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Observed\"/>
    </mc:Choice>
  </mc:AlternateContent>
  <xr:revisionPtr revIDLastSave="0" documentId="13_ncr:1_{54DB0003-3114-43FB-83CC-A47A3818380F}" xr6:coauthVersionLast="47" xr6:coauthVersionMax="47" xr10:uidLastSave="{00000000-0000-0000-0000-000000000000}"/>
  <bookViews>
    <workbookView xWindow="3900" yWindow="3900" windowWidth="28800" windowHeight="15435" xr2:uid="{2CD5F283-94FE-4198-B98E-779709417693}"/>
  </bookViews>
  <sheets>
    <sheet name="CottonObserved" sheetId="1" r:id="rId1"/>
  </sheets>
  <definedNames>
    <definedName name="_xlnm._FilterDatabase" localSheetId="0" hidden="1">CottonObserved!$A$1:$FJ$2705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L1764" i="1" l="1"/>
  <c r="CL1760" i="1"/>
  <c r="BN1528" i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3" i="1"/>
  <c r="BQ1683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385" i="1"/>
  <c r="BQ2385" i="1" s="1"/>
  <c r="BN2328" i="1"/>
  <c r="BQ2328" i="1" s="1"/>
  <c r="BN2278" i="1"/>
  <c r="BQ2278" i="1" s="1"/>
  <c r="BN2229" i="1"/>
  <c r="BQ2229" i="1" s="1"/>
  <c r="BN2188" i="1"/>
  <c r="BQ2188" i="1" s="1"/>
  <c r="BN2139" i="1"/>
  <c r="BQ2139" i="1" s="1"/>
  <c r="BN2101" i="1"/>
  <c r="BQ2101" i="1" s="1"/>
  <c r="BN2063" i="1"/>
  <c r="BQ2063" i="1" s="1"/>
  <c r="BN2030" i="1"/>
  <c r="BQ2030" i="1" s="1"/>
  <c r="BN1981" i="1"/>
  <c r="BQ1981" i="1" s="1"/>
  <c r="BN1936" i="1"/>
  <c r="BQ1936" i="1" s="1"/>
  <c r="BN1887" i="1"/>
  <c r="BQ1887" i="1" s="1"/>
  <c r="BN1852" i="1"/>
  <c r="BQ1852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31" i="1"/>
  <c r="BQ1831" i="1" s="1"/>
  <c r="BN1811" i="1"/>
  <c r="BQ1811" i="1" s="1"/>
  <c r="BN1799" i="1"/>
  <c r="BQ1799" i="1" s="1"/>
  <c r="BN1789" i="1"/>
  <c r="BQ1789" i="1" s="1"/>
  <c r="BN1777" i="1"/>
  <c r="BQ1777" i="1" s="1"/>
  <c r="BN1767" i="1"/>
  <c r="BQ1767" i="1" s="1"/>
  <c r="BN1755" i="1"/>
  <c r="BQ1755" i="1" s="1"/>
  <c r="BN1745" i="1"/>
  <c r="BQ1745" i="1" s="1"/>
  <c r="BN1730" i="1"/>
  <c r="BQ1730" i="1" s="1"/>
  <c r="BN1715" i="1"/>
  <c r="BQ1715" i="1" s="1"/>
  <c r="BN1700" i="1"/>
  <c r="BQ1700" i="1" s="1"/>
  <c r="BN2574" i="1"/>
  <c r="BQ2574" i="1" s="1"/>
  <c r="BN2568" i="1"/>
  <c r="BQ2568" i="1" s="1"/>
  <c r="BN2562" i="1"/>
  <c r="BQ2562" i="1" s="1"/>
  <c r="BN2556" i="1"/>
  <c r="BQ2556" i="1" s="1"/>
  <c r="BN2550" i="1"/>
  <c r="BQ2550" i="1" s="1"/>
  <c r="BN2547" i="1"/>
  <c r="BQ2547" i="1" s="1"/>
  <c r="BN2544" i="1"/>
  <c r="BQ2544" i="1" s="1"/>
  <c r="BN2541" i="1"/>
  <c r="BQ2541" i="1" s="1"/>
  <c r="BN2538" i="1"/>
  <c r="BQ2538" i="1" s="1"/>
  <c r="BN2532" i="1"/>
  <c r="BQ2532" i="1" s="1"/>
  <c r="BN2526" i="1"/>
  <c r="BQ2526" i="1" s="1"/>
  <c r="BN2514" i="1"/>
  <c r="BN2520" i="1"/>
  <c r="BQ2520" i="1" s="1"/>
  <c r="BS2471" i="1"/>
  <c r="BS2443" i="1"/>
  <c r="BS2414" i="1"/>
  <c r="BA2458" i="1"/>
  <c r="BA2429" i="1"/>
  <c r="AW2470" i="1"/>
  <c r="AW2469" i="1"/>
  <c r="AW2458" i="1"/>
  <c r="AW2442" i="1"/>
  <c r="AW2440" i="1"/>
  <c r="AW2429" i="1"/>
  <c r="AS2470" i="1"/>
  <c r="AS2469" i="1"/>
  <c r="AS2458" i="1"/>
  <c r="AQ2470" i="1"/>
  <c r="AQ2469" i="1"/>
  <c r="AQ2458" i="1"/>
  <c r="AE2470" i="1"/>
  <c r="AE2469" i="1"/>
  <c r="AE2458" i="1"/>
  <c r="AE2442" i="1"/>
  <c r="AE2440" i="1"/>
  <c r="AE2429" i="1"/>
  <c r="AS2442" i="1"/>
  <c r="AS2440" i="1"/>
  <c r="AS2429" i="1"/>
  <c r="AQ2442" i="1"/>
  <c r="AQ2440" i="1"/>
  <c r="AQ2429" i="1"/>
  <c r="BA2400" i="1"/>
  <c r="AW2413" i="1"/>
  <c r="AW2411" i="1"/>
  <c r="AW2400" i="1"/>
  <c r="BH2470" i="1"/>
  <c r="BH2469" i="1"/>
  <c r="BH2458" i="1"/>
  <c r="BH2442" i="1"/>
  <c r="BH2440" i="1"/>
  <c r="BH2429" i="1"/>
  <c r="BH2413" i="1"/>
  <c r="BH2411" i="1"/>
  <c r="BH2400" i="1"/>
  <c r="BJ2400" i="1" l="1"/>
  <c r="BJ2458" i="1"/>
  <c r="BJ2429" i="1"/>
  <c r="AE2413" i="1"/>
  <c r="AE2411" i="1"/>
  <c r="AE2400" i="1"/>
  <c r="AS2413" i="1"/>
  <c r="AS2411" i="1"/>
  <c r="AS2400" i="1"/>
  <c r="AQ2413" i="1"/>
  <c r="AQ2411" i="1"/>
  <c r="AQ2400" i="1"/>
  <c r="CO2468" i="1" l="1"/>
  <c r="CO2467" i="1"/>
  <c r="CO2463" i="1"/>
  <c r="CO2461" i="1"/>
  <c r="CO2460" i="1"/>
  <c r="CO2459" i="1"/>
  <c r="CO2457" i="1"/>
  <c r="CO2455" i="1"/>
  <c r="CO2453" i="1"/>
  <c r="CO2452" i="1"/>
  <c r="CO2451" i="1"/>
  <c r="CO2447" i="1"/>
  <c r="CO2446" i="1"/>
  <c r="CO2445" i="1"/>
  <c r="CO2439" i="1"/>
  <c r="CO2438" i="1"/>
  <c r="CO2434" i="1"/>
  <c r="CO2432" i="1"/>
  <c r="CO2431" i="1"/>
  <c r="CO2430" i="1"/>
  <c r="CO2428" i="1"/>
  <c r="CO2426" i="1"/>
  <c r="CO2424" i="1"/>
  <c r="CO2423" i="1"/>
  <c r="CO2422" i="1"/>
  <c r="CO2418" i="1"/>
  <c r="CO2417" i="1"/>
  <c r="CO2416" i="1"/>
  <c r="CO2410" i="1"/>
  <c r="CO2409" i="1"/>
  <c r="CO2406" i="1"/>
  <c r="CO2403" i="1"/>
  <c r="CO2402" i="1"/>
  <c r="CO2401" i="1"/>
  <c r="CO2399" i="1"/>
  <c r="CO2397" i="1"/>
  <c r="CO2395" i="1"/>
  <c r="CO2394" i="1"/>
  <c r="CO2393" i="1"/>
  <c r="CO2389" i="1"/>
  <c r="CO2388" i="1"/>
  <c r="CO2387" i="1"/>
  <c r="CR1890" i="1"/>
  <c r="CR1889" i="1"/>
  <c r="CR1887" i="1"/>
  <c r="CR1885" i="1"/>
  <c r="CR1883" i="1"/>
  <c r="CR1882" i="1"/>
  <c r="CR1881" i="1"/>
  <c r="CR1880" i="1"/>
  <c r="CR1878" i="1"/>
  <c r="CR1877" i="1"/>
  <c r="CR1876" i="1"/>
  <c r="CR1874" i="1"/>
  <c r="CR1871" i="1"/>
  <c r="CR1870" i="1"/>
  <c r="CR1869" i="1"/>
  <c r="CR1867" i="1"/>
  <c r="CR1865" i="1"/>
  <c r="CR1863" i="1"/>
  <c r="CR1862" i="1"/>
  <c r="CR1861" i="1"/>
  <c r="CR1860" i="1"/>
  <c r="CR1858" i="1"/>
  <c r="CR1856" i="1"/>
  <c r="CR1855" i="1"/>
  <c r="CU1890" i="1"/>
  <c r="CU1889" i="1"/>
  <c r="CU1887" i="1"/>
  <c r="CU1885" i="1"/>
  <c r="CU1883" i="1"/>
  <c r="CU1882" i="1"/>
  <c r="CU1881" i="1"/>
  <c r="CU1880" i="1"/>
  <c r="CU1878" i="1"/>
  <c r="CU1877" i="1"/>
  <c r="CU1876" i="1"/>
  <c r="CU1874" i="1"/>
  <c r="CU1871" i="1"/>
  <c r="CU1870" i="1"/>
  <c r="CU1869" i="1"/>
  <c r="CU1867" i="1"/>
  <c r="CU1865" i="1"/>
  <c r="CU1863" i="1"/>
  <c r="CU1862" i="1"/>
  <c r="CU1861" i="1"/>
  <c r="CU1860" i="1"/>
  <c r="CU1858" i="1"/>
  <c r="CU1856" i="1"/>
  <c r="CU1855" i="1"/>
  <c r="CX1890" i="1"/>
  <c r="CX1889" i="1"/>
  <c r="CX1887" i="1"/>
  <c r="CX1885" i="1"/>
  <c r="CX1883" i="1"/>
  <c r="CX1882" i="1"/>
  <c r="CX1881" i="1"/>
  <c r="CX1880" i="1"/>
  <c r="CX1878" i="1"/>
  <c r="CX1877" i="1"/>
  <c r="CX1876" i="1"/>
  <c r="CX1874" i="1"/>
  <c r="CX1871" i="1"/>
  <c r="CX1870" i="1"/>
  <c r="CX1869" i="1"/>
  <c r="CX1867" i="1"/>
  <c r="CX1865" i="1"/>
  <c r="CX1863" i="1"/>
  <c r="CX1862" i="1"/>
  <c r="CX1861" i="1"/>
  <c r="CX1860" i="1"/>
  <c r="CX1858" i="1"/>
  <c r="CX1856" i="1"/>
  <c r="CX1855" i="1"/>
  <c r="DA1890" i="1"/>
  <c r="DA1889" i="1"/>
  <c r="DA1887" i="1"/>
  <c r="DA1885" i="1"/>
  <c r="DA1883" i="1"/>
  <c r="DA1882" i="1"/>
  <c r="DA1881" i="1"/>
  <c r="DA1880" i="1"/>
  <c r="DA1878" i="1"/>
  <c r="DA1877" i="1"/>
  <c r="DA1876" i="1"/>
  <c r="DA1874" i="1"/>
  <c r="DA1871" i="1"/>
  <c r="DA1870" i="1"/>
  <c r="DA1869" i="1"/>
  <c r="DA1867" i="1"/>
  <c r="DA1865" i="1"/>
  <c r="DA1863" i="1"/>
  <c r="DA1862" i="1"/>
  <c r="DA1861" i="1"/>
  <c r="DA1860" i="1"/>
  <c r="DA1858" i="1"/>
  <c r="DA1856" i="1"/>
  <c r="DA1855" i="1"/>
  <c r="DD1890" i="1"/>
  <c r="DD1889" i="1"/>
  <c r="DD1887" i="1"/>
  <c r="DD1885" i="1"/>
  <c r="DD1883" i="1"/>
  <c r="DD1882" i="1"/>
  <c r="DD1881" i="1"/>
  <c r="DD1880" i="1"/>
  <c r="DD1878" i="1"/>
  <c r="DD1877" i="1"/>
  <c r="DD1876" i="1"/>
  <c r="DD1874" i="1"/>
  <c r="DD1871" i="1"/>
  <c r="DD1870" i="1"/>
  <c r="DD1869" i="1"/>
  <c r="DD1867" i="1"/>
  <c r="DD1865" i="1"/>
  <c r="DD1863" i="1"/>
  <c r="DD1862" i="1"/>
  <c r="DD1861" i="1"/>
  <c r="DD1860" i="1"/>
  <c r="DD1858" i="1"/>
  <c r="DD1856" i="1"/>
  <c r="DD1855" i="1"/>
  <c r="DG1890" i="1"/>
  <c r="DG1889" i="1"/>
  <c r="DG1887" i="1"/>
  <c r="DG1885" i="1"/>
  <c r="DG1883" i="1"/>
  <c r="DG1882" i="1"/>
  <c r="DG1881" i="1"/>
  <c r="DG1880" i="1"/>
  <c r="DG1878" i="1"/>
  <c r="DG1877" i="1"/>
  <c r="DG1876" i="1"/>
  <c r="DG1874" i="1"/>
  <c r="DG1871" i="1"/>
  <c r="DG1870" i="1"/>
  <c r="DG1869" i="1"/>
  <c r="DG1867" i="1"/>
  <c r="DG1865" i="1"/>
  <c r="DG1863" i="1"/>
  <c r="DG1862" i="1"/>
  <c r="DG1861" i="1"/>
  <c r="DG1860" i="1"/>
  <c r="DG1858" i="1"/>
  <c r="DG1856" i="1"/>
  <c r="DG1855" i="1"/>
  <c r="DJ1890" i="1"/>
  <c r="DJ1889" i="1"/>
  <c r="DJ1887" i="1"/>
  <c r="DJ1885" i="1"/>
  <c r="DJ1883" i="1"/>
  <c r="DJ1882" i="1"/>
  <c r="DJ1881" i="1"/>
  <c r="DJ1880" i="1"/>
  <c r="DJ1878" i="1"/>
  <c r="DJ1877" i="1"/>
  <c r="DJ1876" i="1"/>
  <c r="DJ1874" i="1"/>
  <c r="DJ1871" i="1"/>
  <c r="DJ1870" i="1"/>
  <c r="DJ1869" i="1"/>
  <c r="DJ1867" i="1"/>
  <c r="DJ1865" i="1"/>
  <c r="DJ1863" i="1"/>
  <c r="DJ1862" i="1"/>
  <c r="DJ1861" i="1"/>
  <c r="DJ1860" i="1"/>
  <c r="DJ1858" i="1"/>
  <c r="DJ1856" i="1"/>
  <c r="DJ1855" i="1"/>
  <c r="DM1890" i="1"/>
  <c r="DM1889" i="1"/>
  <c r="DM1887" i="1"/>
  <c r="DM1885" i="1"/>
  <c r="DM1883" i="1"/>
  <c r="DM1882" i="1"/>
  <c r="DM1881" i="1"/>
  <c r="DM1880" i="1"/>
  <c r="DM1878" i="1"/>
  <c r="DM1877" i="1"/>
  <c r="DM1876" i="1"/>
  <c r="DM1874" i="1"/>
  <c r="DM1871" i="1"/>
  <c r="DM1870" i="1"/>
  <c r="DM1869" i="1"/>
  <c r="DM1867" i="1"/>
  <c r="DM1865" i="1"/>
  <c r="DM1863" i="1"/>
  <c r="DM1862" i="1"/>
  <c r="DM1861" i="1"/>
  <c r="DM1860" i="1"/>
  <c r="DM1858" i="1"/>
  <c r="DM1856" i="1"/>
  <c r="DM1855" i="1"/>
  <c r="DP1890" i="1"/>
  <c r="DP1889" i="1"/>
  <c r="DP1887" i="1"/>
  <c r="DP1885" i="1"/>
  <c r="DP1883" i="1"/>
  <c r="DP1882" i="1"/>
  <c r="DP1881" i="1"/>
  <c r="DP1880" i="1"/>
  <c r="DP1878" i="1"/>
  <c r="DP1877" i="1"/>
  <c r="DP1876" i="1"/>
  <c r="DP1874" i="1"/>
  <c r="DP1871" i="1"/>
  <c r="DP1870" i="1"/>
  <c r="DP1869" i="1"/>
  <c r="DP1867" i="1"/>
  <c r="DP1865" i="1"/>
  <c r="DP1863" i="1"/>
  <c r="DP1862" i="1"/>
  <c r="DP1861" i="1"/>
  <c r="DP1860" i="1"/>
  <c r="DP1858" i="1"/>
  <c r="DP1856" i="1"/>
  <c r="DP1855" i="1"/>
  <c r="AS1867" i="1"/>
  <c r="AS1872" i="1"/>
  <c r="AS1879" i="1"/>
  <c r="AS1888" i="1"/>
  <c r="AS1909" i="1"/>
  <c r="AS1914" i="1"/>
  <c r="AS1924" i="1"/>
  <c r="AS1935" i="1"/>
  <c r="AS1952" i="1"/>
  <c r="AS1960" i="1"/>
  <c r="AS1969" i="1"/>
  <c r="AS1980" i="1"/>
  <c r="AS2000" i="1"/>
  <c r="AS2007" i="1"/>
  <c r="AS2015" i="1"/>
  <c r="AS2028" i="1"/>
  <c r="CA2512" i="1" l="1"/>
  <c r="CA2508" i="1"/>
  <c r="CA2502" i="1"/>
  <c r="CA2498" i="1"/>
  <c r="CA2495" i="1"/>
  <c r="CA2492" i="1"/>
  <c r="CA2488" i="1"/>
  <c r="CA2485" i="1"/>
  <c r="CA2481" i="1"/>
  <c r="CA2479" i="1"/>
  <c r="CA2475" i="1"/>
  <c r="DF1739" i="1"/>
  <c r="DC1739" i="1"/>
  <c r="CZ1739" i="1"/>
  <c r="CW1739" i="1"/>
  <c r="CT1739" i="1"/>
  <c r="CO1739" i="1" l="1"/>
  <c r="CO2509" i="1" l="1"/>
  <c r="CO2506" i="1"/>
  <c r="CO2504" i="1"/>
  <c r="CO2503" i="1"/>
  <c r="CO2501" i="1"/>
  <c r="CO2498" i="1"/>
  <c r="CO2496" i="1"/>
  <c r="CO2493" i="1"/>
  <c r="CO2489" i="1"/>
  <c r="CO2486" i="1"/>
  <c r="CO2484" i="1"/>
  <c r="CO2481" i="1"/>
  <c r="CO2479" i="1"/>
  <c r="CO2477" i="1"/>
  <c r="AT2512" i="1"/>
  <c r="AT2508" i="1"/>
  <c r="AT2502" i="1"/>
  <c r="AT2498" i="1"/>
  <c r="AT2495" i="1"/>
  <c r="AT2492" i="1"/>
  <c r="AT2488" i="1"/>
  <c r="AT2485" i="1"/>
  <c r="AT2481" i="1"/>
  <c r="AT2479" i="1"/>
  <c r="AT2475" i="1"/>
  <c r="AS2512" i="1"/>
  <c r="AS2508" i="1"/>
  <c r="AS2502" i="1"/>
  <c r="AS2498" i="1"/>
  <c r="AS2495" i="1"/>
  <c r="AS2492" i="1"/>
  <c r="AS2488" i="1"/>
  <c r="AS2485" i="1"/>
  <c r="AS2481" i="1"/>
  <c r="AS2479" i="1"/>
  <c r="AS2475" i="1"/>
  <c r="BH2512" i="1"/>
  <c r="BK2512" i="1" s="1"/>
  <c r="BH2508" i="1"/>
  <c r="BK2508" i="1" s="1"/>
  <c r="BH2502" i="1"/>
  <c r="BK2502" i="1" s="1"/>
  <c r="BH2498" i="1"/>
  <c r="BK2498" i="1" s="1"/>
  <c r="BH2495" i="1"/>
  <c r="BK2495" i="1" s="1"/>
  <c r="BH2492" i="1"/>
  <c r="BK2492" i="1" s="1"/>
  <c r="BH2488" i="1"/>
  <c r="BK2488" i="1" s="1"/>
  <c r="BH2485" i="1"/>
  <c r="BK2485" i="1" s="1"/>
  <c r="BH2481" i="1"/>
  <c r="BK2481" i="1" s="1"/>
  <c r="BH2479" i="1"/>
  <c r="BK2479" i="1" s="1"/>
  <c r="BH2475" i="1"/>
  <c r="BK2475" i="1" s="1"/>
  <c r="O2497" i="1"/>
  <c r="O2494" i="1"/>
  <c r="O2492" i="1"/>
  <c r="O2490" i="1"/>
  <c r="O2487" i="1"/>
  <c r="O2483" i="1"/>
  <c r="O2481" i="1"/>
  <c r="O2480" i="1"/>
  <c r="BZ102" i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4" i="1"/>
  <c r="EP1844" i="1"/>
  <c r="EN1844" i="1"/>
  <c r="EL1844" i="1"/>
  <c r="EJ1844" i="1"/>
  <c r="EH1844" i="1"/>
  <c r="EF1844" i="1"/>
  <c r="ED1844" i="1"/>
  <c r="EP1603" i="1"/>
  <c r="EN1603" i="1"/>
  <c r="EL1603" i="1"/>
  <c r="EJ1603" i="1"/>
  <c r="EH1603" i="1"/>
  <c r="EF1603" i="1"/>
  <c r="ED1603" i="1"/>
  <c r="CN1848" i="1"/>
  <c r="CN1844" i="1"/>
  <c r="CN1835" i="1"/>
  <c r="DO1848" i="1"/>
  <c r="DO1844" i="1"/>
  <c r="DO1835" i="1"/>
  <c r="DL1848" i="1"/>
  <c r="DL1844" i="1"/>
  <c r="DL1835" i="1"/>
  <c r="DI1848" i="1"/>
  <c r="DI1844" i="1"/>
  <c r="DI1835" i="1"/>
  <c r="DF1848" i="1"/>
  <c r="DF1844" i="1"/>
  <c r="DF1835" i="1"/>
  <c r="DC1848" i="1"/>
  <c r="DC1844" i="1"/>
  <c r="DC1835" i="1"/>
  <c r="CZ1848" i="1"/>
  <c r="CZ1844" i="1"/>
  <c r="CZ1835" i="1"/>
  <c r="CW1848" i="1"/>
  <c r="CW1844" i="1"/>
  <c r="CW1835" i="1"/>
  <c r="CT1848" i="1"/>
  <c r="CT1844" i="1"/>
  <c r="CT1835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DP2030" i="1"/>
  <c r="DP2029" i="1"/>
  <c r="DP2026" i="1"/>
  <c r="DP2024" i="1"/>
  <c r="DP2023" i="1"/>
  <c r="DP2022" i="1"/>
  <c r="DP2021" i="1"/>
  <c r="DP2020" i="1"/>
  <c r="DP2018" i="1"/>
  <c r="DP2017" i="1"/>
  <c r="DP2016" i="1"/>
  <c r="DP2015" i="1"/>
  <c r="DP2014" i="1"/>
  <c r="DP2013" i="1"/>
  <c r="DP2012" i="1"/>
  <c r="DP2010" i="1"/>
  <c r="DP2009" i="1"/>
  <c r="DP2008" i="1"/>
  <c r="DP2007" i="1"/>
  <c r="DP2006" i="1"/>
  <c r="DP2005" i="1"/>
  <c r="DP2004" i="1"/>
  <c r="DP2002" i="1"/>
  <c r="DP2001" i="1"/>
  <c r="DP2000" i="1"/>
  <c r="DP1998" i="1"/>
  <c r="DP1996" i="1"/>
  <c r="DP1995" i="1"/>
  <c r="DP1993" i="1"/>
  <c r="DP1992" i="1"/>
  <c r="DP1990" i="1"/>
  <c r="DP1988" i="1"/>
  <c r="DP1986" i="1"/>
  <c r="DP1985" i="1"/>
  <c r="DM2030" i="1"/>
  <c r="DM2029" i="1"/>
  <c r="DM2026" i="1"/>
  <c r="DM2024" i="1"/>
  <c r="DM2023" i="1"/>
  <c r="DM2022" i="1"/>
  <c r="DM2021" i="1"/>
  <c r="DM2020" i="1"/>
  <c r="DM2018" i="1"/>
  <c r="DM2017" i="1"/>
  <c r="DM2016" i="1"/>
  <c r="DM2015" i="1"/>
  <c r="DM2014" i="1"/>
  <c r="DM2013" i="1"/>
  <c r="DM2012" i="1"/>
  <c r="DM2010" i="1"/>
  <c r="DM2009" i="1"/>
  <c r="DM2008" i="1"/>
  <c r="DM2007" i="1"/>
  <c r="DM2006" i="1"/>
  <c r="DM2005" i="1"/>
  <c r="DM2004" i="1"/>
  <c r="DM2002" i="1"/>
  <c r="DM2001" i="1"/>
  <c r="DM2000" i="1"/>
  <c r="DM1998" i="1"/>
  <c r="DM1996" i="1"/>
  <c r="DM1995" i="1"/>
  <c r="DM1993" i="1"/>
  <c r="DM1992" i="1"/>
  <c r="DM1990" i="1"/>
  <c r="DM1988" i="1"/>
  <c r="DM1986" i="1"/>
  <c r="DM1985" i="1"/>
  <c r="DJ2030" i="1"/>
  <c r="DJ2029" i="1"/>
  <c r="DJ2026" i="1"/>
  <c r="DJ2024" i="1"/>
  <c r="DJ2023" i="1"/>
  <c r="DJ2022" i="1"/>
  <c r="DJ2021" i="1"/>
  <c r="DJ2020" i="1"/>
  <c r="DJ2018" i="1"/>
  <c r="DJ2017" i="1"/>
  <c r="DJ2016" i="1"/>
  <c r="DJ2015" i="1"/>
  <c r="DJ2014" i="1"/>
  <c r="DJ2013" i="1"/>
  <c r="DJ2012" i="1"/>
  <c r="DJ2010" i="1"/>
  <c r="DJ2009" i="1"/>
  <c r="DJ2008" i="1"/>
  <c r="DJ2007" i="1"/>
  <c r="DJ2006" i="1"/>
  <c r="DJ2005" i="1"/>
  <c r="DJ2004" i="1"/>
  <c r="DJ2002" i="1"/>
  <c r="DJ2001" i="1"/>
  <c r="DJ2000" i="1"/>
  <c r="DJ1998" i="1"/>
  <c r="DJ1996" i="1"/>
  <c r="DJ1995" i="1"/>
  <c r="DJ1993" i="1"/>
  <c r="DJ1992" i="1"/>
  <c r="DJ1990" i="1"/>
  <c r="DJ1988" i="1"/>
  <c r="DJ1986" i="1"/>
  <c r="DJ1985" i="1"/>
  <c r="DG2030" i="1"/>
  <c r="DG2029" i="1"/>
  <c r="DG2026" i="1"/>
  <c r="DG2024" i="1"/>
  <c r="DG2023" i="1"/>
  <c r="DG2022" i="1"/>
  <c r="DG2021" i="1"/>
  <c r="DG2020" i="1"/>
  <c r="DG2018" i="1"/>
  <c r="DG2017" i="1"/>
  <c r="DG2016" i="1"/>
  <c r="DG2015" i="1"/>
  <c r="DG2014" i="1"/>
  <c r="DG2013" i="1"/>
  <c r="DG2012" i="1"/>
  <c r="DG2010" i="1"/>
  <c r="DG2009" i="1"/>
  <c r="DG2008" i="1"/>
  <c r="DG2007" i="1"/>
  <c r="DG2006" i="1"/>
  <c r="DG2005" i="1"/>
  <c r="DG2004" i="1"/>
  <c r="DG2002" i="1"/>
  <c r="DG2001" i="1"/>
  <c r="DG2000" i="1"/>
  <c r="DG1998" i="1"/>
  <c r="DG1996" i="1"/>
  <c r="DG1995" i="1"/>
  <c r="DG1993" i="1"/>
  <c r="DG1992" i="1"/>
  <c r="DG1990" i="1"/>
  <c r="DG1988" i="1"/>
  <c r="DG1986" i="1"/>
  <c r="DG1985" i="1"/>
  <c r="DD2030" i="1"/>
  <c r="DD2029" i="1"/>
  <c r="DD2026" i="1"/>
  <c r="DD2024" i="1"/>
  <c r="DD2023" i="1"/>
  <c r="DD2022" i="1"/>
  <c r="DD2021" i="1"/>
  <c r="DD2020" i="1"/>
  <c r="DD2018" i="1"/>
  <c r="DD2017" i="1"/>
  <c r="DD2016" i="1"/>
  <c r="DD2015" i="1"/>
  <c r="DD2014" i="1"/>
  <c r="DD2013" i="1"/>
  <c r="DD2012" i="1"/>
  <c r="DD2010" i="1"/>
  <c r="DD2009" i="1"/>
  <c r="DD2008" i="1"/>
  <c r="DD2007" i="1"/>
  <c r="DD2006" i="1"/>
  <c r="DD2005" i="1"/>
  <c r="DD2004" i="1"/>
  <c r="DD2002" i="1"/>
  <c r="DD2001" i="1"/>
  <c r="DD2000" i="1"/>
  <c r="DD1998" i="1"/>
  <c r="DD1996" i="1"/>
  <c r="DD1995" i="1"/>
  <c r="DD1993" i="1"/>
  <c r="DD1992" i="1"/>
  <c r="DD1990" i="1"/>
  <c r="DD1988" i="1"/>
  <c r="DD1986" i="1"/>
  <c r="DD1985" i="1"/>
  <c r="DA2030" i="1"/>
  <c r="DA2029" i="1"/>
  <c r="DA2026" i="1"/>
  <c r="DA2024" i="1"/>
  <c r="DA2023" i="1"/>
  <c r="DA2022" i="1"/>
  <c r="DA2021" i="1"/>
  <c r="DA2020" i="1"/>
  <c r="DA2018" i="1"/>
  <c r="DA2017" i="1"/>
  <c r="DA2016" i="1"/>
  <c r="DA2015" i="1"/>
  <c r="DA2014" i="1"/>
  <c r="DA2013" i="1"/>
  <c r="DA2012" i="1"/>
  <c r="DA2010" i="1"/>
  <c r="DA2009" i="1"/>
  <c r="DA2008" i="1"/>
  <c r="DA2007" i="1"/>
  <c r="DA2006" i="1"/>
  <c r="DA2005" i="1"/>
  <c r="DA2004" i="1"/>
  <c r="DA2002" i="1"/>
  <c r="DA2001" i="1"/>
  <c r="DA2000" i="1"/>
  <c r="DA1998" i="1"/>
  <c r="DA1996" i="1"/>
  <c r="DA1995" i="1"/>
  <c r="DA1993" i="1"/>
  <c r="DA1992" i="1"/>
  <c r="DA1990" i="1"/>
  <c r="DA1988" i="1"/>
  <c r="DA1986" i="1"/>
  <c r="DA1985" i="1"/>
  <c r="CX2030" i="1"/>
  <c r="CX2029" i="1"/>
  <c r="CX2026" i="1"/>
  <c r="CX2024" i="1"/>
  <c r="CX2023" i="1"/>
  <c r="CX2022" i="1"/>
  <c r="CX2021" i="1"/>
  <c r="CX2020" i="1"/>
  <c r="CX2018" i="1"/>
  <c r="CX2017" i="1"/>
  <c r="CX2016" i="1"/>
  <c r="CX2015" i="1"/>
  <c r="CX2014" i="1"/>
  <c r="CX2013" i="1"/>
  <c r="CX2012" i="1"/>
  <c r="CX2010" i="1"/>
  <c r="CX2009" i="1"/>
  <c r="CX2008" i="1"/>
  <c r="CX2007" i="1"/>
  <c r="CX2006" i="1"/>
  <c r="CX2005" i="1"/>
  <c r="CX2004" i="1"/>
  <c r="CX2002" i="1"/>
  <c r="CX2001" i="1"/>
  <c r="CX2000" i="1"/>
  <c r="CX1998" i="1"/>
  <c r="CX1996" i="1"/>
  <c r="CX1995" i="1"/>
  <c r="CX1993" i="1"/>
  <c r="CX1992" i="1"/>
  <c r="CX1990" i="1"/>
  <c r="CX1988" i="1"/>
  <c r="CX1986" i="1"/>
  <c r="CX1985" i="1"/>
  <c r="CU2030" i="1"/>
  <c r="CU2029" i="1"/>
  <c r="CU2026" i="1"/>
  <c r="CU2024" i="1"/>
  <c r="CU2023" i="1"/>
  <c r="CU2022" i="1"/>
  <c r="CU2021" i="1"/>
  <c r="CU2020" i="1"/>
  <c r="CU2018" i="1"/>
  <c r="CU2017" i="1"/>
  <c r="CU2016" i="1"/>
  <c r="CU2015" i="1"/>
  <c r="CU2014" i="1"/>
  <c r="CU2013" i="1"/>
  <c r="CU2012" i="1"/>
  <c r="CU2010" i="1"/>
  <c r="CU2009" i="1"/>
  <c r="CU2008" i="1"/>
  <c r="CU2007" i="1"/>
  <c r="CU2006" i="1"/>
  <c r="CU2005" i="1"/>
  <c r="CU2004" i="1"/>
  <c r="CU2002" i="1"/>
  <c r="CU2001" i="1"/>
  <c r="CU2000" i="1"/>
  <c r="CU1998" i="1"/>
  <c r="CU1996" i="1"/>
  <c r="CU1995" i="1"/>
  <c r="CU1993" i="1"/>
  <c r="CU1992" i="1"/>
  <c r="CU1990" i="1"/>
  <c r="CU1988" i="1"/>
  <c r="CU1986" i="1"/>
  <c r="CU1985" i="1"/>
  <c r="CR2030" i="1"/>
  <c r="CR2029" i="1"/>
  <c r="CR2026" i="1"/>
  <c r="CR2024" i="1"/>
  <c r="CR2023" i="1"/>
  <c r="CR2022" i="1"/>
  <c r="CR2021" i="1"/>
  <c r="CR2020" i="1"/>
  <c r="CR2018" i="1"/>
  <c r="CR2017" i="1"/>
  <c r="CR2016" i="1"/>
  <c r="CR2015" i="1"/>
  <c r="CR2014" i="1"/>
  <c r="CR2013" i="1"/>
  <c r="CR2012" i="1"/>
  <c r="CR2010" i="1"/>
  <c r="CR2009" i="1"/>
  <c r="CR2008" i="1"/>
  <c r="CR2007" i="1"/>
  <c r="CR2006" i="1"/>
  <c r="CR2005" i="1"/>
  <c r="CR2004" i="1"/>
  <c r="CR2002" i="1"/>
  <c r="CR2001" i="1"/>
  <c r="CR2000" i="1"/>
  <c r="CR1998" i="1"/>
  <c r="CR1996" i="1"/>
  <c r="CR1995" i="1"/>
  <c r="CR1993" i="1"/>
  <c r="CR1992" i="1"/>
  <c r="CR1990" i="1"/>
  <c r="CR1988" i="1"/>
  <c r="CR1986" i="1"/>
  <c r="CR1985" i="1"/>
  <c r="CP1848" i="1" l="1"/>
  <c r="CP1844" i="1"/>
  <c r="CP1835" i="1"/>
  <c r="CQ1604" i="1"/>
  <c r="CQ1592" i="1"/>
  <c r="CO1604" i="1"/>
  <c r="CQ1608" i="1"/>
  <c r="CO1592" i="1"/>
  <c r="CQ1598" i="1"/>
  <c r="CO1598" i="1"/>
  <c r="CO1608" i="1"/>
  <c r="CM2030" i="1"/>
  <c r="CM2029" i="1"/>
  <c r="CM2026" i="1"/>
  <c r="CM2024" i="1"/>
  <c r="CM2023" i="1"/>
  <c r="CM2022" i="1"/>
  <c r="CM2021" i="1"/>
  <c r="CM2020" i="1"/>
  <c r="CM2018" i="1"/>
  <c r="CM2017" i="1"/>
  <c r="CM2016" i="1"/>
  <c r="CM2015" i="1"/>
  <c r="CM2014" i="1"/>
  <c r="CM2013" i="1"/>
  <c r="CM2012" i="1"/>
  <c r="CM2010" i="1"/>
  <c r="CM2009" i="1"/>
  <c r="CM2008" i="1"/>
  <c r="CM2007" i="1"/>
  <c r="CM2006" i="1"/>
  <c r="CM2005" i="1"/>
  <c r="CM2004" i="1"/>
  <c r="CM2002" i="1"/>
  <c r="CM2001" i="1"/>
  <c r="CM2000" i="1"/>
  <c r="CM1998" i="1"/>
  <c r="CM1996" i="1"/>
  <c r="CM1995" i="1"/>
  <c r="CM1993" i="1"/>
  <c r="CM1992" i="1"/>
  <c r="CM1990" i="1"/>
  <c r="CM1988" i="1"/>
  <c r="CM1986" i="1"/>
  <c r="CM1985" i="1"/>
  <c r="CM1982" i="1"/>
  <c r="CM1981" i="1"/>
  <c r="CM1979" i="1"/>
  <c r="CM1976" i="1"/>
  <c r="CM1975" i="1"/>
  <c r="CM1974" i="1"/>
  <c r="CM1973" i="1"/>
  <c r="CM1972" i="1"/>
  <c r="CM1971" i="1"/>
  <c r="CM1970" i="1"/>
  <c r="CM1968" i="1"/>
  <c r="CM1966" i="1"/>
  <c r="CM1964" i="1"/>
  <c r="CM1962" i="1"/>
  <c r="CM1961" i="1"/>
  <c r="CM1959" i="1"/>
  <c r="CM1958" i="1"/>
  <c r="CM1956" i="1"/>
  <c r="CM1954" i="1"/>
  <c r="CM1953" i="1"/>
  <c r="CM1952" i="1"/>
  <c r="CM1950" i="1"/>
  <c r="CM1947" i="1"/>
  <c r="CM1946" i="1"/>
  <c r="CM1943" i="1"/>
  <c r="CM1941" i="1"/>
  <c r="CM1940" i="1"/>
  <c r="CM1937" i="1"/>
  <c r="CM1936" i="1"/>
  <c r="CM1934" i="1"/>
  <c r="CM1931" i="1"/>
  <c r="CM1930" i="1"/>
  <c r="CM1929" i="1"/>
  <c r="CM1928" i="1"/>
  <c r="CM1927" i="1"/>
  <c r="CM1926" i="1"/>
  <c r="CM1925" i="1"/>
  <c r="CM1924" i="1"/>
  <c r="CM1923" i="1"/>
  <c r="CM1921" i="1"/>
  <c r="CM1920" i="1"/>
  <c r="CM1919" i="1"/>
  <c r="CM1918" i="1"/>
  <c r="CM1916" i="1"/>
  <c r="CM1915" i="1"/>
  <c r="CM1913" i="1"/>
  <c r="CM1912" i="1"/>
  <c r="CM1911" i="1"/>
  <c r="CM1909" i="1"/>
  <c r="CM1907" i="1"/>
  <c r="CM1905" i="1"/>
  <c r="CM1904" i="1"/>
  <c r="CM1902" i="1"/>
  <c r="CM1901" i="1"/>
  <c r="CM1899" i="1"/>
  <c r="CM1898" i="1"/>
  <c r="CM1897" i="1"/>
  <c r="CM1896" i="1"/>
  <c r="CM1894" i="1"/>
  <c r="CM1893" i="1"/>
  <c r="CM1890" i="1"/>
  <c r="CM1889" i="1"/>
  <c r="CM1887" i="1"/>
  <c r="CM1885" i="1"/>
  <c r="CM1883" i="1"/>
  <c r="CM1882" i="1"/>
  <c r="CM1881" i="1"/>
  <c r="CM1880" i="1"/>
  <c r="CM1878" i="1"/>
  <c r="CM1877" i="1"/>
  <c r="CM1876" i="1"/>
  <c r="CM1874" i="1"/>
  <c r="CM1871" i="1"/>
  <c r="CM1870" i="1"/>
  <c r="CM1869" i="1"/>
  <c r="CM1867" i="1"/>
  <c r="CM1865" i="1"/>
  <c r="CM1863" i="1"/>
  <c r="CM1862" i="1"/>
  <c r="CM1861" i="1"/>
  <c r="CM1860" i="1"/>
  <c r="CM1858" i="1"/>
  <c r="CM1856" i="1"/>
  <c r="CM1855" i="1"/>
  <c r="CO1937" i="1"/>
  <c r="CO1936" i="1"/>
  <c r="CO1934" i="1"/>
  <c r="CO1931" i="1"/>
  <c r="CO1930" i="1"/>
  <c r="CO1929" i="1"/>
  <c r="CO1928" i="1"/>
  <c r="CO1927" i="1"/>
  <c r="CO1926" i="1"/>
  <c r="CO1925" i="1"/>
  <c r="CO1924" i="1"/>
  <c r="CO1923" i="1"/>
  <c r="CO1921" i="1"/>
  <c r="CO1920" i="1"/>
  <c r="CO1919" i="1"/>
  <c r="CO1918" i="1"/>
  <c r="CO1916" i="1"/>
  <c r="CO1915" i="1"/>
  <c r="CO1913" i="1"/>
  <c r="CO1912" i="1"/>
  <c r="CO1911" i="1"/>
  <c r="CO1909" i="1"/>
  <c r="CO1907" i="1"/>
  <c r="CO1905" i="1"/>
  <c r="CO1904" i="1"/>
  <c r="CO1902" i="1"/>
  <c r="CO1901" i="1"/>
  <c r="CO1899" i="1"/>
  <c r="CO1898" i="1"/>
  <c r="CO1897" i="1"/>
  <c r="CO1896" i="1"/>
  <c r="CO1894" i="1"/>
  <c r="CO1893" i="1"/>
  <c r="CO1982" i="1"/>
  <c r="CO1981" i="1"/>
  <c r="CO1979" i="1"/>
  <c r="CO1976" i="1"/>
  <c r="CO1975" i="1"/>
  <c r="CO1974" i="1"/>
  <c r="CO1973" i="1"/>
  <c r="CO1972" i="1"/>
  <c r="CO1971" i="1"/>
  <c r="CO1970" i="1"/>
  <c r="CO1968" i="1"/>
  <c r="CO1966" i="1"/>
  <c r="CO1964" i="1"/>
  <c r="CO1962" i="1"/>
  <c r="CO1961" i="1"/>
  <c r="CO1959" i="1"/>
  <c r="CO1958" i="1"/>
  <c r="CO1956" i="1"/>
  <c r="CO1954" i="1"/>
  <c r="CO1953" i="1"/>
  <c r="CO1952" i="1"/>
  <c r="CO1950" i="1"/>
  <c r="CO1947" i="1"/>
  <c r="CO1946" i="1"/>
  <c r="CO1943" i="1"/>
  <c r="CO1941" i="1"/>
  <c r="CO1940" i="1"/>
  <c r="K1873" i="1"/>
  <c r="CO1855" i="1" l="1"/>
  <c r="CO1856" i="1"/>
  <c r="CO1858" i="1"/>
  <c r="CO1860" i="1"/>
  <c r="CO1861" i="1"/>
  <c r="CO1862" i="1"/>
  <c r="CO1863" i="1"/>
  <c r="CO1865" i="1"/>
  <c r="CO1867" i="1"/>
  <c r="CO1869" i="1"/>
  <c r="CO1870" i="1"/>
  <c r="CO1871" i="1"/>
  <c r="CO1874" i="1"/>
  <c r="CO1878" i="1"/>
  <c r="CO1877" i="1"/>
  <c r="CO1876" i="1"/>
  <c r="CO1883" i="1"/>
  <c r="CO1882" i="1"/>
  <c r="CO1881" i="1"/>
  <c r="CO1880" i="1"/>
  <c r="CO1885" i="1"/>
  <c r="CO1887" i="1"/>
  <c r="CO1889" i="1"/>
  <c r="CO1890" i="1"/>
  <c r="CO2030" i="1" l="1"/>
  <c r="CO2029" i="1"/>
  <c r="CO2026" i="1"/>
  <c r="CO2024" i="1"/>
  <c r="CO2023" i="1"/>
  <c r="CO2022" i="1"/>
  <c r="CO2021" i="1"/>
  <c r="CO2020" i="1"/>
  <c r="CO2018" i="1"/>
  <c r="CO2017" i="1"/>
  <c r="CO2016" i="1"/>
  <c r="CO2015" i="1"/>
  <c r="CO2014" i="1"/>
  <c r="CO2013" i="1"/>
  <c r="CO2012" i="1"/>
  <c r="CO2010" i="1"/>
  <c r="CO2009" i="1"/>
  <c r="CO2008" i="1"/>
  <c r="CO2007" i="1"/>
  <c r="CO2006" i="1"/>
  <c r="CO2005" i="1"/>
  <c r="CO2004" i="1"/>
  <c r="CO2002" i="1"/>
  <c r="CO2001" i="1"/>
  <c r="CO2000" i="1"/>
  <c r="CO1998" i="1"/>
  <c r="CO1996" i="1"/>
  <c r="CO1995" i="1"/>
  <c r="CO1993" i="1"/>
  <c r="CO1992" i="1"/>
  <c r="CO1990" i="1"/>
  <c r="CO1988" i="1"/>
  <c r="CO1986" i="1"/>
  <c r="CO1985" i="1"/>
  <c r="CH1843" i="1"/>
  <c r="CH1839" i="1"/>
  <c r="CH1837" i="1"/>
  <c r="CH1829" i="1"/>
  <c r="CH1826" i="1"/>
  <c r="CH1820" i="1"/>
  <c r="CH1818" i="1"/>
  <c r="CH1679" i="1"/>
  <c r="CH1674" i="1"/>
  <c r="CH1669" i="1"/>
  <c r="CH1605" i="1"/>
  <c r="CH1602" i="1"/>
  <c r="CH1599" i="1"/>
  <c r="CH1596" i="1"/>
  <c r="CH1591" i="1"/>
  <c r="AQ2028" i="1"/>
  <c r="AQ2015" i="1"/>
  <c r="AQ2007" i="1"/>
  <c r="AQ2000" i="1"/>
  <c r="AQ1994" i="1"/>
  <c r="AQ1980" i="1"/>
  <c r="AQ1969" i="1"/>
  <c r="AQ1960" i="1"/>
  <c r="AQ1952" i="1"/>
  <c r="AQ1935" i="1"/>
  <c r="AQ1924" i="1"/>
  <c r="AQ1914" i="1"/>
  <c r="AQ1909" i="1"/>
  <c r="AQ1903" i="1"/>
  <c r="AQ1888" i="1"/>
  <c r="AQ1879" i="1"/>
  <c r="AQ1872" i="1"/>
  <c r="AQ1867" i="1"/>
  <c r="AQ1862" i="1"/>
  <c r="AQ1843" i="1"/>
  <c r="AQ1839" i="1"/>
  <c r="AQ1837" i="1"/>
  <c r="AQ1829" i="1"/>
  <c r="AQ1826" i="1"/>
  <c r="AQ1820" i="1"/>
  <c r="AQ1818" i="1"/>
  <c r="AQ1810" i="1"/>
  <c r="AQ1809" i="1"/>
  <c r="AQ1798" i="1"/>
  <c r="AQ1797" i="1"/>
  <c r="AQ1788" i="1"/>
  <c r="AQ1787" i="1"/>
  <c r="AQ1776" i="1"/>
  <c r="AQ1775" i="1"/>
  <c r="AQ1766" i="1"/>
  <c r="AQ1765" i="1"/>
  <c r="AQ1754" i="1"/>
  <c r="AQ1753" i="1"/>
  <c r="AQ1743" i="1"/>
  <c r="AQ1739" i="1"/>
  <c r="AQ1735" i="1"/>
  <c r="AQ1728" i="1"/>
  <c r="AQ1724" i="1"/>
  <c r="AQ1720" i="1"/>
  <c r="AQ1713" i="1"/>
  <c r="AQ1709" i="1"/>
  <c r="AQ1705" i="1"/>
  <c r="AQ1698" i="1"/>
  <c r="AQ1694" i="1"/>
  <c r="AQ1690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383" i="1"/>
  <c r="AQ2376" i="1"/>
  <c r="AQ2368" i="1"/>
  <c r="AQ2353" i="1"/>
  <c r="AQ2347" i="1"/>
  <c r="AQ2326" i="1"/>
  <c r="AQ2318" i="1"/>
  <c r="AQ2313" i="1"/>
  <c r="AQ2299" i="1"/>
  <c r="AQ2294" i="1"/>
  <c r="AQ2277" i="1"/>
  <c r="AQ2270" i="1"/>
  <c r="AQ2265" i="1"/>
  <c r="AQ2254" i="1"/>
  <c r="AQ2247" i="1"/>
  <c r="AQ2228" i="1"/>
  <c r="AQ2223" i="1"/>
  <c r="AQ2218" i="1"/>
  <c r="AQ2206" i="1"/>
  <c r="AQ2202" i="1"/>
  <c r="BJ2610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BJ2594" i="1"/>
  <c r="BJ2593" i="1"/>
  <c r="BJ2592" i="1"/>
  <c r="BJ2591" i="1"/>
  <c r="AS2594" i="1"/>
  <c r="AS2593" i="1"/>
  <c r="AS2592" i="1"/>
  <c r="AS2591" i="1"/>
  <c r="AE2594" i="1"/>
  <c r="AE2593" i="1"/>
  <c r="AE2592" i="1"/>
  <c r="AE2591" i="1"/>
  <c r="BJ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BJ2573" i="1"/>
  <c r="BJ2572" i="1"/>
  <c r="BJ2571" i="1"/>
  <c r="BJ2570" i="1"/>
  <c r="BJ2567" i="1"/>
  <c r="BJ2566" i="1"/>
  <c r="BJ2565" i="1"/>
  <c r="BJ2564" i="1"/>
  <c r="BJ2561" i="1"/>
  <c r="BJ2560" i="1"/>
  <c r="BJ2559" i="1"/>
  <c r="BJ2558" i="1"/>
  <c r="BJ2555" i="1"/>
  <c r="BJ2554" i="1"/>
  <c r="BJ2553" i="1"/>
  <c r="AS2573" i="1"/>
  <c r="AS2572" i="1"/>
  <c r="AS2571" i="1"/>
  <c r="AS2570" i="1"/>
  <c r="AS2567" i="1"/>
  <c r="AS2566" i="1"/>
  <c r="AS2565" i="1"/>
  <c r="AS2564" i="1"/>
  <c r="AS2561" i="1"/>
  <c r="AS2560" i="1"/>
  <c r="AS2559" i="1"/>
  <c r="AS2558" i="1"/>
  <c r="AS2555" i="1"/>
  <c r="AS2554" i="1"/>
  <c r="AS2553" i="1"/>
  <c r="AE2573" i="1"/>
  <c r="AE2572" i="1"/>
  <c r="AE2571" i="1"/>
  <c r="AE2570" i="1"/>
  <c r="AE2567" i="1"/>
  <c r="AE2566" i="1"/>
  <c r="AE2565" i="1"/>
  <c r="AE2564" i="1"/>
  <c r="AE2561" i="1"/>
  <c r="AE2560" i="1"/>
  <c r="AE2559" i="1"/>
  <c r="AE2558" i="1"/>
  <c r="AE2555" i="1"/>
  <c r="AE2554" i="1"/>
  <c r="AE2553" i="1"/>
  <c r="BJ2552" i="1"/>
  <c r="AS2552" i="1"/>
  <c r="AE2552" i="1"/>
  <c r="BJ2549" i="1"/>
  <c r="BJ2546" i="1"/>
  <c r="BJ2543" i="1"/>
  <c r="BJ2540" i="1"/>
  <c r="AS2549" i="1"/>
  <c r="AS2546" i="1"/>
  <c r="AS2543" i="1"/>
  <c r="AS2540" i="1"/>
  <c r="AE2549" i="1"/>
  <c r="AE2546" i="1"/>
  <c r="AE2543" i="1"/>
  <c r="AE2540" i="1"/>
  <c r="BJ2537" i="1"/>
  <c r="BJ2536" i="1"/>
  <c r="BJ2535" i="1"/>
  <c r="BJ2534" i="1"/>
  <c r="BJ2531" i="1"/>
  <c r="BJ2530" i="1"/>
  <c r="BJ2529" i="1"/>
  <c r="BJ2528" i="1"/>
  <c r="BJ2525" i="1"/>
  <c r="BJ2524" i="1"/>
  <c r="BJ2523" i="1"/>
  <c r="BJ2522" i="1"/>
  <c r="BJ2519" i="1"/>
  <c r="BJ2518" i="1"/>
  <c r="BJ2517" i="1"/>
  <c r="BJ2516" i="1"/>
  <c r="AS2537" i="1"/>
  <c r="AS2536" i="1"/>
  <c r="AS2535" i="1"/>
  <c r="AS2534" i="1"/>
  <c r="AS2531" i="1"/>
  <c r="AS2530" i="1"/>
  <c r="AS2529" i="1"/>
  <c r="AS2528" i="1"/>
  <c r="AS2525" i="1"/>
  <c r="AS2524" i="1"/>
  <c r="AS2523" i="1"/>
  <c r="AS2522" i="1"/>
  <c r="AS2519" i="1"/>
  <c r="AS2518" i="1"/>
  <c r="AS2517" i="1"/>
  <c r="AS2516" i="1"/>
  <c r="AE2537" i="1"/>
  <c r="AE2536" i="1"/>
  <c r="AE2535" i="1"/>
  <c r="AE2534" i="1"/>
  <c r="AE2531" i="1"/>
  <c r="AE2530" i="1"/>
  <c r="AE2529" i="1"/>
  <c r="AE2528" i="1"/>
  <c r="AE2525" i="1"/>
  <c r="AE2524" i="1"/>
  <c r="AE2523" i="1"/>
  <c r="AE2522" i="1"/>
  <c r="AE2519" i="1"/>
  <c r="AE2518" i="1"/>
  <c r="AE2517" i="1"/>
  <c r="AE2516" i="1"/>
  <c r="BL2561" i="1" l="1"/>
  <c r="BL2570" i="1"/>
  <c r="BL2565" i="1"/>
  <c r="BL2564" i="1"/>
  <c r="BL2552" i="1"/>
  <c r="BL2571" i="1"/>
  <c r="BL2559" i="1"/>
  <c r="BL2560" i="1"/>
  <c r="BL2566" i="1"/>
  <c r="BL2567" i="1"/>
  <c r="BL2553" i="1"/>
  <c r="BL2554" i="1"/>
  <c r="BL2572" i="1"/>
  <c r="BL2555" i="1"/>
  <c r="BL2573" i="1"/>
  <c r="BL2558" i="1"/>
  <c r="CA2376" i="1"/>
  <c r="CH2376" i="1" s="1"/>
  <c r="CA2368" i="1"/>
  <c r="CH2368" i="1" s="1"/>
  <c r="CA2353" i="1"/>
  <c r="CH2353" i="1" s="1"/>
  <c r="CA2347" i="1"/>
  <c r="CH2347" i="1" s="1"/>
  <c r="CA2318" i="1"/>
  <c r="CH2318" i="1" s="1"/>
  <c r="CA2313" i="1"/>
  <c r="CH2313" i="1" s="1"/>
  <c r="CA2299" i="1"/>
  <c r="CH2299" i="1" s="1"/>
  <c r="CA2294" i="1"/>
  <c r="CH2294" i="1" s="1"/>
  <c r="CA2270" i="1"/>
  <c r="CH2270" i="1" s="1"/>
  <c r="CA2265" i="1"/>
  <c r="CH2265" i="1" s="1"/>
  <c r="CA2254" i="1"/>
  <c r="CH2254" i="1" s="1"/>
  <c r="CA2247" i="1"/>
  <c r="CH2247" i="1" s="1"/>
  <c r="CA2223" i="1"/>
  <c r="CH2223" i="1" s="1"/>
  <c r="CA2218" i="1"/>
  <c r="CH2218" i="1" s="1"/>
  <c r="CA2206" i="1"/>
  <c r="CH2206" i="1" s="1"/>
  <c r="CA2202" i="1"/>
  <c r="CH2202" i="1" s="1"/>
  <c r="BH1810" i="1"/>
  <c r="BH1765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3" i="1"/>
  <c r="BK2572" i="1"/>
  <c r="BK2571" i="1"/>
  <c r="BK2570" i="1"/>
  <c r="BK2567" i="1"/>
  <c r="BK2566" i="1"/>
  <c r="BK2565" i="1"/>
  <c r="BK2564" i="1"/>
  <c r="BK2561" i="1"/>
  <c r="BK2560" i="1"/>
  <c r="BK2559" i="1"/>
  <c r="BK2558" i="1"/>
  <c r="BK2555" i="1"/>
  <c r="BK2554" i="1"/>
  <c r="BK2553" i="1"/>
  <c r="BK2552" i="1"/>
  <c r="BK2549" i="1"/>
  <c r="BK2546" i="1"/>
  <c r="BK2543" i="1"/>
  <c r="BK2540" i="1"/>
  <c r="BK2537" i="1"/>
  <c r="BK2536" i="1"/>
  <c r="BK2535" i="1"/>
  <c r="BK2534" i="1"/>
  <c r="BK2531" i="1"/>
  <c r="BK2530" i="1"/>
  <c r="BK2529" i="1"/>
  <c r="BK2528" i="1"/>
  <c r="BK2525" i="1"/>
  <c r="BK2524" i="1"/>
  <c r="BK2523" i="1"/>
  <c r="BK2522" i="1"/>
  <c r="BK2519" i="1"/>
  <c r="BK2518" i="1"/>
  <c r="BK2517" i="1"/>
  <c r="BK2516" i="1"/>
  <c r="BK2383" i="1"/>
  <c r="BK2376" i="1"/>
  <c r="BK2368" i="1"/>
  <c r="BK2353" i="1"/>
  <c r="BK2347" i="1"/>
  <c r="BK2326" i="1"/>
  <c r="BK2318" i="1"/>
  <c r="BK2313" i="1"/>
  <c r="BK2299" i="1"/>
  <c r="BK2294" i="1"/>
  <c r="BK2277" i="1"/>
  <c r="BK2270" i="1"/>
  <c r="BK2265" i="1"/>
  <c r="BK2254" i="1"/>
  <c r="BK2247" i="1"/>
  <c r="BK2228" i="1"/>
  <c r="BK2223" i="1"/>
  <c r="BK2218" i="1"/>
  <c r="BK2206" i="1"/>
  <c r="BK2202" i="1"/>
  <c r="BK2028" i="1"/>
  <c r="BK2015" i="1"/>
  <c r="BK2007" i="1"/>
  <c r="BK2000" i="1"/>
  <c r="BK1994" i="1"/>
  <c r="BK1980" i="1"/>
  <c r="BK1969" i="1"/>
  <c r="BK1960" i="1"/>
  <c r="BK1952" i="1"/>
  <c r="BK1935" i="1"/>
  <c r="BK1924" i="1"/>
  <c r="BK1914" i="1"/>
  <c r="BK1909" i="1"/>
  <c r="BK1903" i="1"/>
  <c r="BK1888" i="1"/>
  <c r="BK1879" i="1"/>
  <c r="BK1872" i="1"/>
  <c r="BK1867" i="1"/>
  <c r="BK1862" i="1"/>
  <c r="BK1843" i="1"/>
  <c r="BK1839" i="1"/>
  <c r="BK1837" i="1"/>
  <c r="BK1829" i="1"/>
  <c r="BK1826" i="1"/>
  <c r="BK1820" i="1"/>
  <c r="BK1818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10" i="1"/>
  <c r="CH1810" i="1" s="1"/>
  <c r="CA1809" i="1"/>
  <c r="CH1809" i="1" s="1"/>
  <c r="CA1798" i="1"/>
  <c r="CH1798" i="1" s="1"/>
  <c r="CA1797" i="1"/>
  <c r="CH1797" i="1" s="1"/>
  <c r="BH1809" i="1"/>
  <c r="BH1798" i="1"/>
  <c r="BH1797" i="1"/>
  <c r="CA1788" i="1"/>
  <c r="CH1788" i="1" s="1"/>
  <c r="CA1787" i="1"/>
  <c r="CH1787" i="1" s="1"/>
  <c r="CA1776" i="1"/>
  <c r="CH1776" i="1" s="1"/>
  <c r="CA1775" i="1"/>
  <c r="CH1775" i="1" s="1"/>
  <c r="BH1788" i="1"/>
  <c r="BH1787" i="1"/>
  <c r="BH1776" i="1"/>
  <c r="BH1775" i="1"/>
  <c r="CA1766" i="1"/>
  <c r="CH1766" i="1" s="1"/>
  <c r="CA1765" i="1"/>
  <c r="CH1765" i="1" s="1"/>
  <c r="BH1766" i="1"/>
  <c r="CA1754" i="1"/>
  <c r="CH1754" i="1" s="1"/>
  <c r="CA1753" i="1"/>
  <c r="CH1753" i="1" s="1"/>
  <c r="BH1754" i="1"/>
  <c r="BH1753" i="1"/>
  <c r="CA1743" i="1"/>
  <c r="CA1739" i="1"/>
  <c r="CH1739" i="1" s="1"/>
  <c r="CA1735" i="1"/>
  <c r="CH1735" i="1" s="1"/>
  <c r="BH1743" i="1"/>
  <c r="BH1739" i="1"/>
  <c r="BH1735" i="1"/>
  <c r="CA1728" i="1"/>
  <c r="CA1724" i="1"/>
  <c r="CH1724" i="1" s="1"/>
  <c r="CA1720" i="1"/>
  <c r="CH1720" i="1" s="1"/>
  <c r="CA1713" i="1"/>
  <c r="CA1709" i="1"/>
  <c r="CH1709" i="1" s="1"/>
  <c r="CA1705" i="1"/>
  <c r="CH1705" i="1" s="1"/>
  <c r="CA1698" i="1"/>
  <c r="CA1694" i="1"/>
  <c r="CH1694" i="1" s="1"/>
  <c r="CA1690" i="1"/>
  <c r="CH1690" i="1" s="1"/>
  <c r="BH1728" i="1"/>
  <c r="BH1724" i="1"/>
  <c r="BH1720" i="1"/>
  <c r="BH1713" i="1"/>
  <c r="BH1709" i="1"/>
  <c r="BH1705" i="1"/>
  <c r="BH1698" i="1"/>
  <c r="BH1694" i="1"/>
  <c r="BH1690" i="1"/>
  <c r="BM2265" i="1" l="1"/>
  <c r="BY2265" i="1"/>
  <c r="BZ2265" i="1"/>
  <c r="BX2265" i="1"/>
  <c r="BM2347" i="1"/>
  <c r="BY2347" i="1"/>
  <c r="BZ2347" i="1"/>
  <c r="BX2347" i="1"/>
  <c r="BM2519" i="1"/>
  <c r="BY2519" i="1"/>
  <c r="BZ2519" i="1"/>
  <c r="BX2519" i="1"/>
  <c r="BM2531" i="1"/>
  <c r="BY2531" i="1"/>
  <c r="BZ2531" i="1"/>
  <c r="BX2531" i="1"/>
  <c r="BM2549" i="1"/>
  <c r="BY2549" i="1"/>
  <c r="BZ2549" i="1"/>
  <c r="BX2549" i="1"/>
  <c r="BM2561" i="1"/>
  <c r="BY2561" i="1"/>
  <c r="BZ2561" i="1"/>
  <c r="BX2561" i="1"/>
  <c r="BM2573" i="1"/>
  <c r="BY2573" i="1"/>
  <c r="BZ2573" i="1"/>
  <c r="BX2573" i="1"/>
  <c r="BM2582" i="1"/>
  <c r="BY2582" i="1"/>
  <c r="BZ2582" i="1"/>
  <c r="BX2582" i="1"/>
  <c r="BM2590" i="1"/>
  <c r="BY2590" i="1"/>
  <c r="BZ2590" i="1"/>
  <c r="BX2590" i="1"/>
  <c r="BM2598" i="1"/>
  <c r="BY2598" i="1"/>
  <c r="BZ2598" i="1"/>
  <c r="BX2598" i="1"/>
  <c r="BM2606" i="1"/>
  <c r="BY2606" i="1"/>
  <c r="BZ2606" i="1"/>
  <c r="BX2606" i="1"/>
  <c r="BM361" i="1"/>
  <c r="BY361" i="1"/>
  <c r="BX361" i="1"/>
  <c r="BZ361" i="1"/>
  <c r="BK1775" i="1"/>
  <c r="BZ1775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6" i="1"/>
  <c r="BZ1826" i="1"/>
  <c r="BY1826" i="1"/>
  <c r="BX1826" i="1"/>
  <c r="BM1879" i="1"/>
  <c r="BZ1879" i="1"/>
  <c r="BY1879" i="1"/>
  <c r="BX1879" i="1"/>
  <c r="BM1960" i="1"/>
  <c r="BZ1960" i="1"/>
  <c r="BX1960" i="1"/>
  <c r="BY1960" i="1"/>
  <c r="BM2202" i="1"/>
  <c r="BZ2202" i="1"/>
  <c r="BY2202" i="1"/>
  <c r="BX2202" i="1"/>
  <c r="BM2270" i="1"/>
  <c r="BZ2270" i="1"/>
  <c r="BX2270" i="1"/>
  <c r="BY2270" i="1"/>
  <c r="BM2353" i="1"/>
  <c r="BZ2353" i="1"/>
  <c r="BY2353" i="1"/>
  <c r="BX2353" i="1"/>
  <c r="BM2522" i="1"/>
  <c r="BZ2522" i="1"/>
  <c r="BY2522" i="1"/>
  <c r="BX2522" i="1"/>
  <c r="BM2534" i="1"/>
  <c r="BZ2534" i="1"/>
  <c r="BY2534" i="1"/>
  <c r="BX2534" i="1"/>
  <c r="BM2552" i="1"/>
  <c r="BZ2552" i="1"/>
  <c r="BY2552" i="1"/>
  <c r="BX2552" i="1"/>
  <c r="BM2564" i="1"/>
  <c r="BZ2564" i="1"/>
  <c r="BY2564" i="1"/>
  <c r="BX2564" i="1"/>
  <c r="BM2575" i="1"/>
  <c r="BZ2575" i="1"/>
  <c r="BX2575" i="1"/>
  <c r="BY2575" i="1"/>
  <c r="BM2583" i="1"/>
  <c r="BZ2583" i="1"/>
  <c r="BY2583" i="1"/>
  <c r="BX2583" i="1"/>
  <c r="BM2591" i="1"/>
  <c r="BZ2591" i="1"/>
  <c r="BX2591" i="1"/>
  <c r="BY2591" i="1"/>
  <c r="BM2599" i="1"/>
  <c r="BZ2599" i="1"/>
  <c r="BY2599" i="1"/>
  <c r="BX2599" i="1"/>
  <c r="BM2607" i="1"/>
  <c r="BZ2607" i="1"/>
  <c r="BY2607" i="1"/>
  <c r="BX2607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9" i="1"/>
  <c r="BZ1829" i="1"/>
  <c r="BY1829" i="1"/>
  <c r="BX1829" i="1"/>
  <c r="BM1888" i="1"/>
  <c r="BZ1888" i="1"/>
  <c r="BY1888" i="1"/>
  <c r="BX1888" i="1"/>
  <c r="BM1969" i="1"/>
  <c r="BZ1969" i="1"/>
  <c r="BY1969" i="1"/>
  <c r="BX1969" i="1"/>
  <c r="BM2206" i="1"/>
  <c r="BZ2206" i="1"/>
  <c r="BY2206" i="1"/>
  <c r="BX2206" i="1"/>
  <c r="BM2277" i="1"/>
  <c r="BZ2277" i="1"/>
  <c r="BY2277" i="1"/>
  <c r="BX2277" i="1"/>
  <c r="BM2368" i="1"/>
  <c r="BZ2368" i="1"/>
  <c r="BY2368" i="1"/>
  <c r="BX2368" i="1"/>
  <c r="BM2523" i="1"/>
  <c r="BZ2523" i="1"/>
  <c r="BY2523" i="1"/>
  <c r="BX2523" i="1"/>
  <c r="BM2535" i="1"/>
  <c r="BZ2535" i="1"/>
  <c r="BY2535" i="1"/>
  <c r="BX2535" i="1"/>
  <c r="BM2553" i="1"/>
  <c r="BZ2553" i="1"/>
  <c r="BY2553" i="1"/>
  <c r="BX2553" i="1"/>
  <c r="BM2565" i="1"/>
  <c r="BZ2565" i="1"/>
  <c r="BY2565" i="1"/>
  <c r="BX2565" i="1"/>
  <c r="BM2576" i="1"/>
  <c r="BZ2576" i="1"/>
  <c r="BY2576" i="1"/>
  <c r="BX2576" i="1"/>
  <c r="BM2584" i="1"/>
  <c r="BZ2584" i="1"/>
  <c r="BY2584" i="1"/>
  <c r="BX2584" i="1"/>
  <c r="BM2592" i="1"/>
  <c r="BZ2592" i="1"/>
  <c r="BY2592" i="1"/>
  <c r="BX2592" i="1"/>
  <c r="BM2600" i="1"/>
  <c r="BZ2600" i="1"/>
  <c r="BY2600" i="1"/>
  <c r="BX2600" i="1"/>
  <c r="BM2608" i="1"/>
  <c r="BZ2608" i="1"/>
  <c r="BY2608" i="1"/>
  <c r="BX2608" i="1"/>
  <c r="BK1713" i="1"/>
  <c r="BZ1713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015" i="1"/>
  <c r="BY2015" i="1"/>
  <c r="BZ2015" i="1"/>
  <c r="BX2015" i="1"/>
  <c r="BM2530" i="1"/>
  <c r="BY2530" i="1"/>
  <c r="BZ2530" i="1"/>
  <c r="BX2530" i="1"/>
  <c r="BM2589" i="1"/>
  <c r="BY2589" i="1"/>
  <c r="BZ2589" i="1"/>
  <c r="BX2589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20" i="1"/>
  <c r="BY1820" i="1"/>
  <c r="BZ1820" i="1"/>
  <c r="BX1820" i="1"/>
  <c r="BK1724" i="1"/>
  <c r="BZ1724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90" i="1"/>
  <c r="BZ1690" i="1" s="1"/>
  <c r="BK1753" i="1"/>
  <c r="BZ1753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4" i="1"/>
  <c r="BZ1754" i="1" s="1"/>
  <c r="BK1787" i="1"/>
  <c r="BZ1787" i="1" s="1"/>
  <c r="BK1809" i="1"/>
  <c r="BZ1809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7" i="1"/>
  <c r="BZ1837" i="1"/>
  <c r="BY1837" i="1"/>
  <c r="BX1837" i="1"/>
  <c r="BM1903" i="1"/>
  <c r="BZ1903" i="1"/>
  <c r="BY1903" i="1"/>
  <c r="BX1903" i="1"/>
  <c r="BM1980" i="1"/>
  <c r="BZ1980" i="1"/>
  <c r="BY1980" i="1"/>
  <c r="BX1980" i="1"/>
  <c r="BM2218" i="1"/>
  <c r="BZ2218" i="1"/>
  <c r="BY2218" i="1"/>
  <c r="BX2218" i="1"/>
  <c r="BM2294" i="1"/>
  <c r="BZ2294" i="1"/>
  <c r="BY2294" i="1"/>
  <c r="BX2294" i="1"/>
  <c r="BM2376" i="1"/>
  <c r="BZ2376" i="1"/>
  <c r="BY2376" i="1"/>
  <c r="BX2376" i="1"/>
  <c r="BM2524" i="1"/>
  <c r="BZ2524" i="1"/>
  <c r="BY2524" i="1"/>
  <c r="BX2524" i="1"/>
  <c r="BM2536" i="1"/>
  <c r="BZ2536" i="1"/>
  <c r="BX2536" i="1"/>
  <c r="BY2536" i="1"/>
  <c r="BM2554" i="1"/>
  <c r="BZ2554" i="1"/>
  <c r="BY2554" i="1"/>
  <c r="BX2554" i="1"/>
  <c r="BM2566" i="1"/>
  <c r="BZ2566" i="1"/>
  <c r="BY2566" i="1"/>
  <c r="BX2566" i="1"/>
  <c r="BM2577" i="1"/>
  <c r="BZ2577" i="1"/>
  <c r="BY2577" i="1"/>
  <c r="BX2577" i="1"/>
  <c r="BM2585" i="1"/>
  <c r="BZ2585" i="1"/>
  <c r="BY2585" i="1"/>
  <c r="BX2585" i="1"/>
  <c r="BM2593" i="1"/>
  <c r="BZ2593" i="1"/>
  <c r="BY2593" i="1"/>
  <c r="BX2593" i="1"/>
  <c r="BM2601" i="1"/>
  <c r="BZ2601" i="1"/>
  <c r="BY2601" i="1"/>
  <c r="BX2601" i="1"/>
  <c r="BM2609" i="1"/>
  <c r="BZ2609" i="1"/>
  <c r="BY2609" i="1"/>
  <c r="BX2609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8" i="1"/>
  <c r="BY1818" i="1"/>
  <c r="BZ1818" i="1"/>
  <c r="BX1818" i="1"/>
  <c r="BM2254" i="1"/>
  <c r="BY2254" i="1"/>
  <c r="BZ2254" i="1"/>
  <c r="BX2254" i="1"/>
  <c r="BM2546" i="1"/>
  <c r="BY2546" i="1"/>
  <c r="BZ2546" i="1"/>
  <c r="BX2546" i="1"/>
  <c r="BM2581" i="1"/>
  <c r="BY2581" i="1"/>
  <c r="BZ2581" i="1"/>
  <c r="BX2581" i="1"/>
  <c r="BM2597" i="1"/>
  <c r="BY2597" i="1"/>
  <c r="BZ2597" i="1"/>
  <c r="BX2597" i="1"/>
  <c r="BK1720" i="1"/>
  <c r="BZ1720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952" i="1"/>
  <c r="BY1952" i="1"/>
  <c r="BZ1952" i="1"/>
  <c r="BX1952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8" i="1"/>
  <c r="BZ1698" i="1" s="1"/>
  <c r="BK1735" i="1"/>
  <c r="BM1735" i="1" s="1"/>
  <c r="BK1788" i="1"/>
  <c r="BM1788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9" i="1"/>
  <c r="BY1839" i="1"/>
  <c r="BX1839" i="1"/>
  <c r="BZ1839" i="1"/>
  <c r="BM1909" i="1"/>
  <c r="BX1909" i="1"/>
  <c r="BZ1909" i="1"/>
  <c r="BY1909" i="1"/>
  <c r="BM1994" i="1"/>
  <c r="BZ1994" i="1"/>
  <c r="BY1994" i="1"/>
  <c r="BX1994" i="1"/>
  <c r="BM2223" i="1"/>
  <c r="BY2223" i="1"/>
  <c r="BZ2223" i="1"/>
  <c r="BX2223" i="1"/>
  <c r="BM2299" i="1"/>
  <c r="BZ2299" i="1"/>
  <c r="BX2299" i="1"/>
  <c r="BY2299" i="1"/>
  <c r="BM2383" i="1"/>
  <c r="BZ2383" i="1"/>
  <c r="BY2383" i="1"/>
  <c r="BX2383" i="1"/>
  <c r="BM2525" i="1"/>
  <c r="BX2525" i="1"/>
  <c r="BZ2525" i="1"/>
  <c r="BY2525" i="1"/>
  <c r="BM2537" i="1"/>
  <c r="BX2537" i="1"/>
  <c r="BY2537" i="1"/>
  <c r="BZ2537" i="1"/>
  <c r="BM2555" i="1"/>
  <c r="BY2555" i="1"/>
  <c r="BX2555" i="1"/>
  <c r="BZ2555" i="1"/>
  <c r="BM2567" i="1"/>
  <c r="BX2567" i="1"/>
  <c r="BZ2567" i="1"/>
  <c r="BY2567" i="1"/>
  <c r="BM2578" i="1"/>
  <c r="BZ2578" i="1"/>
  <c r="BY2578" i="1"/>
  <c r="BX2578" i="1"/>
  <c r="BM2586" i="1"/>
  <c r="BY2586" i="1"/>
  <c r="BZ2586" i="1"/>
  <c r="BX2586" i="1"/>
  <c r="BM2594" i="1"/>
  <c r="BZ2594" i="1"/>
  <c r="BX2594" i="1"/>
  <c r="BY2594" i="1"/>
  <c r="BM2602" i="1"/>
  <c r="BZ2602" i="1"/>
  <c r="BY2602" i="1"/>
  <c r="BX2602" i="1"/>
  <c r="BM2610" i="1"/>
  <c r="BZ2610" i="1"/>
  <c r="BX2610" i="1"/>
  <c r="BY2610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1935" i="1"/>
  <c r="BY1935" i="1"/>
  <c r="BZ1935" i="1"/>
  <c r="BX1935" i="1"/>
  <c r="BM2518" i="1"/>
  <c r="BY2518" i="1"/>
  <c r="BZ2518" i="1"/>
  <c r="BX2518" i="1"/>
  <c r="BM2572" i="1"/>
  <c r="BY2572" i="1"/>
  <c r="BZ2572" i="1"/>
  <c r="BX2572" i="1"/>
  <c r="BM2605" i="1"/>
  <c r="BY2605" i="1"/>
  <c r="BZ2605" i="1"/>
  <c r="BX2605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M1872" i="1"/>
  <c r="BY1872" i="1"/>
  <c r="BZ1872" i="1"/>
  <c r="BX1872" i="1"/>
  <c r="BK1797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6" i="1"/>
  <c r="BZ1776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9" i="1"/>
  <c r="BM1739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3" i="1"/>
  <c r="BY1843" i="1"/>
  <c r="BZ1843" i="1"/>
  <c r="BX1843" i="1"/>
  <c r="BM1914" i="1"/>
  <c r="BY1914" i="1"/>
  <c r="BZ1914" i="1"/>
  <c r="BX1914" i="1"/>
  <c r="BM2000" i="1"/>
  <c r="BY2000" i="1"/>
  <c r="BZ2000" i="1"/>
  <c r="BX2000" i="1"/>
  <c r="BM2228" i="1"/>
  <c r="BY2228" i="1"/>
  <c r="BZ2228" i="1"/>
  <c r="BX2228" i="1"/>
  <c r="BM2313" i="1"/>
  <c r="BY2313" i="1"/>
  <c r="BZ2313" i="1"/>
  <c r="BX2313" i="1"/>
  <c r="BM2516" i="1"/>
  <c r="BY2516" i="1"/>
  <c r="BZ2516" i="1"/>
  <c r="BX2516" i="1"/>
  <c r="BM2528" i="1"/>
  <c r="BY2528" i="1"/>
  <c r="BZ2528" i="1"/>
  <c r="BX2528" i="1"/>
  <c r="BM2540" i="1"/>
  <c r="BY2540" i="1"/>
  <c r="BZ2540" i="1"/>
  <c r="BX2540" i="1"/>
  <c r="BM2558" i="1"/>
  <c r="BY2558" i="1"/>
  <c r="BZ2558" i="1"/>
  <c r="BX2558" i="1"/>
  <c r="BM2570" i="1"/>
  <c r="BY2570" i="1"/>
  <c r="BZ2570" i="1"/>
  <c r="BX2570" i="1"/>
  <c r="BM2579" i="1"/>
  <c r="BY2579" i="1"/>
  <c r="BZ2579" i="1"/>
  <c r="BX2579" i="1"/>
  <c r="BM2587" i="1"/>
  <c r="BY2587" i="1"/>
  <c r="BZ2587" i="1"/>
  <c r="BX2587" i="1"/>
  <c r="BM2595" i="1"/>
  <c r="BY2595" i="1"/>
  <c r="BZ2595" i="1"/>
  <c r="BX2595" i="1"/>
  <c r="BM2603" i="1"/>
  <c r="BY2603" i="1"/>
  <c r="BZ2603" i="1"/>
  <c r="BX2603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1867" i="1"/>
  <c r="BY1867" i="1"/>
  <c r="BZ1867" i="1"/>
  <c r="BX1867" i="1"/>
  <c r="BM2326" i="1"/>
  <c r="BY2326" i="1"/>
  <c r="BZ2326" i="1"/>
  <c r="BX2326" i="1"/>
  <c r="BM2560" i="1"/>
  <c r="BY2560" i="1"/>
  <c r="BZ2560" i="1"/>
  <c r="BX2560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028" i="1"/>
  <c r="BY2028" i="1"/>
  <c r="BZ2028" i="1"/>
  <c r="BX2028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8" i="1"/>
  <c r="BK1798" i="1"/>
  <c r="BZ1798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4" i="1"/>
  <c r="BM1694" i="1" s="1"/>
  <c r="BK1705" i="1"/>
  <c r="BK1709" i="1"/>
  <c r="BZ1709" i="1" s="1"/>
  <c r="BK1743" i="1"/>
  <c r="BM1743" i="1" s="1"/>
  <c r="BK1766" i="1"/>
  <c r="BZ1766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1862" i="1"/>
  <c r="BY1862" i="1"/>
  <c r="BZ1862" i="1"/>
  <c r="BX1862" i="1"/>
  <c r="BM1924" i="1"/>
  <c r="BY1924" i="1"/>
  <c r="BZ1924" i="1"/>
  <c r="BX1924" i="1"/>
  <c r="BM2007" i="1"/>
  <c r="BY2007" i="1"/>
  <c r="BZ2007" i="1"/>
  <c r="BX2007" i="1"/>
  <c r="BM2247" i="1"/>
  <c r="BY2247" i="1"/>
  <c r="BZ2247" i="1"/>
  <c r="BX2247" i="1"/>
  <c r="BM2318" i="1"/>
  <c r="BY2318" i="1"/>
  <c r="BZ2318" i="1"/>
  <c r="BX2318" i="1"/>
  <c r="BM2517" i="1"/>
  <c r="BY2517" i="1"/>
  <c r="BZ2517" i="1"/>
  <c r="BX2517" i="1"/>
  <c r="BM2529" i="1"/>
  <c r="BY2529" i="1"/>
  <c r="BZ2529" i="1"/>
  <c r="BX2529" i="1"/>
  <c r="BM2543" i="1"/>
  <c r="BY2543" i="1"/>
  <c r="BZ2543" i="1"/>
  <c r="BX2543" i="1"/>
  <c r="BM2559" i="1"/>
  <c r="BY2559" i="1"/>
  <c r="BZ2559" i="1"/>
  <c r="BX2559" i="1"/>
  <c r="BM2571" i="1"/>
  <c r="BY2571" i="1"/>
  <c r="BZ2571" i="1"/>
  <c r="BX2571" i="1"/>
  <c r="BM2580" i="1"/>
  <c r="BY2580" i="1"/>
  <c r="BZ2580" i="1"/>
  <c r="BX2580" i="1"/>
  <c r="BM2588" i="1"/>
  <c r="BY2588" i="1"/>
  <c r="BZ2588" i="1"/>
  <c r="BX2588" i="1"/>
  <c r="BM2596" i="1"/>
  <c r="BY2596" i="1"/>
  <c r="BZ2596" i="1"/>
  <c r="BX2596" i="1"/>
  <c r="BM2604" i="1"/>
  <c r="BY2604" i="1"/>
  <c r="BZ2604" i="1"/>
  <c r="BX2604" i="1"/>
  <c r="BK1810" i="1"/>
  <c r="BM1810" i="1" s="1"/>
  <c r="BK1765" i="1"/>
  <c r="BM1775" i="1" l="1"/>
  <c r="BM1720" i="1"/>
  <c r="BZ1743" i="1"/>
  <c r="BM1724" i="1"/>
  <c r="BM1753" i="1"/>
  <c r="BM1690" i="1"/>
  <c r="BM1787" i="1"/>
  <c r="BM1713" i="1"/>
  <c r="BM1754" i="1"/>
  <c r="BM1709" i="1"/>
  <c r="BZ1810" i="1"/>
  <c r="BZ1739" i="1"/>
  <c r="BZ1788" i="1"/>
  <c r="BM1776" i="1"/>
  <c r="BM1698" i="1"/>
  <c r="BM1809" i="1"/>
  <c r="BY1694" i="1"/>
  <c r="BX1694" i="1"/>
  <c r="BY1735" i="1"/>
  <c r="BX1735" i="1"/>
  <c r="BY1709" i="1"/>
  <c r="BX1709" i="1"/>
  <c r="BY1705" i="1"/>
  <c r="BX1705" i="1"/>
  <c r="BY1728" i="1"/>
  <c r="BX1728" i="1"/>
  <c r="BX1797" i="1"/>
  <c r="BY1797" i="1"/>
  <c r="BM1797" i="1"/>
  <c r="BM1766" i="1"/>
  <c r="BZ1705" i="1"/>
  <c r="BY1776" i="1"/>
  <c r="BX1776" i="1"/>
  <c r="BY1698" i="1"/>
  <c r="BX1698" i="1"/>
  <c r="BY1809" i="1"/>
  <c r="BX1809" i="1"/>
  <c r="BY1713" i="1"/>
  <c r="BX1713" i="1"/>
  <c r="BZ1694" i="1"/>
  <c r="BZ1728" i="1"/>
  <c r="BY1739" i="1"/>
  <c r="BX1739" i="1"/>
  <c r="BY1720" i="1"/>
  <c r="BX1720" i="1"/>
  <c r="BY1787" i="1"/>
  <c r="BX1787" i="1"/>
  <c r="BY1753" i="1"/>
  <c r="BX1753" i="1"/>
  <c r="BY1724" i="1"/>
  <c r="BX1724" i="1"/>
  <c r="BM1765" i="1"/>
  <c r="BY1765" i="1"/>
  <c r="BX1765" i="1"/>
  <c r="BY1788" i="1"/>
  <c r="BX1788" i="1"/>
  <c r="BX1754" i="1"/>
  <c r="BY1754" i="1"/>
  <c r="BY1690" i="1"/>
  <c r="BX1690" i="1"/>
  <c r="BX1798" i="1"/>
  <c r="BY1798" i="1"/>
  <c r="BY1766" i="1"/>
  <c r="BX1766" i="1"/>
  <c r="BZ1765" i="1"/>
  <c r="BM1798" i="1"/>
  <c r="BM1705" i="1"/>
  <c r="BM1728" i="1"/>
  <c r="BY1810" i="1"/>
  <c r="BX1810" i="1"/>
  <c r="BY1743" i="1"/>
  <c r="BX1743" i="1"/>
  <c r="BZ1797" i="1"/>
  <c r="BZ1735" i="1"/>
  <c r="BY1775" i="1"/>
  <c r="BX1775" i="1"/>
  <c r="CO1804" i="1"/>
  <c r="CO1808" i="1"/>
  <c r="CO1786" i="1"/>
  <c r="CO1782" i="1"/>
  <c r="CO1848" i="1" l="1"/>
  <c r="CO1844" i="1"/>
  <c r="CO1835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574" i="1" l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335" i="1"/>
  <c r="K2334" i="1"/>
  <c r="K2333" i="1"/>
  <c r="K2332" i="1"/>
  <c r="K2331" i="1"/>
  <c r="K2329" i="1"/>
  <c r="K2330" i="1"/>
  <c r="K2284" i="1"/>
  <c r="K2283" i="1"/>
  <c r="K2282" i="1"/>
  <c r="K2281" i="1"/>
  <c r="K2279" i="1"/>
  <c r="K2280" i="1"/>
  <c r="K2238" i="1"/>
  <c r="K2237" i="1"/>
  <c r="K2236" i="1"/>
  <c r="K2235" i="1"/>
  <c r="K2234" i="1"/>
  <c r="K2233" i="1"/>
  <c r="K2231" i="1"/>
  <c r="K2232" i="1"/>
  <c r="K2194" i="1"/>
  <c r="K2193" i="1"/>
  <c r="K2192" i="1"/>
  <c r="K2191" i="1"/>
  <c r="K2189" i="1"/>
  <c r="K2190" i="1"/>
  <c r="K2142" i="1"/>
  <c r="K2187" i="1"/>
  <c r="K2186" i="1"/>
  <c r="K2185" i="1"/>
  <c r="K2184" i="1"/>
  <c r="K2183" i="1"/>
  <c r="K2182" i="1"/>
  <c r="K2181" i="1"/>
  <c r="K2148" i="1"/>
  <c r="K2180" i="1"/>
  <c r="K2179" i="1"/>
  <c r="K2178" i="1"/>
  <c r="K2177" i="1"/>
  <c r="K2176" i="1"/>
  <c r="K2175" i="1"/>
  <c r="K2174" i="1"/>
  <c r="K2173" i="1"/>
  <c r="K2147" i="1"/>
  <c r="K2172" i="1"/>
  <c r="K2171" i="1"/>
  <c r="K2146" i="1"/>
  <c r="K2170" i="1"/>
  <c r="K2169" i="1"/>
  <c r="K2168" i="1"/>
  <c r="K2145" i="1"/>
  <c r="K2167" i="1"/>
  <c r="K2166" i="1"/>
  <c r="K2165" i="1"/>
  <c r="K2164" i="1"/>
  <c r="K2163" i="1"/>
  <c r="K2144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40" i="1"/>
  <c r="K2149" i="1"/>
  <c r="K2150" i="1"/>
  <c r="K2188" i="1"/>
  <c r="K2143" i="1"/>
  <c r="K2141" i="1"/>
  <c r="K2104" i="1"/>
  <c r="K2138" i="1"/>
  <c r="K2112" i="1"/>
  <c r="K2137" i="1"/>
  <c r="K2136" i="1"/>
  <c r="K2135" i="1"/>
  <c r="K2134" i="1"/>
  <c r="K2133" i="1"/>
  <c r="K2132" i="1"/>
  <c r="K2110" i="1"/>
  <c r="K2131" i="1"/>
  <c r="K2130" i="1"/>
  <c r="K2129" i="1"/>
  <c r="K2128" i="1"/>
  <c r="K2109" i="1"/>
  <c r="K2127" i="1"/>
  <c r="K2126" i="1"/>
  <c r="K2108" i="1"/>
  <c r="K2125" i="1"/>
  <c r="K2124" i="1"/>
  <c r="K2123" i="1"/>
  <c r="K2107" i="1"/>
  <c r="K2122" i="1"/>
  <c r="K2121" i="1"/>
  <c r="K2106" i="1"/>
  <c r="K2120" i="1"/>
  <c r="K2119" i="1"/>
  <c r="K2118" i="1"/>
  <c r="K2117" i="1"/>
  <c r="K2116" i="1"/>
  <c r="K2115" i="1"/>
  <c r="K2114" i="1"/>
  <c r="K2102" i="1"/>
  <c r="K2111" i="1"/>
  <c r="K2113" i="1"/>
  <c r="K2139" i="1"/>
  <c r="K2105" i="1"/>
  <c r="K2103" i="1"/>
  <c r="K2066" i="1"/>
  <c r="K2100" i="1"/>
  <c r="K2075" i="1"/>
  <c r="K2099" i="1"/>
  <c r="K2098" i="1"/>
  <c r="K2097" i="1"/>
  <c r="K2096" i="1"/>
  <c r="K2095" i="1"/>
  <c r="K2072" i="1"/>
  <c r="K2094" i="1"/>
  <c r="K2093" i="1"/>
  <c r="K2092" i="1"/>
  <c r="K2091" i="1"/>
  <c r="K2090" i="1"/>
  <c r="K2089" i="1"/>
  <c r="K2071" i="1"/>
  <c r="K2088" i="1"/>
  <c r="K2087" i="1"/>
  <c r="K2070" i="1"/>
  <c r="K2086" i="1"/>
  <c r="K2069" i="1"/>
  <c r="K2085" i="1"/>
  <c r="K2084" i="1"/>
  <c r="K2083" i="1"/>
  <c r="K2068" i="1"/>
  <c r="K2082" i="1"/>
  <c r="K2081" i="1"/>
  <c r="K2080" i="1"/>
  <c r="K2079" i="1"/>
  <c r="K2078" i="1"/>
  <c r="K2077" i="1"/>
  <c r="K2064" i="1"/>
  <c r="K2076" i="1"/>
  <c r="K2073" i="1"/>
  <c r="K2074" i="1"/>
  <c r="K2101" i="1"/>
  <c r="K2067" i="1"/>
  <c r="K2065" i="1"/>
  <c r="K2033" i="1"/>
  <c r="K2031" i="1"/>
  <c r="K2062" i="1"/>
  <c r="K2042" i="1"/>
  <c r="K2061" i="1"/>
  <c r="K2060" i="1"/>
  <c r="K2059" i="1"/>
  <c r="K2058" i="1"/>
  <c r="K2039" i="1"/>
  <c r="K2057" i="1"/>
  <c r="K2056" i="1"/>
  <c r="K2055" i="1"/>
  <c r="K2054" i="1"/>
  <c r="K2053" i="1"/>
  <c r="K2038" i="1"/>
  <c r="K2052" i="1"/>
  <c r="K2037" i="1"/>
  <c r="K2051" i="1"/>
  <c r="K2050" i="1"/>
  <c r="K2036" i="1"/>
  <c r="K2049" i="1"/>
  <c r="K2048" i="1"/>
  <c r="K2035" i="1"/>
  <c r="K2047" i="1"/>
  <c r="K2046" i="1"/>
  <c r="K2045" i="1"/>
  <c r="K2044" i="1"/>
  <c r="K2043" i="1"/>
  <c r="K2040" i="1"/>
  <c r="K2041" i="1"/>
  <c r="K2063" i="1"/>
  <c r="K2034" i="1"/>
  <c r="K2032" i="1"/>
  <c r="K1835" i="1"/>
  <c r="K1833" i="1"/>
  <c r="K1851" i="1"/>
  <c r="K1850" i="1"/>
  <c r="K1848" i="1"/>
  <c r="K1847" i="1"/>
  <c r="K1846" i="1"/>
  <c r="K1844" i="1"/>
  <c r="K1842" i="1"/>
  <c r="K1841" i="1"/>
  <c r="K1840" i="1"/>
  <c r="K1838" i="1"/>
  <c r="K1843" i="1"/>
  <c r="K1836" i="1"/>
  <c r="K1834" i="1"/>
  <c r="K1852" i="1"/>
  <c r="K1845" i="1"/>
  <c r="K1849" i="1"/>
  <c r="K1839" i="1"/>
  <c r="K1837" i="1"/>
  <c r="K1816" i="1"/>
  <c r="K1812" i="1"/>
  <c r="K1832" i="1"/>
  <c r="K1829" i="1"/>
  <c r="K1827" i="1"/>
  <c r="K1826" i="1"/>
  <c r="K1825" i="1"/>
  <c r="K1823" i="1"/>
  <c r="K1822" i="1"/>
  <c r="K1821" i="1"/>
  <c r="K1820" i="1"/>
  <c r="K1818" i="1"/>
  <c r="K1817" i="1"/>
  <c r="K1815" i="1"/>
  <c r="K1814" i="1"/>
  <c r="K1813" i="1"/>
  <c r="K1831" i="1"/>
  <c r="K1828" i="1"/>
  <c r="K1830" i="1"/>
  <c r="K1819" i="1"/>
  <c r="K1824" i="1"/>
  <c r="K1801" i="1"/>
  <c r="K1800" i="1"/>
  <c r="K1810" i="1"/>
  <c r="K1809" i="1"/>
  <c r="K1808" i="1"/>
  <c r="K1807" i="1"/>
  <c r="K1806" i="1"/>
  <c r="K1805" i="1"/>
  <c r="K1804" i="1"/>
  <c r="K1802" i="1"/>
  <c r="K1811" i="1"/>
  <c r="K1803" i="1"/>
  <c r="K1791" i="1"/>
  <c r="K1790" i="1"/>
  <c r="K1798" i="1"/>
  <c r="K1797" i="1"/>
  <c r="K1796" i="1"/>
  <c r="K1795" i="1"/>
  <c r="K1794" i="1"/>
  <c r="K1792" i="1"/>
  <c r="K1799" i="1"/>
  <c r="K1793" i="1"/>
  <c r="K1779" i="1"/>
  <c r="K1778" i="1"/>
  <c r="K1788" i="1"/>
  <c r="K1787" i="1"/>
  <c r="K1786" i="1"/>
  <c r="K1785" i="1"/>
  <c r="K1784" i="1"/>
  <c r="K1783" i="1"/>
  <c r="K1782" i="1"/>
  <c r="K1780" i="1"/>
  <c r="K1789" i="1"/>
  <c r="K1781" i="1"/>
  <c r="K1769" i="1"/>
  <c r="K1768" i="1"/>
  <c r="K1776" i="1"/>
  <c r="K1775" i="1"/>
  <c r="K1774" i="1"/>
  <c r="K1773" i="1"/>
  <c r="K1772" i="1"/>
  <c r="K1770" i="1"/>
  <c r="K1777" i="1"/>
  <c r="K1771" i="1"/>
  <c r="K1757" i="1"/>
  <c r="K1756" i="1"/>
  <c r="K1766" i="1"/>
  <c r="K1765" i="1"/>
  <c r="K1764" i="1"/>
  <c r="K1763" i="1"/>
  <c r="K1762" i="1"/>
  <c r="K1761" i="1"/>
  <c r="K1760" i="1"/>
  <c r="K1758" i="1"/>
  <c r="K1767" i="1"/>
  <c r="K1759" i="1"/>
  <c r="K1747" i="1"/>
  <c r="K1746" i="1"/>
  <c r="K1754" i="1"/>
  <c r="K1753" i="1"/>
  <c r="K1752" i="1"/>
  <c r="K1751" i="1"/>
  <c r="K1750" i="1"/>
  <c r="K1748" i="1"/>
  <c r="K1755" i="1"/>
  <c r="K1749" i="1"/>
  <c r="K1732" i="1"/>
  <c r="K1731" i="1"/>
  <c r="K1743" i="1"/>
  <c r="K1742" i="1"/>
  <c r="K1741" i="1"/>
  <c r="K1740" i="1"/>
  <c r="K1739" i="1"/>
  <c r="K1738" i="1"/>
  <c r="K1737" i="1"/>
  <c r="K1745" i="1"/>
  <c r="K1735" i="1"/>
  <c r="K1734" i="1"/>
  <c r="K1733" i="1"/>
  <c r="K1744" i="1"/>
  <c r="K1736" i="1"/>
  <c r="K1717" i="1"/>
  <c r="K1716" i="1"/>
  <c r="K1730" i="1"/>
  <c r="K1728" i="1"/>
  <c r="K1727" i="1"/>
  <c r="K1726" i="1"/>
  <c r="K1725" i="1"/>
  <c r="K1724" i="1"/>
  <c r="K1723" i="1"/>
  <c r="K1722" i="1"/>
  <c r="K1720" i="1"/>
  <c r="K1719" i="1"/>
  <c r="K1718" i="1"/>
  <c r="K1729" i="1"/>
  <c r="K1721" i="1"/>
  <c r="K1702" i="1"/>
  <c r="K1701" i="1"/>
  <c r="K1715" i="1"/>
  <c r="K1713" i="1"/>
  <c r="K1712" i="1"/>
  <c r="K1711" i="1"/>
  <c r="K1710" i="1"/>
  <c r="K1709" i="1"/>
  <c r="K1708" i="1"/>
  <c r="K1707" i="1"/>
  <c r="K1705" i="1"/>
  <c r="K1704" i="1"/>
  <c r="K1703" i="1"/>
  <c r="K1714" i="1"/>
  <c r="K1706" i="1"/>
  <c r="K1687" i="1"/>
  <c r="K1686" i="1"/>
  <c r="K1700" i="1"/>
  <c r="K1698" i="1"/>
  <c r="K1697" i="1"/>
  <c r="K1696" i="1"/>
  <c r="K1695" i="1"/>
  <c r="K1694" i="1"/>
  <c r="K1693" i="1"/>
  <c r="K1692" i="1"/>
  <c r="K1690" i="1"/>
  <c r="K1689" i="1"/>
  <c r="K1688" i="1"/>
  <c r="K1699" i="1"/>
  <c r="K1691" i="1"/>
  <c r="K1679" i="1"/>
  <c r="K1666" i="1"/>
  <c r="K1683" i="1"/>
  <c r="K1685" i="1"/>
  <c r="K1684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2" i="1" l="1"/>
  <c r="DO1827" i="1"/>
  <c r="DL1832" i="1"/>
  <c r="DL1827" i="1"/>
  <c r="DI1816" i="1"/>
  <c r="DI1832" i="1"/>
  <c r="DI1827" i="1"/>
  <c r="DI1813" i="1"/>
  <c r="DF1816" i="1"/>
  <c r="DF1832" i="1"/>
  <c r="DF1827" i="1"/>
  <c r="DF1813" i="1"/>
  <c r="DC1816" i="1"/>
  <c r="DC1832" i="1"/>
  <c r="DC1827" i="1"/>
  <c r="DC1813" i="1"/>
  <c r="CZ1816" i="1"/>
  <c r="CZ1832" i="1"/>
  <c r="CZ1827" i="1"/>
  <c r="CZ1813" i="1"/>
  <c r="CW1816" i="1"/>
  <c r="CW1832" i="1"/>
  <c r="CW1827" i="1"/>
  <c r="CW1813" i="1"/>
  <c r="CT1816" i="1"/>
  <c r="CT1832" i="1"/>
  <c r="CT1827" i="1"/>
  <c r="CT1813" i="1"/>
  <c r="CO1832" i="1" l="1"/>
  <c r="CO1827" i="1"/>
  <c r="CO1816" i="1"/>
  <c r="CO1813" i="1"/>
</calcChain>
</file>

<file path=xl/sharedStrings.xml><?xml version="1.0" encoding="utf-8"?>
<sst xmlns="http://schemas.openxmlformats.org/spreadsheetml/2006/main" count="7630" uniqueCount="347">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</sst>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  <numFmt numFmtId="170" formatCode="0.000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5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166" fontId="5" fillId="0" borderId="0" xfId="2" applyNumberFormat="1" applyFill="1"/>
    <xf numFmtId="2" fontId="5" fillId="0" borderId="0" xfId="2" applyNumberFormat="1" applyFill="1"/>
    <xf numFmtId="0" fontId="0" fillId="0" borderId="1" xfId="0" applyBorder="1"/>
    <xf numFmtId="0" fontId="0" fillId="4" borderId="0" xfId="0" applyFill="1"/>
    <xf numFmtId="2" fontId="9" fillId="0" borderId="0" xfId="0" applyNumberFormat="1" applyFont="1"/>
    <xf numFmtId="0" fontId="9" fillId="0" borderId="0" xfId="0" applyFont="1"/>
    <xf numFmtId="170" fontId="0" fillId="0" borderId="0" xfId="0" applyNumberForma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sheetPr filterMode="1"/>
  <dimension ref="A1:FJ2706"/>
  <sheetViews>
    <sheetView tabSelected="1" zoomScaleNormal="100" workbookViewId="0">
      <pane xSplit="3" ySplit="1" topLeftCell="F1587" activePane="bottomRight" state="frozen"/>
      <selection pane="topRight" activeCell="D1" sqref="D1"/>
      <selection pane="bottomLeft" activeCell="A2" sqref="A2"/>
      <selection pane="bottomRight"/>
    </sheetView>
  </sheetViews>
  <sheetFormatPr defaultColWidth="39.5703125" defaultRowHeight="15" x14ac:dyDescent="0.25"/>
  <cols>
    <col min="1" max="1" width="39.7109375" bestFit="1" customWidth="1"/>
    <col min="2" max="2" width="21.85546875" customWidth="1"/>
    <col min="3" max="3" width="13.85546875" bestFit="1" customWidth="1"/>
    <col min="4" max="4" width="25.140625" customWidth="1"/>
    <col min="5" max="5" width="37.5703125" customWidth="1"/>
    <col min="6" max="6" width="13.28515625" customWidth="1"/>
    <col min="7" max="7" width="35.7109375" bestFit="1" customWidth="1"/>
    <col min="8" max="8" width="15.42578125" bestFit="1" customWidth="1"/>
    <col min="9" max="9" width="31.140625" customWidth="1"/>
    <col min="10" max="10" width="32" customWidth="1"/>
    <col min="11" max="11" width="19.140625" customWidth="1"/>
    <col min="12" max="13" width="20.28515625" customWidth="1"/>
    <col min="14" max="14" width="26.7109375" customWidth="1"/>
    <col min="15" max="15" width="21.7109375" customWidth="1"/>
    <col min="16" max="16" width="18.7109375" customWidth="1"/>
    <col min="17" max="17" width="34" customWidth="1"/>
    <col min="18" max="18" width="31.7109375" customWidth="1"/>
    <col min="19" max="19" width="33" customWidth="1"/>
    <col min="20" max="20" width="30" customWidth="1"/>
    <col min="21" max="21" width="33.28515625" customWidth="1"/>
    <col min="22" max="22" width="31.5703125" customWidth="1"/>
    <col min="23" max="23" width="34.85546875" customWidth="1"/>
    <col min="24" max="24" width="13.42578125" customWidth="1"/>
    <col min="25" max="25" width="16.42578125" customWidth="1"/>
    <col min="26" max="26" width="15.42578125" customWidth="1"/>
    <col min="27" max="27" width="14.85546875" customWidth="1"/>
    <col min="28" max="28" width="17.85546875" customWidth="1"/>
    <col min="29" max="29" width="17.7109375" customWidth="1"/>
    <col min="30" max="30" width="21" customWidth="1"/>
    <col min="31" max="31" width="16.5703125" customWidth="1"/>
    <col min="32" max="32" width="29.42578125" customWidth="1"/>
    <col min="33" max="33" width="33.85546875" customWidth="1"/>
    <col min="34" max="34" width="33.5703125" customWidth="1"/>
    <col min="35" max="35" width="38" customWidth="1"/>
    <col min="36" max="36" width="21.140625" customWidth="1"/>
    <col min="37" max="37" width="17" customWidth="1"/>
    <col min="38" max="38" width="21.42578125" customWidth="1"/>
    <col min="39" max="39" width="25.140625" customWidth="1"/>
    <col min="40" max="40" width="29.5703125" customWidth="1"/>
    <col min="41" max="41" width="26.28515625" customWidth="1"/>
    <col min="42" max="42" width="24" customWidth="1"/>
    <col min="43" max="43" width="25.5703125" bestFit="1" customWidth="1"/>
    <col min="44" max="44" width="24.42578125" bestFit="1" customWidth="1"/>
    <col min="45" max="45" width="15.7109375" bestFit="1" customWidth="1"/>
    <col min="46" max="46" width="17.5703125" bestFit="1" customWidth="1"/>
    <col min="47" max="48" width="12" style="31" bestFit="1" customWidth="1"/>
    <col min="49" max="49" width="7.7109375" style="31" bestFit="1" customWidth="1"/>
    <col min="50" max="50" width="8.85546875" bestFit="1" customWidth="1"/>
    <col min="51" max="51" width="12" style="31" bestFit="1" customWidth="1"/>
    <col min="52" max="52" width="12" style="31" customWidth="1"/>
    <col min="53" max="53" width="7.7109375" style="31" bestFit="1" customWidth="1"/>
    <col min="54" max="54" width="10.7109375" style="31" bestFit="1" customWidth="1"/>
    <col min="55" max="55" width="12.5703125" style="31" bestFit="1" customWidth="1"/>
    <col min="56" max="56" width="7.7109375" style="31" customWidth="1"/>
    <col min="57" max="57" width="11.7109375" bestFit="1" customWidth="1"/>
    <col min="58" max="58" width="10.7109375" bestFit="1" customWidth="1"/>
    <col min="59" max="59" width="12" bestFit="1" customWidth="1"/>
    <col min="60" max="60" width="17.28515625" bestFit="1" customWidth="1"/>
    <col min="61" max="61" width="20.28515625" bestFit="1" customWidth="1"/>
    <col min="62" max="62" width="16.140625" bestFit="1" customWidth="1"/>
    <col min="63" max="63" width="25.7109375" bestFit="1" customWidth="1"/>
    <col min="64" max="64" width="24.5703125" bestFit="1" customWidth="1"/>
    <col min="65" max="65" width="26.7109375" bestFit="1" customWidth="1"/>
    <col min="66" max="66" width="26.7109375" customWidth="1"/>
    <col min="67" max="67" width="11.7109375" bestFit="1" customWidth="1"/>
    <col min="68" max="68" width="16.7109375" bestFit="1" customWidth="1"/>
    <col min="69" max="69" width="17.5703125" bestFit="1" customWidth="1"/>
    <col min="70" max="70" width="20.85546875" bestFit="1" customWidth="1"/>
    <col min="71" max="71" width="16.42578125" bestFit="1" customWidth="1"/>
    <col min="72" max="72" width="13.42578125" bestFit="1" customWidth="1"/>
    <col min="73" max="73" width="6.7109375" bestFit="1" customWidth="1"/>
    <col min="74" max="74" width="12" bestFit="1" customWidth="1"/>
    <col min="75" max="75" width="16.28515625" bestFit="1" customWidth="1"/>
    <col min="76" max="76" width="32.42578125" bestFit="1" customWidth="1"/>
    <col min="77" max="77" width="31.42578125" bestFit="1" customWidth="1"/>
    <col min="78" max="78" width="32" bestFit="1" customWidth="1"/>
    <col min="79" max="79" width="14.140625" bestFit="1" customWidth="1"/>
    <col min="80" max="80" width="9" bestFit="1" customWidth="1"/>
    <col min="81" max="81" width="7.5703125" bestFit="1" customWidth="1"/>
    <col min="82" max="82" width="8.7109375" bestFit="1" customWidth="1"/>
    <col min="83" max="83" width="10" bestFit="1" customWidth="1"/>
    <col min="84" max="84" width="7.140625" bestFit="1" customWidth="1"/>
    <col min="85" max="85" width="6.28515625" bestFit="1" customWidth="1"/>
    <col min="86" max="86" width="15.140625" bestFit="1" customWidth="1"/>
    <col min="87" max="87" width="12" bestFit="1" customWidth="1"/>
    <col min="88" max="88" width="11.28515625" bestFit="1" customWidth="1"/>
    <col min="89" max="89" width="10.28515625" bestFit="1" customWidth="1"/>
    <col min="90" max="90" width="10.5703125" bestFit="1" customWidth="1"/>
    <col min="91" max="91" width="12" bestFit="1" customWidth="1"/>
    <col min="92" max="92" width="11.7109375" bestFit="1" customWidth="1"/>
    <col min="93" max="93" width="16.7109375" bestFit="1" customWidth="1"/>
    <col min="94" max="95" width="13.5703125" bestFit="1" customWidth="1"/>
    <col min="96" max="96" width="22" bestFit="1" customWidth="1"/>
    <col min="97" max="97" width="11.140625" bestFit="1" customWidth="1"/>
    <col min="98" max="98" width="12" bestFit="1" customWidth="1"/>
    <col min="99" max="99" width="22" bestFit="1" customWidth="1"/>
    <col min="100" max="100" width="11.140625" bestFit="1" customWidth="1"/>
    <col min="101" max="101" width="12" bestFit="1" customWidth="1"/>
    <col min="102" max="102" width="22" bestFit="1" customWidth="1"/>
    <col min="103" max="103" width="11.140625" bestFit="1" customWidth="1"/>
    <col min="104" max="104" width="12" bestFit="1" customWidth="1"/>
    <col min="105" max="105" width="22" bestFit="1" customWidth="1"/>
    <col min="106" max="106" width="11.140625" bestFit="1" customWidth="1"/>
    <col min="107" max="107" width="12" bestFit="1" customWidth="1"/>
    <col min="108" max="108" width="22" bestFit="1" customWidth="1"/>
    <col min="109" max="109" width="11.140625" bestFit="1" customWidth="1"/>
    <col min="110" max="110" width="12" bestFit="1" customWidth="1"/>
    <col min="111" max="111" width="22" bestFit="1" customWidth="1"/>
    <col min="112" max="112" width="11.140625" bestFit="1" customWidth="1"/>
    <col min="113" max="113" width="12" bestFit="1" customWidth="1"/>
    <col min="114" max="114" width="22" bestFit="1" customWidth="1"/>
    <col min="115" max="115" width="11.140625" bestFit="1" customWidth="1"/>
    <col min="116" max="116" width="12" bestFit="1" customWidth="1"/>
    <col min="117" max="117" width="22" bestFit="1" customWidth="1"/>
    <col min="118" max="118" width="11.140625" bestFit="1" customWidth="1"/>
    <col min="119" max="119" width="12" bestFit="1" customWidth="1"/>
    <col min="120" max="120" width="22" bestFit="1" customWidth="1"/>
    <col min="121" max="121" width="11.140625" bestFit="1" customWidth="1"/>
    <col min="122" max="122" width="12" bestFit="1" customWidth="1"/>
    <col min="123" max="123" width="23" bestFit="1" customWidth="1"/>
    <col min="124" max="124" width="12.140625" bestFit="1" customWidth="1"/>
    <col min="125" max="125" width="13" bestFit="1" customWidth="1"/>
    <col min="126" max="126" width="23" bestFit="1" customWidth="1"/>
    <col min="127" max="127" width="12.140625" bestFit="1" customWidth="1"/>
    <col min="128" max="128" width="13" bestFit="1" customWidth="1"/>
    <col min="129" max="129" width="23" bestFit="1" customWidth="1"/>
    <col min="130" max="130" width="12.140625" bestFit="1" customWidth="1"/>
    <col min="131" max="131" width="13" bestFit="1" customWidth="1"/>
    <col min="132" max="132" width="7.140625" bestFit="1" customWidth="1"/>
    <col min="133" max="133" width="18.140625" bestFit="1" customWidth="1"/>
    <col min="134" max="134" width="18.28515625" bestFit="1" customWidth="1"/>
    <col min="135" max="135" width="18.140625" bestFit="1" customWidth="1"/>
    <col min="136" max="136" width="18.28515625" bestFit="1" customWidth="1"/>
    <col min="137" max="137" width="18.140625" bestFit="1" customWidth="1"/>
    <col min="138" max="138" width="18.28515625" bestFit="1" customWidth="1"/>
    <col min="139" max="139" width="18.140625" bestFit="1" customWidth="1"/>
    <col min="140" max="140" width="18.28515625" bestFit="1" customWidth="1"/>
    <col min="141" max="141" width="18.140625" bestFit="1" customWidth="1"/>
    <col min="142" max="142" width="18.28515625" bestFit="1" customWidth="1"/>
    <col min="143" max="143" width="18.140625" bestFit="1" customWidth="1"/>
    <col min="144" max="144" width="18.28515625" bestFit="1" customWidth="1"/>
    <col min="145" max="145" width="18.140625" bestFit="1" customWidth="1"/>
    <col min="146" max="146" width="18.28515625" bestFit="1" customWidth="1"/>
    <col min="147" max="147" width="18.140625" bestFit="1" customWidth="1"/>
    <col min="148" max="148" width="18.28515625" bestFit="1" customWidth="1"/>
    <col min="149" max="149" width="7" bestFit="1" customWidth="1"/>
    <col min="150" max="157" width="18" bestFit="1" customWidth="1"/>
    <col min="158" max="158" width="5.85546875" bestFit="1" customWidth="1"/>
    <col min="159" max="166" width="23.42578125" bestFit="1" customWidth="1"/>
  </cols>
  <sheetData>
    <row r="1" spans="1:166" x14ac:dyDescent="0.25">
      <c r="A1" t="s">
        <v>0</v>
      </c>
      <c r="B1" t="s">
        <v>247</v>
      </c>
      <c r="C1" t="s">
        <v>1</v>
      </c>
      <c r="D1" t="s">
        <v>204</v>
      </c>
      <c r="E1" t="s">
        <v>107</v>
      </c>
      <c r="F1" t="s">
        <v>2</v>
      </c>
      <c r="G1" t="s">
        <v>90</v>
      </c>
      <c r="H1" t="s">
        <v>3</v>
      </c>
      <c r="I1" t="s">
        <v>242</v>
      </c>
      <c r="J1" t="s">
        <v>243</v>
      </c>
      <c r="K1" t="s">
        <v>244</v>
      </c>
      <c r="L1" t="s">
        <v>91</v>
      </c>
      <c r="M1" t="s">
        <v>110</v>
      </c>
      <c r="N1" t="s">
        <v>109</v>
      </c>
      <c r="O1" t="s">
        <v>312</v>
      </c>
      <c r="P1" t="s">
        <v>313</v>
      </c>
      <c r="Q1" t="s">
        <v>92</v>
      </c>
      <c r="R1" t="s">
        <v>202</v>
      </c>
      <c r="S1" t="s">
        <v>93</v>
      </c>
      <c r="T1" t="s">
        <v>241</v>
      </c>
      <c r="U1" t="s">
        <v>203</v>
      </c>
      <c r="V1" t="s">
        <v>94</v>
      </c>
      <c r="W1" t="s">
        <v>285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95</v>
      </c>
      <c r="AD1" t="s">
        <v>96</v>
      </c>
      <c r="AE1" t="s">
        <v>214</v>
      </c>
      <c r="AF1" t="s">
        <v>323</v>
      </c>
      <c r="AG1" t="s">
        <v>325</v>
      </c>
      <c r="AH1" t="s">
        <v>324</v>
      </c>
      <c r="AI1" t="s">
        <v>326</v>
      </c>
      <c r="AJ1" t="s">
        <v>97</v>
      </c>
      <c r="AK1" t="s">
        <v>99</v>
      </c>
      <c r="AL1" t="s">
        <v>322</v>
      </c>
      <c r="AM1" t="s">
        <v>320</v>
      </c>
      <c r="AN1" t="s">
        <v>321</v>
      </c>
      <c r="AO1" t="s">
        <v>319</v>
      </c>
      <c r="AP1" t="s">
        <v>317</v>
      </c>
      <c r="AQ1" t="s">
        <v>327</v>
      </c>
      <c r="AR1" t="s">
        <v>98</v>
      </c>
      <c r="AS1" t="s">
        <v>215</v>
      </c>
      <c r="AT1" t="s">
        <v>318</v>
      </c>
      <c r="AU1" s="31" t="s">
        <v>257</v>
      </c>
      <c r="AV1" s="31" t="s">
        <v>339</v>
      </c>
      <c r="AW1" s="31" t="s">
        <v>337</v>
      </c>
      <c r="AX1" t="s">
        <v>258</v>
      </c>
      <c r="AY1" s="31" t="s">
        <v>259</v>
      </c>
      <c r="AZ1" s="31" t="s">
        <v>338</v>
      </c>
      <c r="BA1" s="31" t="s">
        <v>340</v>
      </c>
      <c r="BB1" s="31" t="s">
        <v>341</v>
      </c>
      <c r="BC1" s="31" t="s">
        <v>342</v>
      </c>
      <c r="BD1" s="31" t="s">
        <v>343</v>
      </c>
      <c r="BE1" t="s">
        <v>260</v>
      </c>
      <c r="BF1" t="s">
        <v>261</v>
      </c>
      <c r="BG1" t="s">
        <v>262</v>
      </c>
      <c r="BH1" t="s">
        <v>211</v>
      </c>
      <c r="BI1" t="s">
        <v>263</v>
      </c>
      <c r="BJ1" t="s">
        <v>213</v>
      </c>
      <c r="BK1" t="s">
        <v>100</v>
      </c>
      <c r="BL1" t="s">
        <v>302</v>
      </c>
      <c r="BM1" t="s">
        <v>265</v>
      </c>
      <c r="BN1" t="s">
        <v>346</v>
      </c>
      <c r="BO1" t="s">
        <v>9</v>
      </c>
      <c r="BP1" t="s">
        <v>264</v>
      </c>
      <c r="BQ1" t="s">
        <v>314</v>
      </c>
      <c r="BR1" t="s">
        <v>345</v>
      </c>
      <c r="BS1" t="s">
        <v>344</v>
      </c>
      <c r="BT1" t="s">
        <v>266</v>
      </c>
      <c r="BU1" t="s">
        <v>315</v>
      </c>
      <c r="BV1" t="s">
        <v>316</v>
      </c>
      <c r="BW1" t="s">
        <v>276</v>
      </c>
      <c r="BX1" t="s">
        <v>271</v>
      </c>
      <c r="BY1" t="s">
        <v>272</v>
      </c>
      <c r="BZ1" t="s">
        <v>273</v>
      </c>
      <c r="CA1" t="s">
        <v>212</v>
      </c>
      <c r="CB1" t="s">
        <v>4</v>
      </c>
      <c r="CC1" t="s">
        <v>5</v>
      </c>
      <c r="CD1" t="s">
        <v>6</v>
      </c>
      <c r="CE1" t="s">
        <v>7</v>
      </c>
      <c r="CF1" t="s">
        <v>252</v>
      </c>
      <c r="CG1" t="s">
        <v>8</v>
      </c>
      <c r="CH1" t="s">
        <v>274</v>
      </c>
      <c r="CI1" t="s">
        <v>74</v>
      </c>
      <c r="CJ1" t="s">
        <v>72</v>
      </c>
      <c r="CK1" t="s">
        <v>73</v>
      </c>
      <c r="CL1" t="s">
        <v>111</v>
      </c>
      <c r="CM1" t="s">
        <v>254</v>
      </c>
      <c r="CN1" t="s">
        <v>112</v>
      </c>
      <c r="CO1" t="s">
        <v>238</v>
      </c>
      <c r="CP1" t="s">
        <v>240</v>
      </c>
      <c r="CQ1" t="s">
        <v>275</v>
      </c>
      <c r="CR1" t="s">
        <v>58</v>
      </c>
      <c r="CS1" t="s">
        <v>216</v>
      </c>
      <c r="CT1" t="s">
        <v>226</v>
      </c>
      <c r="CU1" t="s">
        <v>59</v>
      </c>
      <c r="CV1" t="s">
        <v>217</v>
      </c>
      <c r="CW1" t="s">
        <v>227</v>
      </c>
      <c r="CX1" t="s">
        <v>60</v>
      </c>
      <c r="CY1" t="s">
        <v>225</v>
      </c>
      <c r="CZ1" t="s">
        <v>228</v>
      </c>
      <c r="DA1" t="s">
        <v>61</v>
      </c>
      <c r="DB1" t="s">
        <v>224</v>
      </c>
      <c r="DC1" t="s">
        <v>229</v>
      </c>
      <c r="DD1" t="s">
        <v>62</v>
      </c>
      <c r="DE1" t="s">
        <v>223</v>
      </c>
      <c r="DF1" t="s">
        <v>230</v>
      </c>
      <c r="DG1" t="s">
        <v>63</v>
      </c>
      <c r="DH1" t="s">
        <v>245</v>
      </c>
      <c r="DI1" t="s">
        <v>231</v>
      </c>
      <c r="DJ1" t="s">
        <v>64</v>
      </c>
      <c r="DK1" t="s">
        <v>246</v>
      </c>
      <c r="DL1" t="s">
        <v>232</v>
      </c>
      <c r="DM1" t="s">
        <v>65</v>
      </c>
      <c r="DN1" t="s">
        <v>222</v>
      </c>
      <c r="DO1" t="s">
        <v>233</v>
      </c>
      <c r="DP1" t="s">
        <v>66</v>
      </c>
      <c r="DQ1" t="s">
        <v>221</v>
      </c>
      <c r="DR1" t="s">
        <v>234</v>
      </c>
      <c r="DS1" t="s">
        <v>67</v>
      </c>
      <c r="DT1" t="s">
        <v>220</v>
      </c>
      <c r="DU1" t="s">
        <v>235</v>
      </c>
      <c r="DV1" t="s">
        <v>68</v>
      </c>
      <c r="DW1" t="s">
        <v>219</v>
      </c>
      <c r="DX1" t="s">
        <v>236</v>
      </c>
      <c r="DY1" t="s">
        <v>69</v>
      </c>
      <c r="DZ1" t="s">
        <v>218</v>
      </c>
      <c r="EA1" t="s">
        <v>237</v>
      </c>
      <c r="EB1" t="s">
        <v>55</v>
      </c>
      <c r="EC1" t="s">
        <v>31</v>
      </c>
      <c r="ED1" t="s">
        <v>277</v>
      </c>
      <c r="EE1" t="s">
        <v>32</v>
      </c>
      <c r="EF1" t="s">
        <v>278</v>
      </c>
      <c r="EG1" t="s">
        <v>33</v>
      </c>
      <c r="EH1" t="s">
        <v>279</v>
      </c>
      <c r="EI1" t="s">
        <v>34</v>
      </c>
      <c r="EJ1" t="s">
        <v>280</v>
      </c>
      <c r="EK1" t="s">
        <v>35</v>
      </c>
      <c r="EL1" t="s">
        <v>281</v>
      </c>
      <c r="EM1" t="s">
        <v>36</v>
      </c>
      <c r="EN1" t="s">
        <v>282</v>
      </c>
      <c r="EO1" t="s">
        <v>37</v>
      </c>
      <c r="EP1" t="s">
        <v>283</v>
      </c>
      <c r="EQ1" t="s">
        <v>38</v>
      </c>
      <c r="ER1" t="s">
        <v>284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hidden="1" x14ac:dyDescent="0.25">
      <c r="A2" t="s">
        <v>267</v>
      </c>
      <c r="B2" t="s">
        <v>255</v>
      </c>
      <c r="C2" s="4">
        <v>41932</v>
      </c>
      <c r="D2" s="5">
        <v>1</v>
      </c>
      <c r="E2" s="6" t="s">
        <v>209</v>
      </c>
      <c r="F2" t="s">
        <v>10</v>
      </c>
      <c r="G2">
        <v>0</v>
      </c>
      <c r="H2" t="s">
        <v>253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hidden="1" x14ac:dyDescent="0.25">
      <c r="A3" t="s">
        <v>267</v>
      </c>
      <c r="B3" t="s">
        <v>255</v>
      </c>
      <c r="C3" s="4">
        <v>41961</v>
      </c>
      <c r="D3" s="5"/>
      <c r="E3" s="6"/>
      <c r="G3">
        <v>29</v>
      </c>
      <c r="H3" t="s">
        <v>253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idden="1" x14ac:dyDescent="0.25">
      <c r="A4" t="s">
        <v>267</v>
      </c>
      <c r="B4" t="s">
        <v>255</v>
      </c>
      <c r="C4" s="10">
        <v>41976</v>
      </c>
      <c r="G4">
        <v>44</v>
      </c>
      <c r="H4" t="s">
        <v>253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hidden="1" x14ac:dyDescent="0.25">
      <c r="A5" t="s">
        <v>267</v>
      </c>
      <c r="B5" t="s">
        <v>255</v>
      </c>
      <c r="C5" s="10">
        <v>41978</v>
      </c>
      <c r="D5" s="5">
        <v>4</v>
      </c>
      <c r="E5" t="s">
        <v>210</v>
      </c>
      <c r="F5" t="s">
        <v>12</v>
      </c>
      <c r="G5">
        <v>46</v>
      </c>
      <c r="H5" t="s">
        <v>253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hidden="1" x14ac:dyDescent="0.25">
      <c r="A6" t="s">
        <v>267</v>
      </c>
      <c r="B6" t="s">
        <v>255</v>
      </c>
      <c r="C6" s="10">
        <v>41982</v>
      </c>
      <c r="G6">
        <v>50</v>
      </c>
      <c r="H6" t="s">
        <v>253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hidden="1" x14ac:dyDescent="0.25">
      <c r="A7" t="s">
        <v>267</v>
      </c>
      <c r="B7" t="s">
        <v>255</v>
      </c>
      <c r="C7" s="4">
        <v>41988</v>
      </c>
      <c r="G7">
        <v>56</v>
      </c>
      <c r="H7" t="s">
        <v>253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hidden="1" x14ac:dyDescent="0.25">
      <c r="A8" t="s">
        <v>267</v>
      </c>
      <c r="B8" t="s">
        <v>255</v>
      </c>
      <c r="C8" s="10">
        <v>41993</v>
      </c>
      <c r="G8">
        <v>61</v>
      </c>
      <c r="H8" t="s">
        <v>253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hidden="1" x14ac:dyDescent="0.25">
      <c r="A9" t="s">
        <v>267</v>
      </c>
      <c r="B9" t="s">
        <v>255</v>
      </c>
      <c r="C9" s="10">
        <v>41996</v>
      </c>
      <c r="G9">
        <v>64</v>
      </c>
      <c r="H9" t="s">
        <v>253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hidden="1" x14ac:dyDescent="0.25">
      <c r="A10" t="s">
        <v>267</v>
      </c>
      <c r="B10" t="s">
        <v>255</v>
      </c>
      <c r="C10" s="4">
        <v>42003</v>
      </c>
      <c r="G10">
        <v>71</v>
      </c>
      <c r="H10" t="s">
        <v>253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hidden="1" x14ac:dyDescent="0.25">
      <c r="A11" t="s">
        <v>267</v>
      </c>
      <c r="B11" t="s">
        <v>255</v>
      </c>
      <c r="C11" s="10">
        <v>42004</v>
      </c>
      <c r="G11">
        <v>72</v>
      </c>
      <c r="H11" t="s">
        <v>253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hidden="1" x14ac:dyDescent="0.25">
      <c r="A12" t="s">
        <v>267</v>
      </c>
      <c r="B12" t="s">
        <v>255</v>
      </c>
      <c r="C12" s="10">
        <v>42008</v>
      </c>
      <c r="G12">
        <v>76</v>
      </c>
      <c r="H12" t="s">
        <v>253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hidden="1" x14ac:dyDescent="0.25">
      <c r="A13" t="s">
        <v>267</v>
      </c>
      <c r="B13" t="s">
        <v>255</v>
      </c>
      <c r="C13" s="10">
        <v>42009</v>
      </c>
      <c r="E13" t="s">
        <v>206</v>
      </c>
      <c r="F13" t="s">
        <v>13</v>
      </c>
      <c r="G13">
        <v>77</v>
      </c>
      <c r="H13" t="s">
        <v>253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hidden="1" x14ac:dyDescent="0.25">
      <c r="A14" t="s">
        <v>267</v>
      </c>
      <c r="B14" t="s">
        <v>255</v>
      </c>
      <c r="C14" s="4">
        <v>42013</v>
      </c>
      <c r="G14">
        <v>81</v>
      </c>
      <c r="H14" t="s">
        <v>253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hidden="1" x14ac:dyDescent="0.25">
      <c r="A15" t="s">
        <v>267</v>
      </c>
      <c r="B15" t="s">
        <v>255</v>
      </c>
      <c r="C15" s="10">
        <v>42015</v>
      </c>
      <c r="G15">
        <v>83</v>
      </c>
      <c r="H15" t="s">
        <v>253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hidden="1" x14ac:dyDescent="0.25">
      <c r="A16" t="s">
        <v>267</v>
      </c>
      <c r="B16" t="s">
        <v>255</v>
      </c>
      <c r="C16" s="10">
        <v>42016</v>
      </c>
      <c r="G16">
        <v>84</v>
      </c>
      <c r="H16" t="s">
        <v>253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hidden="1" x14ac:dyDescent="0.25">
      <c r="A17" t="s">
        <v>267</v>
      </c>
      <c r="B17" t="s">
        <v>255</v>
      </c>
      <c r="C17" s="10">
        <v>42018</v>
      </c>
      <c r="G17">
        <v>86</v>
      </c>
      <c r="H17" t="s">
        <v>253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hidden="1" x14ac:dyDescent="0.25">
      <c r="A18" t="s">
        <v>267</v>
      </c>
      <c r="B18" t="s">
        <v>255</v>
      </c>
      <c r="C18" s="4">
        <v>42023</v>
      </c>
      <c r="G18">
        <v>91</v>
      </c>
      <c r="H18" t="s">
        <v>253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hidden="1" x14ac:dyDescent="0.25">
      <c r="A19" t="s">
        <v>267</v>
      </c>
      <c r="B19" t="s">
        <v>255</v>
      </c>
      <c r="C19" s="10">
        <v>42025</v>
      </c>
      <c r="G19">
        <v>93</v>
      </c>
      <c r="H19" t="s">
        <v>253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hidden="1" x14ac:dyDescent="0.25">
      <c r="A20" t="s">
        <v>267</v>
      </c>
      <c r="B20" t="s">
        <v>255</v>
      </c>
      <c r="C20" s="4">
        <v>42032</v>
      </c>
      <c r="G20">
        <v>100</v>
      </c>
      <c r="H20" t="s">
        <v>253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hidden="1" x14ac:dyDescent="0.25">
      <c r="A21" t="s">
        <v>267</v>
      </c>
      <c r="B21" t="s">
        <v>255</v>
      </c>
      <c r="C21" s="10">
        <v>42037</v>
      </c>
      <c r="G21">
        <v>105</v>
      </c>
      <c r="H21" t="s">
        <v>253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hidden="1" x14ac:dyDescent="0.25">
      <c r="A22" t="s">
        <v>267</v>
      </c>
      <c r="B22" t="s">
        <v>255</v>
      </c>
      <c r="C22" s="4">
        <v>42042</v>
      </c>
      <c r="G22">
        <v>110</v>
      </c>
      <c r="H22" t="s">
        <v>253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hidden="1" x14ac:dyDescent="0.25">
      <c r="A23" t="s">
        <v>267</v>
      </c>
      <c r="B23" t="s">
        <v>255</v>
      </c>
      <c r="C23" s="10">
        <v>42046</v>
      </c>
      <c r="G23">
        <v>114</v>
      </c>
      <c r="H23" t="s">
        <v>253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hidden="1" x14ac:dyDescent="0.25">
      <c r="A24" t="s">
        <v>267</v>
      </c>
      <c r="B24" t="s">
        <v>255</v>
      </c>
      <c r="C24" s="4">
        <v>42050</v>
      </c>
      <c r="G24">
        <v>118</v>
      </c>
      <c r="H24" t="s">
        <v>253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hidden="1" x14ac:dyDescent="0.25">
      <c r="A25" t="s">
        <v>267</v>
      </c>
      <c r="B25" t="s">
        <v>255</v>
      </c>
      <c r="C25" s="4">
        <v>42055</v>
      </c>
      <c r="G25">
        <v>123</v>
      </c>
      <c r="H25" t="s">
        <v>253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hidden="1" x14ac:dyDescent="0.25">
      <c r="A26" t="s">
        <v>267</v>
      </c>
      <c r="B26" t="s">
        <v>255</v>
      </c>
      <c r="C26" s="4">
        <v>42065</v>
      </c>
      <c r="G26">
        <v>133</v>
      </c>
      <c r="H26" t="s">
        <v>253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hidden="1" x14ac:dyDescent="0.25">
      <c r="A27" t="s">
        <v>267</v>
      </c>
      <c r="B27" t="s">
        <v>255</v>
      </c>
      <c r="C27" s="4">
        <v>42087</v>
      </c>
      <c r="D27" s="5">
        <v>9</v>
      </c>
      <c r="E27" s="6" t="s">
        <v>207</v>
      </c>
      <c r="F27" t="s">
        <v>15</v>
      </c>
      <c r="G27">
        <v>155</v>
      </c>
      <c r="H27" t="s">
        <v>253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hidden="1" x14ac:dyDescent="0.25">
      <c r="A28" t="s">
        <v>267</v>
      </c>
      <c r="B28" t="s">
        <v>255</v>
      </c>
      <c r="C28" s="11">
        <v>42109</v>
      </c>
      <c r="D28" s="5">
        <v>10</v>
      </c>
      <c r="E28" s="6" t="s">
        <v>108</v>
      </c>
      <c r="F28" t="s">
        <v>16</v>
      </c>
      <c r="G28" s="12">
        <v>177</v>
      </c>
      <c r="H28" t="s">
        <v>253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hidden="1" x14ac:dyDescent="0.25">
      <c r="A29" t="s">
        <v>267</v>
      </c>
      <c r="B29" t="s">
        <v>255</v>
      </c>
      <c r="C29" s="6">
        <v>42166</v>
      </c>
      <c r="G29">
        <v>234</v>
      </c>
      <c r="H29" t="s">
        <v>253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hidden="1" x14ac:dyDescent="0.25">
      <c r="A30" t="s">
        <v>268</v>
      </c>
      <c r="B30">
        <v>-1.8</v>
      </c>
      <c r="C30" s="4">
        <v>41932</v>
      </c>
      <c r="D30" s="5">
        <v>1</v>
      </c>
      <c r="E30" s="6" t="s">
        <v>209</v>
      </c>
      <c r="F30" t="s">
        <v>10</v>
      </c>
      <c r="G30">
        <v>0</v>
      </c>
      <c r="H30" t="s">
        <v>253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hidden="1" x14ac:dyDescent="0.25">
      <c r="A31" t="s">
        <v>268</v>
      </c>
      <c r="B31">
        <v>-1.8</v>
      </c>
      <c r="C31" s="4">
        <v>41961</v>
      </c>
      <c r="D31" s="5"/>
      <c r="E31" s="6"/>
      <c r="G31">
        <v>29</v>
      </c>
      <c r="H31" t="s">
        <v>253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hidden="1" x14ac:dyDescent="0.25">
      <c r="A32" t="s">
        <v>268</v>
      </c>
      <c r="B32">
        <v>-1.8</v>
      </c>
      <c r="C32" s="4">
        <v>41988</v>
      </c>
      <c r="G32">
        <v>56</v>
      </c>
      <c r="H32" t="s">
        <v>253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hidden="1" x14ac:dyDescent="0.25">
      <c r="A33" t="s">
        <v>268</v>
      </c>
      <c r="B33">
        <v>-1.8</v>
      </c>
      <c r="C33" s="10">
        <v>41996</v>
      </c>
      <c r="G33">
        <v>64</v>
      </c>
      <c r="H33" t="s">
        <v>253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hidden="1" x14ac:dyDescent="0.25">
      <c r="A34" t="s">
        <v>268</v>
      </c>
      <c r="B34">
        <v>-1.8</v>
      </c>
      <c r="C34" s="4">
        <v>42003</v>
      </c>
      <c r="G34">
        <v>71</v>
      </c>
      <c r="H34" t="s">
        <v>253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hidden="1" x14ac:dyDescent="0.25">
      <c r="A35" t="s">
        <v>268</v>
      </c>
      <c r="B35">
        <v>-1.8</v>
      </c>
      <c r="C35" s="10">
        <v>42004</v>
      </c>
      <c r="G35">
        <v>72</v>
      </c>
      <c r="H35" t="s">
        <v>253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hidden="1" x14ac:dyDescent="0.25">
      <c r="A36" t="s">
        <v>268</v>
      </c>
      <c r="B36">
        <v>-1.8</v>
      </c>
      <c r="C36" s="10">
        <v>42009</v>
      </c>
      <c r="G36">
        <v>77</v>
      </c>
      <c r="H36" t="s">
        <v>253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hidden="1" x14ac:dyDescent="0.25">
      <c r="A37" t="s">
        <v>268</v>
      </c>
      <c r="B37">
        <v>-1.8</v>
      </c>
      <c r="C37" s="10">
        <v>42011</v>
      </c>
      <c r="G37">
        <v>79</v>
      </c>
      <c r="H37" t="s">
        <v>253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hidden="1" x14ac:dyDescent="0.25">
      <c r="A38" t="s">
        <v>268</v>
      </c>
      <c r="B38">
        <v>-1.8</v>
      </c>
      <c r="C38" s="4">
        <v>42013</v>
      </c>
      <c r="G38">
        <v>81</v>
      </c>
      <c r="H38" t="s">
        <v>253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hidden="1" x14ac:dyDescent="0.25">
      <c r="A39" t="s">
        <v>268</v>
      </c>
      <c r="B39">
        <v>-1.8</v>
      </c>
      <c r="C39" s="10">
        <v>42016</v>
      </c>
      <c r="G39">
        <v>84</v>
      </c>
      <c r="H39" t="s">
        <v>253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hidden="1" x14ac:dyDescent="0.25">
      <c r="A40" t="s">
        <v>268</v>
      </c>
      <c r="B40">
        <v>-1.8</v>
      </c>
      <c r="C40" s="4">
        <v>42023</v>
      </c>
      <c r="G40">
        <v>91</v>
      </c>
      <c r="H40" t="s">
        <v>253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hidden="1" x14ac:dyDescent="0.25">
      <c r="A41" t="s">
        <v>268</v>
      </c>
      <c r="B41">
        <v>-1.8</v>
      </c>
      <c r="C41" s="10">
        <v>42027</v>
      </c>
      <c r="G41">
        <v>95</v>
      </c>
      <c r="H41" t="s">
        <v>253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hidden="1" x14ac:dyDescent="0.25">
      <c r="A42" t="s">
        <v>268</v>
      </c>
      <c r="B42">
        <v>-1.8</v>
      </c>
      <c r="C42" s="10">
        <v>42030</v>
      </c>
      <c r="G42">
        <v>98</v>
      </c>
      <c r="H42" t="s">
        <v>253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hidden="1" x14ac:dyDescent="0.25">
      <c r="A43" t="s">
        <v>268</v>
      </c>
      <c r="B43">
        <v>-1.8</v>
      </c>
      <c r="C43" s="4">
        <v>42032</v>
      </c>
      <c r="G43">
        <v>100</v>
      </c>
      <c r="H43" t="s">
        <v>253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hidden="1" x14ac:dyDescent="0.25">
      <c r="A44" t="s">
        <v>268</v>
      </c>
      <c r="B44">
        <v>-1.8</v>
      </c>
      <c r="C44" s="4">
        <v>42042</v>
      </c>
      <c r="G44">
        <v>110</v>
      </c>
      <c r="H44" t="s">
        <v>253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hidden="1" x14ac:dyDescent="0.25">
      <c r="A45" t="s">
        <v>268</v>
      </c>
      <c r="B45">
        <v>-1.8</v>
      </c>
      <c r="C45" s="10">
        <v>42045</v>
      </c>
      <c r="G45">
        <v>113</v>
      </c>
      <c r="H45" t="s">
        <v>253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hidden="1" x14ac:dyDescent="0.25">
      <c r="A46" t="s">
        <v>268</v>
      </c>
      <c r="B46">
        <v>-1.8</v>
      </c>
      <c r="C46" s="10">
        <v>42050</v>
      </c>
      <c r="G46">
        <v>118</v>
      </c>
      <c r="H46" t="s">
        <v>253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hidden="1" x14ac:dyDescent="0.25">
      <c r="A47" t="s">
        <v>268</v>
      </c>
      <c r="B47">
        <v>-1.8</v>
      </c>
      <c r="C47" s="10">
        <v>42053</v>
      </c>
      <c r="G47">
        <v>121</v>
      </c>
      <c r="H47" t="s">
        <v>253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hidden="1" x14ac:dyDescent="0.25">
      <c r="A48" t="s">
        <v>268</v>
      </c>
      <c r="B48">
        <v>-1.8</v>
      </c>
      <c r="C48" s="4">
        <v>42055</v>
      </c>
      <c r="G48">
        <v>123</v>
      </c>
      <c r="H48" t="s">
        <v>253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hidden="1" x14ac:dyDescent="0.25">
      <c r="A49" t="s">
        <v>268</v>
      </c>
      <c r="B49">
        <v>-1.8</v>
      </c>
      <c r="C49" s="4">
        <v>42065</v>
      </c>
      <c r="G49">
        <v>133</v>
      </c>
      <c r="H49" t="s">
        <v>253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hidden="1" x14ac:dyDescent="0.25">
      <c r="A50" t="s">
        <v>268</v>
      </c>
      <c r="B50">
        <v>-1.8</v>
      </c>
      <c r="C50" s="10">
        <v>42087</v>
      </c>
      <c r="D50" s="5">
        <v>9</v>
      </c>
      <c r="E50" s="6" t="s">
        <v>207</v>
      </c>
      <c r="F50" t="s">
        <v>15</v>
      </c>
      <c r="G50">
        <v>155</v>
      </c>
      <c r="H50" t="s">
        <v>253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hidden="1" x14ac:dyDescent="0.25">
      <c r="A51" t="s">
        <v>268</v>
      </c>
      <c r="B51">
        <v>-1.8</v>
      </c>
      <c r="C51" s="11">
        <v>42109</v>
      </c>
      <c r="D51" s="5">
        <v>10</v>
      </c>
      <c r="E51" s="6" t="s">
        <v>108</v>
      </c>
      <c r="F51" t="s">
        <v>16</v>
      </c>
      <c r="G51" s="12">
        <v>177</v>
      </c>
      <c r="H51" t="s">
        <v>253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hidden="1" x14ac:dyDescent="0.25">
      <c r="A52" t="s">
        <v>268</v>
      </c>
      <c r="B52">
        <v>-1.8</v>
      </c>
      <c r="C52" s="6">
        <v>42166</v>
      </c>
      <c r="G52">
        <v>234</v>
      </c>
      <c r="H52" t="s">
        <v>253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hidden="1" x14ac:dyDescent="0.25">
      <c r="A53" t="s">
        <v>269</v>
      </c>
      <c r="B53" s="7">
        <v>-2</v>
      </c>
      <c r="C53" s="4">
        <v>41932</v>
      </c>
      <c r="D53" s="5">
        <v>1</v>
      </c>
      <c r="E53" s="6" t="s">
        <v>209</v>
      </c>
      <c r="F53" t="s">
        <v>10</v>
      </c>
      <c r="G53">
        <v>0</v>
      </c>
      <c r="H53" t="s">
        <v>253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hidden="1" x14ac:dyDescent="0.25">
      <c r="A54" t="s">
        <v>269</v>
      </c>
      <c r="B54" s="7">
        <v>-2</v>
      </c>
      <c r="C54" s="4">
        <v>41961</v>
      </c>
      <c r="D54" s="5"/>
      <c r="E54" s="6"/>
      <c r="G54">
        <v>29</v>
      </c>
      <c r="H54" t="s">
        <v>253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hidden="1" x14ac:dyDescent="0.25">
      <c r="A55" t="s">
        <v>269</v>
      </c>
      <c r="B55" s="7">
        <v>-2</v>
      </c>
      <c r="C55" s="10">
        <v>41976</v>
      </c>
      <c r="G55">
        <v>44</v>
      </c>
      <c r="H55" t="s">
        <v>253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hidden="1" x14ac:dyDescent="0.25">
      <c r="A56" t="s">
        <v>269</v>
      </c>
      <c r="B56" s="7">
        <v>-2</v>
      </c>
      <c r="C56" s="10">
        <v>41982</v>
      </c>
      <c r="G56">
        <v>50</v>
      </c>
      <c r="H56" t="s">
        <v>253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hidden="1" x14ac:dyDescent="0.25">
      <c r="A57" t="s">
        <v>269</v>
      </c>
      <c r="B57" s="7">
        <v>-2</v>
      </c>
      <c r="C57" s="10">
        <v>41993</v>
      </c>
      <c r="G57">
        <v>61</v>
      </c>
      <c r="H57" t="s">
        <v>253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hidden="1" x14ac:dyDescent="0.25">
      <c r="A58" t="s">
        <v>269</v>
      </c>
      <c r="B58" s="7">
        <v>-2</v>
      </c>
      <c r="C58" s="10">
        <v>41996</v>
      </c>
      <c r="G58">
        <v>64</v>
      </c>
      <c r="H58" t="s">
        <v>253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hidden="1" x14ac:dyDescent="0.25">
      <c r="A59" t="s">
        <v>269</v>
      </c>
      <c r="B59" s="7">
        <v>-2</v>
      </c>
      <c r="C59" s="10">
        <v>42004</v>
      </c>
      <c r="G59">
        <v>72</v>
      </c>
      <c r="H59" t="s">
        <v>253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hidden="1" x14ac:dyDescent="0.25">
      <c r="A60" t="s">
        <v>269</v>
      </c>
      <c r="B60" s="7">
        <v>-2</v>
      </c>
      <c r="C60" s="10">
        <v>42008</v>
      </c>
      <c r="G60">
        <v>76</v>
      </c>
      <c r="H60" t="s">
        <v>253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hidden="1" x14ac:dyDescent="0.25">
      <c r="A61" t="s">
        <v>269</v>
      </c>
      <c r="B61" s="7">
        <v>-2</v>
      </c>
      <c r="C61" s="10">
        <v>42009</v>
      </c>
      <c r="G61">
        <v>77</v>
      </c>
      <c r="H61" t="s">
        <v>253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hidden="1" x14ac:dyDescent="0.25">
      <c r="A62" t="s">
        <v>269</v>
      </c>
      <c r="B62" s="7">
        <v>-2</v>
      </c>
      <c r="C62" s="10">
        <v>42022</v>
      </c>
      <c r="G62">
        <v>90</v>
      </c>
      <c r="H62" t="s">
        <v>253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hidden="1" x14ac:dyDescent="0.25">
      <c r="A63" t="s">
        <v>269</v>
      </c>
      <c r="B63" s="7">
        <v>-2</v>
      </c>
      <c r="C63" s="10">
        <v>42025</v>
      </c>
      <c r="G63">
        <v>93</v>
      </c>
      <c r="H63" t="s">
        <v>253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hidden="1" x14ac:dyDescent="0.25">
      <c r="A64" t="s">
        <v>269</v>
      </c>
      <c r="B64" s="7">
        <v>-2</v>
      </c>
      <c r="C64" s="10">
        <v>42027</v>
      </c>
      <c r="G64">
        <v>95</v>
      </c>
      <c r="H64" t="s">
        <v>253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hidden="1" x14ac:dyDescent="0.25">
      <c r="A65" t="s">
        <v>269</v>
      </c>
      <c r="B65" s="7">
        <v>-2</v>
      </c>
      <c r="C65" s="10">
        <v>42041</v>
      </c>
      <c r="G65">
        <v>109</v>
      </c>
      <c r="H65" t="s">
        <v>253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hidden="1" x14ac:dyDescent="0.25">
      <c r="A66" t="s">
        <v>269</v>
      </c>
      <c r="B66" s="7">
        <v>-2</v>
      </c>
      <c r="C66" s="10">
        <v>42044</v>
      </c>
      <c r="G66">
        <v>112</v>
      </c>
      <c r="H66" t="s">
        <v>253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hidden="1" x14ac:dyDescent="0.25">
      <c r="A67" t="s">
        <v>269</v>
      </c>
      <c r="B67" s="7">
        <v>-2</v>
      </c>
      <c r="C67" s="10">
        <v>42050</v>
      </c>
      <c r="G67">
        <v>118</v>
      </c>
      <c r="H67" t="s">
        <v>253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hidden="1" x14ac:dyDescent="0.25">
      <c r="A68" t="s">
        <v>269</v>
      </c>
      <c r="B68" s="7">
        <v>-2</v>
      </c>
      <c r="C68" s="10">
        <v>42053</v>
      </c>
      <c r="G68">
        <v>121</v>
      </c>
      <c r="H68" t="s">
        <v>253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hidden="1" x14ac:dyDescent="0.25">
      <c r="A69" t="s">
        <v>269</v>
      </c>
      <c r="B69" s="7">
        <v>-2</v>
      </c>
      <c r="C69" s="10">
        <v>42085</v>
      </c>
      <c r="D69" s="5">
        <v>9</v>
      </c>
      <c r="E69" s="6" t="s">
        <v>207</v>
      </c>
      <c r="F69" t="s">
        <v>15</v>
      </c>
      <c r="G69">
        <v>153</v>
      </c>
      <c r="H69" t="s">
        <v>253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hidden="1" x14ac:dyDescent="0.25">
      <c r="A70" t="s">
        <v>269</v>
      </c>
      <c r="B70" s="7">
        <v>-2</v>
      </c>
      <c r="C70" s="10">
        <v>42087</v>
      </c>
      <c r="D70" s="5"/>
      <c r="E70" s="6"/>
      <c r="G70">
        <v>155</v>
      </c>
      <c r="H70" t="s">
        <v>253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hidden="1" x14ac:dyDescent="0.25">
      <c r="A71" t="s">
        <v>269</v>
      </c>
      <c r="B71" s="7">
        <v>-2</v>
      </c>
      <c r="C71" s="11">
        <v>42109</v>
      </c>
      <c r="D71" s="5">
        <v>10</v>
      </c>
      <c r="E71" s="6" t="s">
        <v>108</v>
      </c>
      <c r="F71" t="s">
        <v>16</v>
      </c>
      <c r="G71" s="12">
        <v>177</v>
      </c>
      <c r="H71" t="s">
        <v>253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hidden="1" x14ac:dyDescent="0.25">
      <c r="A72" t="s">
        <v>269</v>
      </c>
      <c r="B72" s="7">
        <v>-2</v>
      </c>
      <c r="C72" s="6">
        <v>42166</v>
      </c>
      <c r="G72">
        <v>234</v>
      </c>
      <c r="H72" t="s">
        <v>253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hidden="1" x14ac:dyDescent="0.25">
      <c r="A73" t="s">
        <v>270</v>
      </c>
      <c r="B73" t="s">
        <v>256</v>
      </c>
      <c r="C73" s="4">
        <v>41932</v>
      </c>
      <c r="D73" s="5">
        <v>1</v>
      </c>
      <c r="E73" s="6" t="s">
        <v>209</v>
      </c>
      <c r="F73" t="s">
        <v>10</v>
      </c>
      <c r="G73">
        <v>0</v>
      </c>
      <c r="H73" t="s">
        <v>253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hidden="1" x14ac:dyDescent="0.25">
      <c r="A74" t="s">
        <v>270</v>
      </c>
      <c r="B74" t="s">
        <v>256</v>
      </c>
      <c r="C74" s="4">
        <v>41961</v>
      </c>
      <c r="D74" s="5"/>
      <c r="E74" s="6"/>
      <c r="G74">
        <v>29</v>
      </c>
      <c r="H74" t="s">
        <v>253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hidden="1" x14ac:dyDescent="0.25">
      <c r="A75" t="s">
        <v>270</v>
      </c>
      <c r="B75" t="s">
        <v>256</v>
      </c>
      <c r="C75" s="10">
        <v>41976</v>
      </c>
      <c r="G75">
        <v>44</v>
      </c>
      <c r="H75" t="s">
        <v>253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hidden="1" x14ac:dyDescent="0.25">
      <c r="A76" t="s">
        <v>270</v>
      </c>
      <c r="B76" t="s">
        <v>256</v>
      </c>
      <c r="C76" s="10">
        <v>41982</v>
      </c>
      <c r="G76">
        <v>50</v>
      </c>
      <c r="H76" t="s">
        <v>253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hidden="1" x14ac:dyDescent="0.25">
      <c r="A77" t="s">
        <v>270</v>
      </c>
      <c r="B77" t="s">
        <v>256</v>
      </c>
      <c r="C77" s="10">
        <v>41993</v>
      </c>
      <c r="G77">
        <v>61</v>
      </c>
      <c r="H77" t="s">
        <v>253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hidden="1" x14ac:dyDescent="0.25">
      <c r="A78" t="s">
        <v>270</v>
      </c>
      <c r="B78" t="s">
        <v>256</v>
      </c>
      <c r="C78" s="10">
        <v>41996</v>
      </c>
      <c r="G78">
        <v>64</v>
      </c>
      <c r="H78" t="s">
        <v>253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hidden="1" x14ac:dyDescent="0.25">
      <c r="A79" t="s">
        <v>270</v>
      </c>
      <c r="B79" t="s">
        <v>256</v>
      </c>
      <c r="C79" s="10">
        <v>42004</v>
      </c>
      <c r="G79">
        <v>72</v>
      </c>
      <c r="H79" t="s">
        <v>253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hidden="1" x14ac:dyDescent="0.25">
      <c r="A80" t="s">
        <v>270</v>
      </c>
      <c r="B80" t="s">
        <v>256</v>
      </c>
      <c r="C80" s="10">
        <v>42009</v>
      </c>
      <c r="G80">
        <v>77</v>
      </c>
      <c r="H80" t="s">
        <v>253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hidden="1" x14ac:dyDescent="0.25">
      <c r="A81" t="s">
        <v>270</v>
      </c>
      <c r="B81" t="s">
        <v>256</v>
      </c>
      <c r="C81" s="10">
        <v>42027</v>
      </c>
      <c r="G81">
        <v>95</v>
      </c>
      <c r="H81" t="s">
        <v>253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hidden="1" x14ac:dyDescent="0.25">
      <c r="A82" t="s">
        <v>270</v>
      </c>
      <c r="B82" t="s">
        <v>256</v>
      </c>
      <c r="C82" s="10">
        <v>42030</v>
      </c>
      <c r="G82">
        <v>98</v>
      </c>
      <c r="H82" t="s">
        <v>253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hidden="1" x14ac:dyDescent="0.25">
      <c r="A83" t="s">
        <v>270</v>
      </c>
      <c r="B83" t="s">
        <v>256</v>
      </c>
      <c r="C83" s="10">
        <v>42041</v>
      </c>
      <c r="G83">
        <v>109</v>
      </c>
      <c r="H83" t="s">
        <v>253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hidden="1" x14ac:dyDescent="0.25">
      <c r="A84" t="s">
        <v>270</v>
      </c>
      <c r="B84" t="s">
        <v>256</v>
      </c>
      <c r="C84" s="10">
        <v>42044</v>
      </c>
      <c r="G84">
        <v>112</v>
      </c>
      <c r="H84" t="s">
        <v>253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hidden="1" x14ac:dyDescent="0.25">
      <c r="A85" t="s">
        <v>270</v>
      </c>
      <c r="B85" t="s">
        <v>256</v>
      </c>
      <c r="C85" s="10">
        <v>42050</v>
      </c>
      <c r="G85">
        <v>118</v>
      </c>
      <c r="H85" t="s">
        <v>253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hidden="1" x14ac:dyDescent="0.25">
      <c r="A86" t="s">
        <v>270</v>
      </c>
      <c r="B86" t="s">
        <v>256</v>
      </c>
      <c r="C86" s="10">
        <v>42053</v>
      </c>
      <c r="G86">
        <v>121</v>
      </c>
      <c r="H86" t="s">
        <v>253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hidden="1" x14ac:dyDescent="0.25">
      <c r="A87" t="s">
        <v>270</v>
      </c>
      <c r="B87" t="s">
        <v>256</v>
      </c>
      <c r="C87" s="10">
        <v>42084</v>
      </c>
      <c r="D87" s="5">
        <v>9</v>
      </c>
      <c r="E87" s="6" t="s">
        <v>207</v>
      </c>
      <c r="F87" t="s">
        <v>15</v>
      </c>
      <c r="G87">
        <v>152</v>
      </c>
      <c r="H87" t="s">
        <v>253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hidden="1" x14ac:dyDescent="0.25">
      <c r="A88" t="s">
        <v>270</v>
      </c>
      <c r="B88" t="s">
        <v>256</v>
      </c>
      <c r="C88" s="10">
        <v>42087</v>
      </c>
      <c r="G88">
        <v>155</v>
      </c>
      <c r="H88" t="s">
        <v>253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hidden="1" x14ac:dyDescent="0.25">
      <c r="A89" t="s">
        <v>270</v>
      </c>
      <c r="B89" t="s">
        <v>256</v>
      </c>
      <c r="C89" s="11">
        <v>42109</v>
      </c>
      <c r="D89" s="5">
        <v>10</v>
      </c>
      <c r="E89" s="6" t="s">
        <v>108</v>
      </c>
      <c r="F89" t="s">
        <v>16</v>
      </c>
      <c r="G89" s="12">
        <v>177</v>
      </c>
      <c r="H89" t="s">
        <v>253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hidden="1" x14ac:dyDescent="0.25">
      <c r="A90" t="s">
        <v>270</v>
      </c>
      <c r="B90" t="s">
        <v>256</v>
      </c>
      <c r="C90" s="6">
        <v>42166</v>
      </c>
      <c r="G90">
        <v>234</v>
      </c>
      <c r="H90" t="s">
        <v>253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hidden="1" x14ac:dyDescent="0.25">
      <c r="A91" t="s">
        <v>295</v>
      </c>
      <c r="B91" s="27"/>
      <c r="C91" s="26">
        <v>39799</v>
      </c>
      <c r="D91" s="27"/>
      <c r="E91" s="27"/>
      <c r="F91" s="27"/>
      <c r="G91">
        <v>64</v>
      </c>
      <c r="H91" t="s">
        <v>115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hidden="1" x14ac:dyDescent="0.25">
      <c r="A92" t="s">
        <v>295</v>
      </c>
      <c r="B92" s="27"/>
      <c r="C92" s="26">
        <v>39812</v>
      </c>
      <c r="D92" s="27"/>
      <c r="E92" s="27"/>
      <c r="F92" s="27"/>
      <c r="G92">
        <v>77</v>
      </c>
      <c r="H92" t="s">
        <v>115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hidden="1" x14ac:dyDescent="0.25">
      <c r="A93" t="s">
        <v>295</v>
      </c>
      <c r="B93" s="27"/>
      <c r="C93" s="26">
        <v>39828</v>
      </c>
      <c r="D93" s="27"/>
      <c r="E93" s="27"/>
      <c r="F93" s="27"/>
      <c r="G93">
        <v>93</v>
      </c>
      <c r="H93" t="s">
        <v>115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hidden="1" x14ac:dyDescent="0.25">
      <c r="A94" t="s">
        <v>295</v>
      </c>
      <c r="B94" s="27"/>
      <c r="C94" s="26">
        <v>39846</v>
      </c>
      <c r="D94" s="27"/>
      <c r="E94" s="27"/>
      <c r="F94" s="27"/>
      <c r="G94">
        <v>111</v>
      </c>
      <c r="H94" t="s">
        <v>115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hidden="1" x14ac:dyDescent="0.25">
      <c r="A95" t="s">
        <v>295</v>
      </c>
      <c r="B95" s="27"/>
      <c r="C95" s="26">
        <v>39860</v>
      </c>
      <c r="D95" s="27"/>
      <c r="E95" s="27"/>
      <c r="F95" s="27"/>
      <c r="G95">
        <v>125</v>
      </c>
      <c r="H95" t="s">
        <v>115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hidden="1" x14ac:dyDescent="0.25">
      <c r="A96" t="s">
        <v>295</v>
      </c>
      <c r="B96" s="27"/>
      <c r="C96" s="26">
        <v>39897</v>
      </c>
      <c r="D96" s="27"/>
      <c r="E96" s="27"/>
      <c r="F96" s="27"/>
      <c r="G96">
        <v>162</v>
      </c>
      <c r="H96" t="s">
        <v>115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hidden="1" x14ac:dyDescent="0.25">
      <c r="A97" t="s">
        <v>296</v>
      </c>
      <c r="B97" s="27"/>
      <c r="C97" s="26">
        <v>39799</v>
      </c>
      <c r="D97" s="27"/>
      <c r="E97" s="27"/>
      <c r="F97" s="27"/>
      <c r="G97">
        <v>64</v>
      </c>
      <c r="H97" t="s">
        <v>115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hidden="1" x14ac:dyDescent="0.25">
      <c r="A98" t="s">
        <v>296</v>
      </c>
      <c r="B98" s="27"/>
      <c r="C98" s="26">
        <v>39812</v>
      </c>
      <c r="D98" s="27"/>
      <c r="E98" s="27"/>
      <c r="F98" s="27"/>
      <c r="G98">
        <v>77</v>
      </c>
      <c r="H98" t="s">
        <v>115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hidden="1" x14ac:dyDescent="0.25">
      <c r="A99" t="s">
        <v>296</v>
      </c>
      <c r="B99" s="27"/>
      <c r="C99" s="26">
        <v>39828</v>
      </c>
      <c r="D99" s="27"/>
      <c r="E99" s="27"/>
      <c r="F99" s="27"/>
      <c r="G99">
        <v>93</v>
      </c>
      <c r="H99" t="s">
        <v>115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hidden="1" x14ac:dyDescent="0.25">
      <c r="A100" t="s">
        <v>296</v>
      </c>
      <c r="B100" s="27"/>
      <c r="C100" s="26">
        <v>39846</v>
      </c>
      <c r="D100" s="27"/>
      <c r="E100" s="27"/>
      <c r="F100" s="27"/>
      <c r="G100">
        <v>111</v>
      </c>
      <c r="H100" t="s">
        <v>115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hidden="1" x14ac:dyDescent="0.25">
      <c r="A101" t="s">
        <v>296</v>
      </c>
      <c r="B101" s="27"/>
      <c r="C101" s="26">
        <v>39860</v>
      </c>
      <c r="D101" s="27"/>
      <c r="E101" s="27"/>
      <c r="F101" s="27"/>
      <c r="G101">
        <v>125</v>
      </c>
      <c r="H101" t="s">
        <v>115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hidden="1" x14ac:dyDescent="0.25">
      <c r="A102" t="s">
        <v>296</v>
      </c>
      <c r="C102" s="26">
        <v>39897</v>
      </c>
      <c r="D102" s="27"/>
      <c r="E102" s="27"/>
      <c r="F102" s="27"/>
      <c r="G102">
        <v>162</v>
      </c>
      <c r="H102" t="s">
        <v>115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hidden="1" x14ac:dyDescent="0.25">
      <c r="A103" t="s">
        <v>292</v>
      </c>
      <c r="B103" s="27"/>
      <c r="C103" s="26">
        <v>39799</v>
      </c>
      <c r="D103" s="27"/>
      <c r="E103" s="27"/>
      <c r="F103" s="27"/>
      <c r="G103">
        <v>64</v>
      </c>
      <c r="H103" t="s">
        <v>115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hidden="1" x14ac:dyDescent="0.25">
      <c r="A104" t="s">
        <v>292</v>
      </c>
      <c r="B104" s="27"/>
      <c r="C104" s="26">
        <v>39812</v>
      </c>
      <c r="D104" s="27"/>
      <c r="E104" s="27"/>
      <c r="F104" s="27"/>
      <c r="G104">
        <v>77</v>
      </c>
      <c r="H104" t="s">
        <v>115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hidden="1" x14ac:dyDescent="0.25">
      <c r="A105" t="s">
        <v>292</v>
      </c>
      <c r="B105" s="27"/>
      <c r="C105" s="26">
        <v>39828</v>
      </c>
      <c r="D105" s="27"/>
      <c r="E105" s="27"/>
      <c r="F105" s="27"/>
      <c r="G105">
        <v>93</v>
      </c>
      <c r="H105" t="s">
        <v>115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hidden="1" x14ac:dyDescent="0.25">
      <c r="A106" t="s">
        <v>292</v>
      </c>
      <c r="B106" s="27"/>
      <c r="C106" s="26">
        <v>39846</v>
      </c>
      <c r="D106" s="27"/>
      <c r="E106" s="27"/>
      <c r="F106" s="27"/>
      <c r="G106">
        <v>111</v>
      </c>
      <c r="H106" t="s">
        <v>115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hidden="1" x14ac:dyDescent="0.25">
      <c r="A107" t="s">
        <v>292</v>
      </c>
      <c r="B107" s="27"/>
      <c r="C107" s="26">
        <v>39860</v>
      </c>
      <c r="D107" s="27"/>
      <c r="E107" s="27"/>
      <c r="F107" s="27"/>
      <c r="G107">
        <v>125</v>
      </c>
      <c r="H107" t="s">
        <v>115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hidden="1" x14ac:dyDescent="0.25">
      <c r="A108" t="s">
        <v>292</v>
      </c>
      <c r="B108" s="27"/>
      <c r="C108" s="26">
        <v>39897</v>
      </c>
      <c r="D108" s="27"/>
      <c r="E108" s="27"/>
      <c r="F108" s="27"/>
      <c r="G108">
        <v>162</v>
      </c>
      <c r="H108" t="s">
        <v>115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hidden="1" x14ac:dyDescent="0.25">
      <c r="A109" t="s">
        <v>293</v>
      </c>
      <c r="B109" s="27"/>
      <c r="C109" s="26">
        <v>39799</v>
      </c>
      <c r="D109" s="27"/>
      <c r="E109" s="27"/>
      <c r="F109" s="27"/>
      <c r="G109">
        <v>64</v>
      </c>
      <c r="H109" t="s">
        <v>115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hidden="1" x14ac:dyDescent="0.25">
      <c r="A110" t="s">
        <v>293</v>
      </c>
      <c r="B110" s="27"/>
      <c r="C110" s="26">
        <v>39812</v>
      </c>
      <c r="D110" s="27"/>
      <c r="E110" s="27"/>
      <c r="F110" s="27"/>
      <c r="G110">
        <v>77</v>
      </c>
      <c r="H110" t="s">
        <v>115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hidden="1" x14ac:dyDescent="0.25">
      <c r="A111" t="s">
        <v>293</v>
      </c>
      <c r="B111" s="27"/>
      <c r="C111" s="26">
        <v>39828</v>
      </c>
      <c r="D111" s="27"/>
      <c r="E111" s="27"/>
      <c r="F111" s="27"/>
      <c r="G111">
        <v>93</v>
      </c>
      <c r="H111" t="s">
        <v>115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hidden="1" x14ac:dyDescent="0.25">
      <c r="A112" t="s">
        <v>293</v>
      </c>
      <c r="B112" s="27"/>
      <c r="C112" s="26">
        <v>39846</v>
      </c>
      <c r="D112" s="27"/>
      <c r="E112" s="27"/>
      <c r="F112" s="27"/>
      <c r="G112">
        <v>111</v>
      </c>
      <c r="H112" t="s">
        <v>115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hidden="1" x14ac:dyDescent="0.25">
      <c r="A113" t="s">
        <v>293</v>
      </c>
      <c r="B113" s="27"/>
      <c r="C113" s="26">
        <v>39860</v>
      </c>
      <c r="D113" s="27"/>
      <c r="E113" s="27"/>
      <c r="F113" s="27"/>
      <c r="G113">
        <v>125</v>
      </c>
      <c r="H113" t="s">
        <v>115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hidden="1" x14ac:dyDescent="0.25">
      <c r="A114" t="s">
        <v>293</v>
      </c>
      <c r="B114" s="27"/>
      <c r="C114" s="26">
        <v>39897</v>
      </c>
      <c r="D114" s="27"/>
      <c r="E114" s="27"/>
      <c r="F114" s="27"/>
      <c r="G114">
        <v>162</v>
      </c>
      <c r="H114" t="s">
        <v>115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hidden="1" x14ac:dyDescent="0.25">
      <c r="A115" t="s">
        <v>294</v>
      </c>
      <c r="B115" s="27"/>
      <c r="C115" s="26">
        <v>39799</v>
      </c>
      <c r="D115" s="27"/>
      <c r="E115" s="27"/>
      <c r="F115" s="27"/>
      <c r="G115">
        <v>64</v>
      </c>
      <c r="H115" t="s">
        <v>115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hidden="1" x14ac:dyDescent="0.25">
      <c r="A116" t="s">
        <v>294</v>
      </c>
      <c r="B116" s="27"/>
      <c r="C116" s="26">
        <v>39812</v>
      </c>
      <c r="D116" s="27"/>
      <c r="E116" s="27"/>
      <c r="F116" s="27"/>
      <c r="G116">
        <v>77</v>
      </c>
      <c r="H116" t="s">
        <v>115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hidden="1" x14ac:dyDescent="0.25">
      <c r="A117" t="s">
        <v>294</v>
      </c>
      <c r="B117" s="27"/>
      <c r="C117" s="26">
        <v>39828</v>
      </c>
      <c r="D117" s="27"/>
      <c r="E117" s="27"/>
      <c r="F117" s="27"/>
      <c r="G117">
        <v>93</v>
      </c>
      <c r="H117" t="s">
        <v>115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hidden="1" x14ac:dyDescent="0.25">
      <c r="A118" t="s">
        <v>294</v>
      </c>
      <c r="B118" s="27"/>
      <c r="C118" s="26">
        <v>39846</v>
      </c>
      <c r="D118" s="27"/>
      <c r="E118" s="27"/>
      <c r="F118" s="27"/>
      <c r="G118">
        <v>111</v>
      </c>
      <c r="H118" t="s">
        <v>115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hidden="1" x14ac:dyDescent="0.25">
      <c r="A119" t="s">
        <v>294</v>
      </c>
      <c r="B119" s="27"/>
      <c r="C119" s="26">
        <v>39860</v>
      </c>
      <c r="D119" s="27"/>
      <c r="E119" s="27"/>
      <c r="F119" s="27"/>
      <c r="G119">
        <v>125</v>
      </c>
      <c r="H119" t="s">
        <v>115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hidden="1" x14ac:dyDescent="0.25">
      <c r="A120" t="s">
        <v>294</v>
      </c>
      <c r="B120" s="27"/>
      <c r="C120" s="26">
        <v>39897</v>
      </c>
      <c r="D120" s="27"/>
      <c r="E120" s="27"/>
      <c r="F120" s="27"/>
      <c r="G120">
        <v>162</v>
      </c>
      <c r="H120" t="s">
        <v>115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hidden="1" x14ac:dyDescent="0.25">
      <c r="A121" t="s">
        <v>303</v>
      </c>
      <c r="B121" t="s">
        <v>290</v>
      </c>
      <c r="C121" s="26">
        <v>39360</v>
      </c>
      <c r="F121" t="s">
        <v>287</v>
      </c>
      <c r="G121">
        <v>0</v>
      </c>
      <c r="H121" t="s">
        <v>115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hidden="1" x14ac:dyDescent="0.25">
      <c r="A122" t="s">
        <v>303</v>
      </c>
      <c r="B122" t="s">
        <v>290</v>
      </c>
      <c r="C122" s="26">
        <v>39366</v>
      </c>
      <c r="F122" t="s">
        <v>88</v>
      </c>
      <c r="G122">
        <v>6</v>
      </c>
      <c r="H122" t="s">
        <v>115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hidden="1" x14ac:dyDescent="0.25">
      <c r="A123" t="s">
        <v>303</v>
      </c>
      <c r="B123" t="s">
        <v>290</v>
      </c>
      <c r="C123" s="26">
        <v>39423</v>
      </c>
      <c r="G123">
        <v>63</v>
      </c>
      <c r="H123" t="s">
        <v>115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hidden="1" x14ac:dyDescent="0.25">
      <c r="A124" t="s">
        <v>303</v>
      </c>
      <c r="B124" t="s">
        <v>290</v>
      </c>
      <c r="C124" s="26">
        <v>39428</v>
      </c>
      <c r="G124">
        <v>68</v>
      </c>
      <c r="H124" t="s">
        <v>115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hidden="1" x14ac:dyDescent="0.25">
      <c r="A125" t="s">
        <v>303</v>
      </c>
      <c r="B125" t="s">
        <v>290</v>
      </c>
      <c r="C125" s="26">
        <v>39430</v>
      </c>
      <c r="G125">
        <v>70</v>
      </c>
      <c r="H125" t="s">
        <v>115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hidden="1" x14ac:dyDescent="0.25">
      <c r="A126" t="s">
        <v>303</v>
      </c>
      <c r="B126" t="s">
        <v>290</v>
      </c>
      <c r="C126" s="26">
        <v>39437</v>
      </c>
      <c r="G126">
        <v>77</v>
      </c>
      <c r="H126" t="s">
        <v>115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hidden="1" x14ac:dyDescent="0.25">
      <c r="A127" t="s">
        <v>303</v>
      </c>
      <c r="B127" t="s">
        <v>290</v>
      </c>
      <c r="C127" s="26">
        <v>39444</v>
      </c>
      <c r="G127">
        <v>84</v>
      </c>
      <c r="H127" t="s">
        <v>115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hidden="1" x14ac:dyDescent="0.25">
      <c r="A128" t="s">
        <v>303</v>
      </c>
      <c r="B128" t="s">
        <v>290</v>
      </c>
      <c r="C128" s="26">
        <v>39454</v>
      </c>
      <c r="G128">
        <v>94</v>
      </c>
      <c r="H128" t="s">
        <v>115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hidden="1" x14ac:dyDescent="0.25">
      <c r="A129" t="s">
        <v>303</v>
      </c>
      <c r="B129" t="s">
        <v>290</v>
      </c>
      <c r="C129" s="26">
        <v>39456</v>
      </c>
      <c r="G129">
        <v>96</v>
      </c>
      <c r="H129" t="s">
        <v>115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hidden="1" x14ac:dyDescent="0.25">
      <c r="A130" t="s">
        <v>303</v>
      </c>
      <c r="B130" t="s">
        <v>290</v>
      </c>
      <c r="C130" s="26">
        <v>39469</v>
      </c>
      <c r="G130">
        <v>109</v>
      </c>
      <c r="H130" t="s">
        <v>115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hidden="1" x14ac:dyDescent="0.25">
      <c r="A131" t="s">
        <v>303</v>
      </c>
      <c r="B131" t="s">
        <v>290</v>
      </c>
      <c r="C131" s="26">
        <v>39471</v>
      </c>
      <c r="G131">
        <v>111</v>
      </c>
      <c r="H131" t="s">
        <v>115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hidden="1" x14ac:dyDescent="0.25">
      <c r="A132" t="s">
        <v>303</v>
      </c>
      <c r="B132" t="s">
        <v>290</v>
      </c>
      <c r="C132" s="26">
        <v>39476</v>
      </c>
      <c r="F132" t="s">
        <v>89</v>
      </c>
      <c r="G132">
        <v>116</v>
      </c>
      <c r="H132" t="s">
        <v>115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hidden="1" x14ac:dyDescent="0.25">
      <c r="A133" t="s">
        <v>303</v>
      </c>
      <c r="B133" t="s">
        <v>290</v>
      </c>
      <c r="C133" s="26">
        <v>39477</v>
      </c>
      <c r="G133">
        <v>117</v>
      </c>
      <c r="H133" t="s">
        <v>115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hidden="1" x14ac:dyDescent="0.25">
      <c r="A134" t="s">
        <v>303</v>
      </c>
      <c r="B134" t="s">
        <v>290</v>
      </c>
      <c r="C134" s="26">
        <v>39492</v>
      </c>
      <c r="G134">
        <v>132</v>
      </c>
      <c r="H134" t="s">
        <v>115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hidden="1" x14ac:dyDescent="0.25">
      <c r="A135" t="s">
        <v>303</v>
      </c>
      <c r="B135" t="s">
        <v>290</v>
      </c>
      <c r="C135" s="26">
        <v>39498</v>
      </c>
      <c r="G135">
        <v>138</v>
      </c>
      <c r="H135" t="s">
        <v>115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hidden="1" x14ac:dyDescent="0.25">
      <c r="A136" t="s">
        <v>303</v>
      </c>
      <c r="B136" t="s">
        <v>290</v>
      </c>
      <c r="C136" s="26">
        <v>39533</v>
      </c>
      <c r="G136">
        <v>173</v>
      </c>
      <c r="H136" t="s">
        <v>115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hidden="1" x14ac:dyDescent="0.25">
      <c r="A137" t="s">
        <v>303</v>
      </c>
      <c r="B137" t="s">
        <v>290</v>
      </c>
      <c r="C137" s="26">
        <v>39538</v>
      </c>
      <c r="F137" t="s">
        <v>297</v>
      </c>
      <c r="G137">
        <v>178</v>
      </c>
      <c r="H137" t="s">
        <v>115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hidden="1" x14ac:dyDescent="0.25">
      <c r="A138" t="s">
        <v>303</v>
      </c>
      <c r="B138" t="s">
        <v>290</v>
      </c>
      <c r="C138" s="26">
        <v>39539</v>
      </c>
      <c r="F138" t="s">
        <v>18</v>
      </c>
      <c r="G138">
        <v>179</v>
      </c>
      <c r="H138" t="s">
        <v>115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hidden="1" x14ac:dyDescent="0.25">
      <c r="A139" t="s">
        <v>303</v>
      </c>
      <c r="B139" t="s">
        <v>290</v>
      </c>
      <c r="C139" s="26"/>
      <c r="F139" t="s">
        <v>12</v>
      </c>
      <c r="G139" s="12"/>
      <c r="H139" t="s">
        <v>115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hidden="1" x14ac:dyDescent="0.25">
      <c r="A140" t="s">
        <v>303</v>
      </c>
      <c r="B140" t="s">
        <v>290</v>
      </c>
      <c r="C140" s="26"/>
      <c r="F140" t="s">
        <v>13</v>
      </c>
      <c r="G140" s="12"/>
      <c r="H140" t="s">
        <v>115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hidden="1" x14ac:dyDescent="0.25">
      <c r="A141" t="s">
        <v>303</v>
      </c>
      <c r="B141" t="s">
        <v>290</v>
      </c>
      <c r="C141" s="26"/>
      <c r="F141" t="s">
        <v>14</v>
      </c>
      <c r="G141" s="12"/>
      <c r="H141" t="s">
        <v>115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hidden="1" x14ac:dyDescent="0.25">
      <c r="A142" t="s">
        <v>303</v>
      </c>
      <c r="B142" t="s">
        <v>290</v>
      </c>
      <c r="C142" s="26"/>
      <c r="F142" t="s">
        <v>15</v>
      </c>
      <c r="G142" s="12"/>
      <c r="H142" t="s">
        <v>115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hidden="1" x14ac:dyDescent="0.25">
      <c r="A143" t="s">
        <v>304</v>
      </c>
      <c r="B143" t="s">
        <v>291</v>
      </c>
      <c r="C143" s="26">
        <v>39360</v>
      </c>
      <c r="F143" t="s">
        <v>287</v>
      </c>
      <c r="G143">
        <v>0</v>
      </c>
      <c r="H143" t="s">
        <v>115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hidden="1" x14ac:dyDescent="0.25">
      <c r="A144" t="s">
        <v>304</v>
      </c>
      <c r="B144" t="s">
        <v>291</v>
      </c>
      <c r="C144" s="26">
        <v>39366</v>
      </c>
      <c r="F144" t="s">
        <v>88</v>
      </c>
      <c r="G144">
        <v>6</v>
      </c>
      <c r="H144" t="s">
        <v>115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hidden="1" x14ac:dyDescent="0.25">
      <c r="A145" t="s">
        <v>304</v>
      </c>
      <c r="B145" t="s">
        <v>291</v>
      </c>
      <c r="C145" s="26">
        <v>39423</v>
      </c>
      <c r="G145">
        <v>63</v>
      </c>
      <c r="H145" t="s">
        <v>115</v>
      </c>
      <c r="M145">
        <v>330.4</v>
      </c>
      <c r="AK145" s="30"/>
      <c r="AU145"/>
      <c r="AV145"/>
      <c r="AW145"/>
      <c r="AY145"/>
      <c r="AZ145"/>
      <c r="BA145"/>
      <c r="BB145"/>
      <c r="BC145"/>
      <c r="BD145"/>
      <c r="CB145" s="30"/>
      <c r="CC145" s="30"/>
      <c r="CE145" s="30"/>
      <c r="CF145" s="30"/>
      <c r="CG145" s="30"/>
      <c r="CH145" s="30"/>
      <c r="CI145" s="30"/>
    </row>
    <row r="146" spans="1:87" hidden="1" x14ac:dyDescent="0.25">
      <c r="A146" t="s">
        <v>304</v>
      </c>
      <c r="B146" t="s">
        <v>291</v>
      </c>
      <c r="C146" s="26">
        <v>39428</v>
      </c>
      <c r="G146">
        <v>68</v>
      </c>
      <c r="H146" t="s">
        <v>115</v>
      </c>
      <c r="I146">
        <v>8.1999999999999993</v>
      </c>
      <c r="AC146">
        <v>64.041986727997667</v>
      </c>
      <c r="AJ146">
        <v>73.055945670640995</v>
      </c>
      <c r="AK146" s="30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30"/>
      <c r="CC146" s="30"/>
      <c r="CE146" s="30"/>
      <c r="CF146" s="30"/>
      <c r="CG146" s="30"/>
      <c r="CH146" s="30"/>
      <c r="CI146" s="30"/>
    </row>
    <row r="147" spans="1:87" hidden="1" x14ac:dyDescent="0.25">
      <c r="A147" t="s">
        <v>304</v>
      </c>
      <c r="B147" t="s">
        <v>291</v>
      </c>
      <c r="C147" s="26">
        <v>39430</v>
      </c>
      <c r="G147">
        <v>70</v>
      </c>
      <c r="H147" t="s">
        <v>115</v>
      </c>
      <c r="M147">
        <v>477.2</v>
      </c>
      <c r="N147">
        <v>12.48</v>
      </c>
      <c r="AK147" s="30"/>
      <c r="AU147"/>
      <c r="AV147"/>
      <c r="AW147"/>
      <c r="AY147"/>
      <c r="AZ147"/>
      <c r="BA147"/>
      <c r="BB147"/>
      <c r="BC147"/>
      <c r="BD147"/>
      <c r="CB147" s="30"/>
      <c r="CC147" s="30"/>
      <c r="CE147" s="30"/>
      <c r="CF147" s="30"/>
      <c r="CG147" s="30"/>
      <c r="CH147" s="30"/>
      <c r="CI147" s="30"/>
    </row>
    <row r="148" spans="1:87" hidden="1" x14ac:dyDescent="0.25">
      <c r="A148" t="s">
        <v>304</v>
      </c>
      <c r="B148" t="s">
        <v>291</v>
      </c>
      <c r="C148" s="26">
        <v>39437</v>
      </c>
      <c r="G148">
        <v>77</v>
      </c>
      <c r="H148" t="s">
        <v>115</v>
      </c>
      <c r="M148">
        <v>639.6</v>
      </c>
      <c r="N148">
        <v>15.68</v>
      </c>
      <c r="AK148" s="30"/>
      <c r="AU148"/>
      <c r="AV148"/>
      <c r="AW148"/>
      <c r="AY148"/>
      <c r="AZ148"/>
      <c r="BA148"/>
      <c r="BB148"/>
      <c r="BC148"/>
      <c r="BD148"/>
      <c r="CB148" s="30"/>
      <c r="CC148" s="30"/>
      <c r="CE148" s="30"/>
      <c r="CF148" s="30"/>
      <c r="CG148" s="30"/>
      <c r="CH148" s="30"/>
      <c r="CI148" s="30"/>
    </row>
    <row r="149" spans="1:87" hidden="1" x14ac:dyDescent="0.25">
      <c r="A149" t="s">
        <v>304</v>
      </c>
      <c r="B149" t="s">
        <v>291</v>
      </c>
      <c r="C149" s="26">
        <v>39444</v>
      </c>
      <c r="G149">
        <v>84</v>
      </c>
      <c r="H149" t="s">
        <v>115</v>
      </c>
      <c r="M149">
        <v>755.19999999999993</v>
      </c>
      <c r="N149">
        <v>16.079999999999998</v>
      </c>
      <c r="AK149" s="30"/>
      <c r="AU149"/>
      <c r="AV149"/>
      <c r="AW149"/>
      <c r="AY149"/>
      <c r="AZ149"/>
      <c r="BA149"/>
      <c r="BB149"/>
      <c r="BC149"/>
      <c r="BD149"/>
      <c r="CB149" s="30"/>
      <c r="CC149" s="30"/>
      <c r="CE149" s="30"/>
      <c r="CF149" s="30"/>
      <c r="CG149" s="30"/>
      <c r="CH149" s="30"/>
      <c r="CI149" s="30"/>
    </row>
    <row r="150" spans="1:87" hidden="1" x14ac:dyDescent="0.25">
      <c r="A150" t="s">
        <v>304</v>
      </c>
      <c r="B150" t="s">
        <v>291</v>
      </c>
      <c r="C150" s="26">
        <v>39454</v>
      </c>
      <c r="G150">
        <v>94</v>
      </c>
      <c r="H150" t="s">
        <v>115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hidden="1" x14ac:dyDescent="0.25">
      <c r="A151" t="s">
        <v>304</v>
      </c>
      <c r="B151" t="s">
        <v>291</v>
      </c>
      <c r="C151" s="26">
        <v>39456</v>
      </c>
      <c r="G151">
        <v>96</v>
      </c>
      <c r="H151" t="s">
        <v>115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hidden="1" x14ac:dyDescent="0.25">
      <c r="A152" t="s">
        <v>304</v>
      </c>
      <c r="B152" t="s">
        <v>291</v>
      </c>
      <c r="C152" s="26">
        <v>39469</v>
      </c>
      <c r="G152">
        <v>109</v>
      </c>
      <c r="H152" t="s">
        <v>115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hidden="1" x14ac:dyDescent="0.25">
      <c r="A153" t="s">
        <v>304</v>
      </c>
      <c r="B153" t="s">
        <v>291</v>
      </c>
      <c r="C153" s="26">
        <v>39471</v>
      </c>
      <c r="G153">
        <v>111</v>
      </c>
      <c r="H153" t="s">
        <v>115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hidden="1" x14ac:dyDescent="0.25">
      <c r="A154" t="s">
        <v>304</v>
      </c>
      <c r="B154" t="s">
        <v>291</v>
      </c>
      <c r="C154" s="26">
        <v>39477</v>
      </c>
      <c r="G154">
        <v>117</v>
      </c>
      <c r="H154" t="s">
        <v>115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hidden="1" x14ac:dyDescent="0.25">
      <c r="A155" t="s">
        <v>304</v>
      </c>
      <c r="B155" t="s">
        <v>291</v>
      </c>
      <c r="C155" s="26">
        <v>39480</v>
      </c>
      <c r="F155" t="s">
        <v>89</v>
      </c>
      <c r="G155">
        <v>120</v>
      </c>
      <c r="H155" t="s">
        <v>115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hidden="1" x14ac:dyDescent="0.25">
      <c r="A156" t="s">
        <v>304</v>
      </c>
      <c r="B156" t="s">
        <v>291</v>
      </c>
      <c r="C156" s="26">
        <v>39492</v>
      </c>
      <c r="G156">
        <v>132</v>
      </c>
      <c r="H156" t="s">
        <v>115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hidden="1" x14ac:dyDescent="0.25">
      <c r="A157" t="s">
        <v>304</v>
      </c>
      <c r="B157" t="s">
        <v>291</v>
      </c>
      <c r="C157" s="26">
        <v>39498</v>
      </c>
      <c r="G157">
        <v>138</v>
      </c>
      <c r="H157" t="s">
        <v>115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hidden="1" x14ac:dyDescent="0.25">
      <c r="A158" t="s">
        <v>304</v>
      </c>
      <c r="B158" t="s">
        <v>291</v>
      </c>
      <c r="C158" s="26">
        <v>39500</v>
      </c>
      <c r="G158">
        <v>140</v>
      </c>
      <c r="H158" t="s">
        <v>115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hidden="1" x14ac:dyDescent="0.25">
      <c r="A159" t="s">
        <v>304</v>
      </c>
      <c r="B159" t="s">
        <v>291</v>
      </c>
      <c r="C159" s="26">
        <v>39533</v>
      </c>
      <c r="G159">
        <v>173</v>
      </c>
      <c r="H159" t="s">
        <v>115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hidden="1" x14ac:dyDescent="0.25">
      <c r="A160" t="s">
        <v>304</v>
      </c>
      <c r="B160" t="s">
        <v>291</v>
      </c>
      <c r="C160" s="26">
        <v>39538</v>
      </c>
      <c r="F160" t="s">
        <v>297</v>
      </c>
      <c r="G160">
        <v>178</v>
      </c>
      <c r="H160" t="s">
        <v>115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hidden="1" x14ac:dyDescent="0.25">
      <c r="A161" t="s">
        <v>304</v>
      </c>
      <c r="B161" t="s">
        <v>291</v>
      </c>
      <c r="C161" s="26">
        <v>39539</v>
      </c>
      <c r="F161" t="s">
        <v>18</v>
      </c>
      <c r="G161">
        <v>179</v>
      </c>
      <c r="H161" t="s">
        <v>115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hidden="1" x14ac:dyDescent="0.25">
      <c r="A162" t="s">
        <v>304</v>
      </c>
      <c r="B162" t="s">
        <v>291</v>
      </c>
      <c r="C162" s="26"/>
      <c r="F162" t="s">
        <v>12</v>
      </c>
      <c r="G162" s="12"/>
      <c r="H162" t="s">
        <v>115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hidden="1" x14ac:dyDescent="0.25">
      <c r="A163" t="s">
        <v>304</v>
      </c>
      <c r="B163" t="s">
        <v>291</v>
      </c>
      <c r="C163" s="26"/>
      <c r="F163" t="s">
        <v>13</v>
      </c>
      <c r="G163" s="12"/>
      <c r="H163" t="s">
        <v>115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hidden="1" x14ac:dyDescent="0.25">
      <c r="A164" t="s">
        <v>304</v>
      </c>
      <c r="B164" t="s">
        <v>291</v>
      </c>
      <c r="C164" s="26"/>
      <c r="F164" t="s">
        <v>14</v>
      </c>
      <c r="G164" s="12"/>
      <c r="H164" t="s">
        <v>115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hidden="1" x14ac:dyDescent="0.25">
      <c r="A165" t="s">
        <v>304</v>
      </c>
      <c r="B165" t="s">
        <v>291</v>
      </c>
      <c r="C165" s="26"/>
      <c r="F165" t="s">
        <v>15</v>
      </c>
      <c r="G165" s="12"/>
      <c r="H165" t="s">
        <v>115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hidden="1" x14ac:dyDescent="0.25">
      <c r="A166" t="s">
        <v>305</v>
      </c>
      <c r="B166" t="s">
        <v>286</v>
      </c>
      <c r="C166" s="26">
        <v>39360</v>
      </c>
      <c r="F166" t="s">
        <v>287</v>
      </c>
      <c r="G166">
        <v>0</v>
      </c>
      <c r="H166" t="s">
        <v>115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hidden="1" x14ac:dyDescent="0.25">
      <c r="A167" t="s">
        <v>305</v>
      </c>
      <c r="B167" t="s">
        <v>286</v>
      </c>
      <c r="C167" s="26">
        <v>39366</v>
      </c>
      <c r="F167" t="s">
        <v>88</v>
      </c>
      <c r="G167">
        <v>6</v>
      </c>
      <c r="H167" t="s">
        <v>115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hidden="1" x14ac:dyDescent="0.25">
      <c r="A168" t="s">
        <v>305</v>
      </c>
      <c r="B168" t="s">
        <v>286</v>
      </c>
      <c r="C168" s="26">
        <v>39423</v>
      </c>
      <c r="G168">
        <v>63</v>
      </c>
      <c r="H168" t="s">
        <v>115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hidden="1" x14ac:dyDescent="0.25">
      <c r="A169" t="s">
        <v>305</v>
      </c>
      <c r="B169" t="s">
        <v>286</v>
      </c>
      <c r="C169" s="26">
        <v>39428</v>
      </c>
      <c r="G169">
        <v>68</v>
      </c>
      <c r="H169" t="s">
        <v>115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hidden="1" x14ac:dyDescent="0.25">
      <c r="A170" t="s">
        <v>305</v>
      </c>
      <c r="B170" t="s">
        <v>286</v>
      </c>
      <c r="C170" s="26">
        <v>39430</v>
      </c>
      <c r="G170">
        <v>70</v>
      </c>
      <c r="H170" t="s">
        <v>115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hidden="1" x14ac:dyDescent="0.25">
      <c r="A171" t="s">
        <v>305</v>
      </c>
      <c r="B171" t="s">
        <v>286</v>
      </c>
      <c r="C171" s="26">
        <v>39437</v>
      </c>
      <c r="G171">
        <v>77</v>
      </c>
      <c r="H171" t="s">
        <v>115</v>
      </c>
      <c r="M171">
        <v>608.40000000000009</v>
      </c>
      <c r="N171">
        <v>15.72</v>
      </c>
      <c r="AD171" s="5"/>
      <c r="AJ171" s="8"/>
      <c r="AK171" s="30"/>
      <c r="AU171"/>
      <c r="AV171"/>
      <c r="AW171"/>
      <c r="AY171"/>
      <c r="AZ171"/>
      <c r="BA171"/>
      <c r="BB171"/>
      <c r="BC171"/>
      <c r="BD171"/>
      <c r="CB171" s="30"/>
      <c r="CC171" s="30"/>
      <c r="CE171" s="30"/>
      <c r="CF171" s="30"/>
      <c r="CG171" s="30"/>
      <c r="CH171" s="30"/>
      <c r="CI171" s="30"/>
    </row>
    <row r="172" spans="1:87" hidden="1" x14ac:dyDescent="0.25">
      <c r="A172" t="s">
        <v>305</v>
      </c>
      <c r="B172" t="s">
        <v>286</v>
      </c>
      <c r="C172" s="26">
        <v>39444</v>
      </c>
      <c r="G172">
        <v>84</v>
      </c>
      <c r="H172" t="s">
        <v>115</v>
      </c>
      <c r="M172">
        <v>712</v>
      </c>
      <c r="N172">
        <v>16.2</v>
      </c>
      <c r="AD172" s="5"/>
      <c r="AJ172" s="8"/>
      <c r="AK172" s="30"/>
      <c r="AU172"/>
      <c r="AV172"/>
      <c r="AW172"/>
      <c r="AY172"/>
      <c r="AZ172"/>
      <c r="BA172"/>
      <c r="BB172"/>
      <c r="BC172"/>
      <c r="BD172"/>
      <c r="CB172" s="30"/>
      <c r="CC172" s="30"/>
      <c r="CE172" s="30"/>
      <c r="CF172" s="30"/>
      <c r="CG172" s="30"/>
      <c r="CH172" s="30"/>
      <c r="CI172" s="30"/>
    </row>
    <row r="173" spans="1:87" hidden="1" x14ac:dyDescent="0.25">
      <c r="A173" t="s">
        <v>305</v>
      </c>
      <c r="B173" t="s">
        <v>286</v>
      </c>
      <c r="C173" s="26">
        <v>39454</v>
      </c>
      <c r="G173">
        <v>94</v>
      </c>
      <c r="H173" t="s">
        <v>115</v>
      </c>
      <c r="M173">
        <v>807.90000000000009</v>
      </c>
      <c r="N173">
        <v>16.859000000000002</v>
      </c>
      <c r="AD173" s="5"/>
      <c r="AJ173" s="8"/>
      <c r="AK173" s="30"/>
      <c r="AU173"/>
      <c r="AV173"/>
      <c r="AW173"/>
      <c r="AY173"/>
      <c r="AZ173"/>
      <c r="BA173"/>
      <c r="BB173"/>
      <c r="BC173"/>
      <c r="BD173"/>
      <c r="CB173" s="30"/>
      <c r="CC173" s="30"/>
      <c r="CE173" s="30"/>
      <c r="CF173" s="30"/>
      <c r="CG173" s="30"/>
      <c r="CH173" s="30"/>
      <c r="CI173" s="30"/>
    </row>
    <row r="174" spans="1:87" hidden="1" x14ac:dyDescent="0.25">
      <c r="A174" t="s">
        <v>305</v>
      </c>
      <c r="B174" t="s">
        <v>286</v>
      </c>
      <c r="C174" s="26">
        <v>39456</v>
      </c>
      <c r="G174">
        <v>96</v>
      </c>
      <c r="H174" t="s">
        <v>115</v>
      </c>
      <c r="I174">
        <v>8.4</v>
      </c>
      <c r="AC174">
        <v>213.29746183072521</v>
      </c>
      <c r="AJ174">
        <v>164.1266929124462</v>
      </c>
      <c r="AK174" s="30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30"/>
      <c r="CC174" s="30"/>
      <c r="CE174" s="30"/>
      <c r="CF174" s="30"/>
      <c r="CG174" s="30"/>
      <c r="CH174" s="30"/>
      <c r="CI174" s="30"/>
    </row>
    <row r="175" spans="1:87" hidden="1" x14ac:dyDescent="0.25">
      <c r="A175" t="s">
        <v>305</v>
      </c>
      <c r="B175" t="s">
        <v>286</v>
      </c>
      <c r="C175" s="26">
        <v>39459</v>
      </c>
      <c r="F175" t="s">
        <v>89</v>
      </c>
      <c r="G175">
        <v>99</v>
      </c>
      <c r="H175" t="s">
        <v>115</v>
      </c>
      <c r="AD175" s="5"/>
      <c r="AJ175" s="8"/>
      <c r="AK175" s="30"/>
      <c r="AU175"/>
      <c r="AV175"/>
      <c r="AW175"/>
      <c r="AY175"/>
      <c r="AZ175"/>
      <c r="BA175"/>
      <c r="BB175"/>
      <c r="BC175"/>
      <c r="BD175"/>
      <c r="CB175" s="30"/>
      <c r="CC175" s="30"/>
      <c r="CE175" s="30"/>
      <c r="CF175" s="30"/>
      <c r="CG175" s="30"/>
      <c r="CH175" s="30"/>
      <c r="CI175" s="30"/>
    </row>
    <row r="176" spans="1:87" hidden="1" x14ac:dyDescent="0.25">
      <c r="A176" t="s">
        <v>305</v>
      </c>
      <c r="B176" t="s">
        <v>286</v>
      </c>
      <c r="C176" s="26">
        <v>39469</v>
      </c>
      <c r="G176">
        <v>109</v>
      </c>
      <c r="H176" t="s">
        <v>115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hidden="1" x14ac:dyDescent="0.25">
      <c r="A177" t="s">
        <v>305</v>
      </c>
      <c r="B177" t="s">
        <v>286</v>
      </c>
      <c r="C177" s="26">
        <v>39471</v>
      </c>
      <c r="G177">
        <v>111</v>
      </c>
      <c r="H177" t="s">
        <v>115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hidden="1" x14ac:dyDescent="0.25">
      <c r="A178" t="s">
        <v>305</v>
      </c>
      <c r="B178" t="s">
        <v>286</v>
      </c>
      <c r="C178" s="26">
        <v>39477</v>
      </c>
      <c r="G178">
        <v>117</v>
      </c>
      <c r="H178" t="s">
        <v>115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hidden="1" x14ac:dyDescent="0.25">
      <c r="A179" t="s">
        <v>305</v>
      </c>
      <c r="B179" t="s">
        <v>286</v>
      </c>
      <c r="C179" s="26">
        <v>39498</v>
      </c>
      <c r="G179">
        <v>138</v>
      </c>
      <c r="H179" t="s">
        <v>115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hidden="1" x14ac:dyDescent="0.25">
      <c r="A180" t="s">
        <v>305</v>
      </c>
      <c r="B180" t="s">
        <v>286</v>
      </c>
      <c r="C180" s="26">
        <v>39533</v>
      </c>
      <c r="G180">
        <v>173</v>
      </c>
      <c r="H180" t="s">
        <v>115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hidden="1" x14ac:dyDescent="0.25">
      <c r="A181" t="s">
        <v>305</v>
      </c>
      <c r="B181" t="s">
        <v>286</v>
      </c>
      <c r="C181" s="26">
        <v>39538</v>
      </c>
      <c r="F181" t="s">
        <v>297</v>
      </c>
      <c r="G181">
        <v>178</v>
      </c>
      <c r="H181" t="s">
        <v>115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hidden="1" x14ac:dyDescent="0.25">
      <c r="A182" t="s">
        <v>305</v>
      </c>
      <c r="B182" t="s">
        <v>286</v>
      </c>
      <c r="C182" s="26">
        <v>39539</v>
      </c>
      <c r="F182" t="s">
        <v>18</v>
      </c>
      <c r="G182">
        <v>179</v>
      </c>
      <c r="H182" t="s">
        <v>115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hidden="1" x14ac:dyDescent="0.25">
      <c r="A183" t="s">
        <v>305</v>
      </c>
      <c r="B183" t="s">
        <v>286</v>
      </c>
      <c r="C183" s="26"/>
      <c r="F183" t="s">
        <v>12</v>
      </c>
      <c r="G183" s="12"/>
      <c r="H183" t="s">
        <v>115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hidden="1" x14ac:dyDescent="0.25">
      <c r="A184" t="s">
        <v>305</v>
      </c>
      <c r="B184" t="s">
        <v>286</v>
      </c>
      <c r="C184" s="26"/>
      <c r="F184" t="s">
        <v>13</v>
      </c>
      <c r="G184" s="12"/>
      <c r="H184" t="s">
        <v>115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hidden="1" x14ac:dyDescent="0.25">
      <c r="A185" t="s">
        <v>305</v>
      </c>
      <c r="B185" t="s">
        <v>286</v>
      </c>
      <c r="C185" s="26"/>
      <c r="F185" t="s">
        <v>14</v>
      </c>
      <c r="G185" s="12"/>
      <c r="H185" t="s">
        <v>115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hidden="1" x14ac:dyDescent="0.25">
      <c r="A186" t="s">
        <v>305</v>
      </c>
      <c r="B186" t="s">
        <v>286</v>
      </c>
      <c r="C186" s="26"/>
      <c r="F186" t="s">
        <v>15</v>
      </c>
      <c r="G186" s="12"/>
      <c r="H186" t="s">
        <v>115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hidden="1" x14ac:dyDescent="0.25">
      <c r="A187" t="s">
        <v>306</v>
      </c>
      <c r="B187" t="s">
        <v>288</v>
      </c>
      <c r="C187" s="26">
        <v>39360</v>
      </c>
      <c r="F187" t="s">
        <v>287</v>
      </c>
      <c r="G187">
        <v>0</v>
      </c>
      <c r="H187" t="s">
        <v>115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hidden="1" x14ac:dyDescent="0.25">
      <c r="A188" t="s">
        <v>306</v>
      </c>
      <c r="B188" t="s">
        <v>288</v>
      </c>
      <c r="C188" s="26">
        <v>39366</v>
      </c>
      <c r="F188" t="s">
        <v>88</v>
      </c>
      <c r="G188">
        <v>6</v>
      </c>
      <c r="H188" t="s">
        <v>115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hidden="1" x14ac:dyDescent="0.25">
      <c r="A189" t="s">
        <v>306</v>
      </c>
      <c r="B189" t="s">
        <v>288</v>
      </c>
      <c r="C189" s="26">
        <v>39423</v>
      </c>
      <c r="G189">
        <v>63</v>
      </c>
      <c r="H189" t="s">
        <v>115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hidden="1" x14ac:dyDescent="0.25">
      <c r="A190" t="s">
        <v>306</v>
      </c>
      <c r="B190" t="s">
        <v>288</v>
      </c>
      <c r="C190" s="26">
        <v>39428</v>
      </c>
      <c r="G190">
        <v>68</v>
      </c>
      <c r="H190" t="s">
        <v>115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hidden="1" x14ac:dyDescent="0.25">
      <c r="A191" t="s">
        <v>306</v>
      </c>
      <c r="B191" t="s">
        <v>288</v>
      </c>
      <c r="C191" s="26">
        <v>39430</v>
      </c>
      <c r="G191">
        <v>70</v>
      </c>
      <c r="H191" t="s">
        <v>115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hidden="1" x14ac:dyDescent="0.25">
      <c r="A192" t="s">
        <v>306</v>
      </c>
      <c r="B192" t="s">
        <v>288</v>
      </c>
      <c r="C192" s="26">
        <v>39437</v>
      </c>
      <c r="G192">
        <v>77</v>
      </c>
      <c r="H192" t="s">
        <v>115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hidden="1" x14ac:dyDescent="0.25">
      <c r="A193" t="s">
        <v>306</v>
      </c>
      <c r="B193" t="s">
        <v>288</v>
      </c>
      <c r="C193" s="26">
        <v>39444</v>
      </c>
      <c r="G193">
        <v>84</v>
      </c>
      <c r="H193" t="s">
        <v>115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hidden="1" x14ac:dyDescent="0.25">
      <c r="A194" t="s">
        <v>306</v>
      </c>
      <c r="B194" t="s">
        <v>288</v>
      </c>
      <c r="C194" s="26">
        <v>39454</v>
      </c>
      <c r="G194">
        <v>94</v>
      </c>
      <c r="H194" t="s">
        <v>115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hidden="1" x14ac:dyDescent="0.25">
      <c r="A195" t="s">
        <v>306</v>
      </c>
      <c r="B195" t="s">
        <v>288</v>
      </c>
      <c r="C195" s="26">
        <v>39456</v>
      </c>
      <c r="G195">
        <v>96</v>
      </c>
      <c r="H195" t="s">
        <v>115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hidden="1" x14ac:dyDescent="0.25">
      <c r="A196" t="s">
        <v>306</v>
      </c>
      <c r="B196" t="s">
        <v>288</v>
      </c>
      <c r="C196" s="26">
        <v>39464</v>
      </c>
      <c r="F196" t="s">
        <v>89</v>
      </c>
      <c r="G196">
        <v>104</v>
      </c>
      <c r="H196" t="s">
        <v>115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hidden="1" x14ac:dyDescent="0.25">
      <c r="A197" t="s">
        <v>306</v>
      </c>
      <c r="B197" t="s">
        <v>288</v>
      </c>
      <c r="C197" s="26">
        <v>39469</v>
      </c>
      <c r="G197">
        <v>109</v>
      </c>
      <c r="H197" t="s">
        <v>115</v>
      </c>
      <c r="M197">
        <v>890.40000000000009</v>
      </c>
      <c r="N197">
        <v>18.399999999999999</v>
      </c>
      <c r="AD197" s="5"/>
      <c r="AJ197" s="8"/>
      <c r="AK197" s="30"/>
      <c r="AU197"/>
      <c r="AV197"/>
      <c r="AW197"/>
      <c r="AY197"/>
      <c r="AZ197"/>
      <c r="BA197"/>
      <c r="BB197"/>
      <c r="BC197"/>
      <c r="BD197"/>
      <c r="CB197" s="30"/>
      <c r="CC197" s="30"/>
      <c r="CE197" s="30"/>
      <c r="CF197" s="30"/>
      <c r="CG197" s="30"/>
      <c r="CH197" s="30"/>
      <c r="CI197" s="30"/>
    </row>
    <row r="198" spans="1:87" hidden="1" x14ac:dyDescent="0.25">
      <c r="A198" t="s">
        <v>306</v>
      </c>
      <c r="B198" t="s">
        <v>288</v>
      </c>
      <c r="C198" s="26">
        <v>39471</v>
      </c>
      <c r="G198">
        <v>111</v>
      </c>
      <c r="H198" t="s">
        <v>115</v>
      </c>
      <c r="I198">
        <v>8.8000000000000007</v>
      </c>
      <c r="AC198">
        <v>251.12116118324585</v>
      </c>
      <c r="AJ198">
        <v>174.27745388994546</v>
      </c>
      <c r="AK198" s="30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30"/>
      <c r="CC198" s="30"/>
      <c r="CE198" s="30"/>
      <c r="CF198" s="30"/>
      <c r="CG198" s="30"/>
      <c r="CH198" s="30"/>
      <c r="CI198" s="30"/>
    </row>
    <row r="199" spans="1:87" hidden="1" x14ac:dyDescent="0.25">
      <c r="A199" t="s">
        <v>306</v>
      </c>
      <c r="B199" t="s">
        <v>288</v>
      </c>
      <c r="C199" s="26">
        <v>39477</v>
      </c>
      <c r="G199">
        <v>117</v>
      </c>
      <c r="H199" t="s">
        <v>115</v>
      </c>
      <c r="M199">
        <v>891.59999999999991</v>
      </c>
      <c r="N199">
        <v>19.04</v>
      </c>
      <c r="AK199" s="30"/>
      <c r="AU199"/>
      <c r="AV199"/>
      <c r="AW199"/>
      <c r="AY199"/>
      <c r="AZ199"/>
      <c r="BA199"/>
      <c r="BB199"/>
      <c r="BC199"/>
      <c r="BD199"/>
      <c r="CB199" s="30"/>
      <c r="CC199" s="30"/>
      <c r="CE199" s="30"/>
      <c r="CF199" s="30"/>
      <c r="CG199" s="30"/>
      <c r="CH199" s="30"/>
      <c r="CI199" s="30"/>
    </row>
    <row r="200" spans="1:87" hidden="1" x14ac:dyDescent="0.25">
      <c r="A200" t="s">
        <v>306</v>
      </c>
      <c r="B200" t="s">
        <v>288</v>
      </c>
      <c r="C200" s="26">
        <v>39498</v>
      </c>
      <c r="G200">
        <v>138</v>
      </c>
      <c r="H200" t="s">
        <v>115</v>
      </c>
      <c r="I200">
        <v>10.199999999999999</v>
      </c>
      <c r="AC200">
        <v>301.77006392863359</v>
      </c>
      <c r="AJ200">
        <v>217.91768787354135</v>
      </c>
      <c r="AK200" s="30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30"/>
      <c r="CC200" s="30"/>
      <c r="CE200" s="30"/>
      <c r="CF200" s="30"/>
      <c r="CG200" s="30"/>
      <c r="CH200" s="30"/>
      <c r="CI200" s="30"/>
    </row>
    <row r="201" spans="1:87" hidden="1" x14ac:dyDescent="0.25">
      <c r="A201" t="s">
        <v>306</v>
      </c>
      <c r="B201" t="s">
        <v>288</v>
      </c>
      <c r="C201" s="26">
        <v>39533</v>
      </c>
      <c r="G201">
        <v>173</v>
      </c>
      <c r="H201" t="s">
        <v>115</v>
      </c>
      <c r="I201">
        <v>8</v>
      </c>
      <c r="AC201">
        <v>300.38800701806986</v>
      </c>
      <c r="AJ201">
        <v>143.43699019349032</v>
      </c>
      <c r="AK201" s="30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30"/>
      <c r="CC201" s="30"/>
      <c r="CE201" s="30"/>
      <c r="CF201" s="30"/>
      <c r="CG201" s="30"/>
      <c r="CH201" s="30"/>
      <c r="CI201" s="30"/>
    </row>
    <row r="202" spans="1:87" hidden="1" x14ac:dyDescent="0.25">
      <c r="A202" t="s">
        <v>306</v>
      </c>
      <c r="B202" t="s">
        <v>288</v>
      </c>
      <c r="C202" s="26">
        <v>39538</v>
      </c>
      <c r="F202" t="s">
        <v>297</v>
      </c>
      <c r="G202">
        <v>178</v>
      </c>
      <c r="H202" t="s">
        <v>115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hidden="1" x14ac:dyDescent="0.25">
      <c r="A203" t="s">
        <v>306</v>
      </c>
      <c r="B203" t="s">
        <v>288</v>
      </c>
      <c r="C203" s="26">
        <v>39539</v>
      </c>
      <c r="F203" t="s">
        <v>18</v>
      </c>
      <c r="G203">
        <v>179</v>
      </c>
      <c r="H203" t="s">
        <v>115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hidden="1" x14ac:dyDescent="0.25">
      <c r="A204" t="s">
        <v>306</v>
      </c>
      <c r="B204" t="s">
        <v>288</v>
      </c>
      <c r="C204" s="26"/>
      <c r="F204" t="s">
        <v>12</v>
      </c>
      <c r="G204" s="12"/>
      <c r="H204" t="s">
        <v>115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hidden="1" x14ac:dyDescent="0.25">
      <c r="A205" t="s">
        <v>306</v>
      </c>
      <c r="B205" t="s">
        <v>288</v>
      </c>
      <c r="C205" s="26"/>
      <c r="F205" t="s">
        <v>13</v>
      </c>
      <c r="G205" s="12"/>
      <c r="H205" t="s">
        <v>115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hidden="1" x14ac:dyDescent="0.25">
      <c r="A206" t="s">
        <v>306</v>
      </c>
      <c r="B206" t="s">
        <v>288</v>
      </c>
      <c r="C206" s="26"/>
      <c r="F206" t="s">
        <v>14</v>
      </c>
      <c r="G206" s="12"/>
      <c r="H206" t="s">
        <v>115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hidden="1" x14ac:dyDescent="0.25">
      <c r="A207" t="s">
        <v>306</v>
      </c>
      <c r="B207" t="s">
        <v>288</v>
      </c>
      <c r="C207" s="26"/>
      <c r="F207" t="s">
        <v>15</v>
      </c>
      <c r="G207" s="12"/>
      <c r="H207" t="s">
        <v>115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hidden="1" x14ac:dyDescent="0.25">
      <c r="A208" t="s">
        <v>307</v>
      </c>
      <c r="B208" t="s">
        <v>289</v>
      </c>
      <c r="C208" s="26">
        <v>39360</v>
      </c>
      <c r="F208" t="s">
        <v>287</v>
      </c>
      <c r="G208">
        <v>0</v>
      </c>
      <c r="H208" t="s">
        <v>115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hidden="1" x14ac:dyDescent="0.25">
      <c r="A209" t="s">
        <v>307</v>
      </c>
      <c r="B209" t="s">
        <v>289</v>
      </c>
      <c r="C209" s="26">
        <v>39366</v>
      </c>
      <c r="F209" t="s">
        <v>88</v>
      </c>
      <c r="G209">
        <v>6</v>
      </c>
      <c r="H209" t="s">
        <v>115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hidden="1" x14ac:dyDescent="0.25">
      <c r="A210" t="s">
        <v>307</v>
      </c>
      <c r="B210" t="s">
        <v>289</v>
      </c>
      <c r="C210" s="26">
        <v>39423</v>
      </c>
      <c r="G210">
        <v>63</v>
      </c>
      <c r="H210" t="s">
        <v>115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hidden="1" x14ac:dyDescent="0.25">
      <c r="A211" t="s">
        <v>307</v>
      </c>
      <c r="B211" t="s">
        <v>289</v>
      </c>
      <c r="C211" s="26">
        <v>39428</v>
      </c>
      <c r="G211">
        <v>68</v>
      </c>
      <c r="H211" t="s">
        <v>115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hidden="1" x14ac:dyDescent="0.25">
      <c r="A212" t="s">
        <v>307</v>
      </c>
      <c r="B212" t="s">
        <v>289</v>
      </c>
      <c r="C212" s="26">
        <v>39430</v>
      </c>
      <c r="G212">
        <v>70</v>
      </c>
      <c r="H212" t="s">
        <v>115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hidden="1" x14ac:dyDescent="0.25">
      <c r="A213" t="s">
        <v>307</v>
      </c>
      <c r="B213" t="s">
        <v>289</v>
      </c>
      <c r="C213" s="26">
        <v>39437</v>
      </c>
      <c r="G213">
        <v>77</v>
      </c>
      <c r="H213" t="s">
        <v>115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hidden="1" x14ac:dyDescent="0.25">
      <c r="A214" t="s">
        <v>307</v>
      </c>
      <c r="B214" t="s">
        <v>289</v>
      </c>
      <c r="C214" s="26">
        <v>39444</v>
      </c>
      <c r="G214">
        <v>84</v>
      </c>
      <c r="H214" t="s">
        <v>115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hidden="1" x14ac:dyDescent="0.25">
      <c r="A215" t="s">
        <v>307</v>
      </c>
      <c r="B215" t="s">
        <v>289</v>
      </c>
      <c r="C215" s="26">
        <v>39454</v>
      </c>
      <c r="G215">
        <v>94</v>
      </c>
      <c r="H215" t="s">
        <v>115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hidden="1" x14ac:dyDescent="0.25">
      <c r="A216" t="s">
        <v>307</v>
      </c>
      <c r="B216" t="s">
        <v>289</v>
      </c>
      <c r="C216" s="26">
        <v>39456</v>
      </c>
      <c r="G216">
        <v>96</v>
      </c>
      <c r="H216" t="s">
        <v>115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hidden="1" x14ac:dyDescent="0.25">
      <c r="A217" t="s">
        <v>307</v>
      </c>
      <c r="B217" t="s">
        <v>289</v>
      </c>
      <c r="C217" s="26">
        <v>39467</v>
      </c>
      <c r="F217" t="s">
        <v>89</v>
      </c>
      <c r="G217">
        <v>107</v>
      </c>
      <c r="H217" t="s">
        <v>115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hidden="1" x14ac:dyDescent="0.25">
      <c r="A218" t="s">
        <v>307</v>
      </c>
      <c r="B218" t="s">
        <v>289</v>
      </c>
      <c r="C218" s="26">
        <v>39469</v>
      </c>
      <c r="G218">
        <v>109</v>
      </c>
      <c r="H218" t="s">
        <v>115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hidden="1" x14ac:dyDescent="0.25">
      <c r="A219" t="s">
        <v>307</v>
      </c>
      <c r="B219" t="s">
        <v>289</v>
      </c>
      <c r="C219" s="26">
        <v>39471</v>
      </c>
      <c r="G219">
        <v>111</v>
      </c>
      <c r="H219" t="s">
        <v>115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hidden="1" x14ac:dyDescent="0.25">
      <c r="A220" t="s">
        <v>307</v>
      </c>
      <c r="B220" t="s">
        <v>289</v>
      </c>
      <c r="C220" s="26">
        <v>39477</v>
      </c>
      <c r="G220">
        <v>117</v>
      </c>
      <c r="H220" t="s">
        <v>115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hidden="1" x14ac:dyDescent="0.25">
      <c r="A221" t="s">
        <v>307</v>
      </c>
      <c r="B221" t="s">
        <v>289</v>
      </c>
      <c r="C221" s="26">
        <v>39492</v>
      </c>
      <c r="G221">
        <v>132</v>
      </c>
      <c r="H221" t="s">
        <v>115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hidden="1" x14ac:dyDescent="0.25">
      <c r="A222" t="s">
        <v>307</v>
      </c>
      <c r="B222" t="s">
        <v>289</v>
      </c>
      <c r="C222" s="26">
        <v>39498</v>
      </c>
      <c r="G222">
        <v>138</v>
      </c>
      <c r="H222" t="s">
        <v>115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hidden="1" x14ac:dyDescent="0.25">
      <c r="A223" t="s">
        <v>307</v>
      </c>
      <c r="B223" t="s">
        <v>289</v>
      </c>
      <c r="C223" s="26">
        <v>39533</v>
      </c>
      <c r="G223">
        <v>173</v>
      </c>
      <c r="H223" t="s">
        <v>115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hidden="1" x14ac:dyDescent="0.25">
      <c r="A224" t="s">
        <v>307</v>
      </c>
      <c r="B224" t="s">
        <v>289</v>
      </c>
      <c r="C224" s="26">
        <v>39538</v>
      </c>
      <c r="F224" t="s">
        <v>297</v>
      </c>
      <c r="G224">
        <v>178</v>
      </c>
      <c r="H224" t="s">
        <v>115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hidden="1" x14ac:dyDescent="0.25">
      <c r="A225" t="s">
        <v>307</v>
      </c>
      <c r="B225" t="s">
        <v>289</v>
      </c>
      <c r="C225" s="26">
        <v>39539</v>
      </c>
      <c r="F225" t="s">
        <v>18</v>
      </c>
      <c r="G225">
        <v>179</v>
      </c>
      <c r="H225" t="s">
        <v>115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hidden="1" x14ac:dyDescent="0.25">
      <c r="A226" t="s">
        <v>307</v>
      </c>
      <c r="B226" t="s">
        <v>289</v>
      </c>
      <c r="C226" s="26"/>
      <c r="F226" t="s">
        <v>12</v>
      </c>
      <c r="G226" s="12"/>
      <c r="H226" t="s">
        <v>115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hidden="1" x14ac:dyDescent="0.25">
      <c r="A227" t="s">
        <v>307</v>
      </c>
      <c r="B227" t="s">
        <v>289</v>
      </c>
      <c r="C227" s="26"/>
      <c r="F227" t="s">
        <v>13</v>
      </c>
      <c r="G227" s="12"/>
      <c r="H227" t="s">
        <v>115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hidden="1" x14ac:dyDescent="0.25">
      <c r="A228" t="s">
        <v>307</v>
      </c>
      <c r="B228" t="s">
        <v>289</v>
      </c>
      <c r="C228" s="26"/>
      <c r="F228" t="s">
        <v>14</v>
      </c>
      <c r="G228" s="12"/>
      <c r="H228" t="s">
        <v>115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hidden="1" x14ac:dyDescent="0.25">
      <c r="A229" t="s">
        <v>307</v>
      </c>
      <c r="B229" t="s">
        <v>289</v>
      </c>
      <c r="C229" s="26"/>
      <c r="F229" t="s">
        <v>15</v>
      </c>
      <c r="G229" s="12"/>
      <c r="H229" t="s">
        <v>115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hidden="1" x14ac:dyDescent="0.25">
      <c r="A230" t="s">
        <v>141</v>
      </c>
      <c r="C230" s="6">
        <v>39419</v>
      </c>
      <c r="D230" s="5">
        <v>1</v>
      </c>
      <c r="E230" s="6" t="s">
        <v>209</v>
      </c>
      <c r="F230" t="s">
        <v>10</v>
      </c>
      <c r="G230" s="5">
        <v>0</v>
      </c>
      <c r="H230" t="s">
        <v>114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hidden="1" x14ac:dyDescent="0.25">
      <c r="A231" t="s">
        <v>141</v>
      </c>
      <c r="C231" s="6">
        <v>39440</v>
      </c>
      <c r="D231" s="5">
        <v>4</v>
      </c>
      <c r="E231" t="s">
        <v>210</v>
      </c>
      <c r="F231" t="s">
        <v>12</v>
      </c>
      <c r="G231" s="5">
        <v>21</v>
      </c>
      <c r="H231" t="s">
        <v>114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hidden="1" x14ac:dyDescent="0.25">
      <c r="A232" t="s">
        <v>141</v>
      </c>
      <c r="C232" s="6">
        <v>39443</v>
      </c>
      <c r="D232" s="5"/>
      <c r="E232" s="6"/>
      <c r="G232" s="5">
        <v>24</v>
      </c>
      <c r="H232" t="s">
        <v>114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hidden="1" x14ac:dyDescent="0.25">
      <c r="A233" t="s">
        <v>141</v>
      </c>
      <c r="C233" s="6">
        <v>39449</v>
      </c>
      <c r="D233" s="5"/>
      <c r="E233" s="6"/>
      <c r="G233" s="5">
        <v>30</v>
      </c>
      <c r="H233" t="s">
        <v>114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hidden="1" x14ac:dyDescent="0.25">
      <c r="A234" t="s">
        <v>141</v>
      </c>
      <c r="C234" s="6">
        <v>39455</v>
      </c>
      <c r="D234" s="5"/>
      <c r="E234" s="6"/>
      <c r="G234" s="5">
        <v>36</v>
      </c>
      <c r="H234" t="s">
        <v>114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hidden="1" x14ac:dyDescent="0.25">
      <c r="A235" t="s">
        <v>141</v>
      </c>
      <c r="C235" s="6">
        <v>39461</v>
      </c>
      <c r="D235" s="5"/>
      <c r="E235" s="6"/>
      <c r="G235" s="5">
        <v>42</v>
      </c>
      <c r="H235" t="s">
        <v>114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hidden="1" x14ac:dyDescent="0.25">
      <c r="A236" t="s">
        <v>141</v>
      </c>
      <c r="C236" s="6">
        <v>39462</v>
      </c>
      <c r="D236" s="5"/>
      <c r="E236" s="6"/>
      <c r="G236" s="5">
        <v>43</v>
      </c>
      <c r="H236" t="s">
        <v>114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hidden="1" x14ac:dyDescent="0.25">
      <c r="A237" t="s">
        <v>141</v>
      </c>
      <c r="C237" s="6">
        <v>39467</v>
      </c>
      <c r="D237" s="5">
        <v>4</v>
      </c>
      <c r="E237" t="s">
        <v>206</v>
      </c>
      <c r="F237" t="s">
        <v>13</v>
      </c>
      <c r="G237" s="5">
        <v>48</v>
      </c>
      <c r="H237" t="s">
        <v>114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hidden="1" x14ac:dyDescent="0.25">
      <c r="A238" t="s">
        <v>141</v>
      </c>
      <c r="C238" s="6">
        <v>39468</v>
      </c>
      <c r="D238" s="5"/>
      <c r="E238" s="6"/>
      <c r="G238" s="5">
        <v>49</v>
      </c>
      <c r="H238" t="s">
        <v>114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hidden="1" x14ac:dyDescent="0.25">
      <c r="A239" t="s">
        <v>141</v>
      </c>
      <c r="C239" s="6">
        <v>39470</v>
      </c>
      <c r="D239" s="5"/>
      <c r="E239" s="6"/>
      <c r="G239" s="5">
        <v>51</v>
      </c>
      <c r="H239" t="s">
        <v>114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hidden="1" x14ac:dyDescent="0.25">
      <c r="A240" t="s">
        <v>141</v>
      </c>
      <c r="C240" s="6">
        <v>39476</v>
      </c>
      <c r="D240" s="5"/>
      <c r="E240" s="6"/>
      <c r="G240" s="5">
        <v>57</v>
      </c>
      <c r="H240" t="s">
        <v>114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hidden="1" x14ac:dyDescent="0.25">
      <c r="A241" t="s">
        <v>141</v>
      </c>
      <c r="C241" s="6">
        <v>39483</v>
      </c>
      <c r="D241" s="5">
        <v>6</v>
      </c>
      <c r="E241" s="6" t="s">
        <v>239</v>
      </c>
      <c r="F241" t="s">
        <v>89</v>
      </c>
      <c r="G241" s="5">
        <v>64</v>
      </c>
      <c r="H241" t="s">
        <v>114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hidden="1" x14ac:dyDescent="0.25">
      <c r="A242" t="s">
        <v>141</v>
      </c>
      <c r="C242" s="6">
        <v>39484</v>
      </c>
      <c r="D242" s="5"/>
      <c r="E242" s="6"/>
      <c r="G242" s="5">
        <v>65</v>
      </c>
      <c r="H242" t="s">
        <v>114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hidden="1" x14ac:dyDescent="0.25">
      <c r="A243" t="s">
        <v>141</v>
      </c>
      <c r="C243" s="6">
        <v>39491</v>
      </c>
      <c r="D243" s="5"/>
      <c r="E243" s="6"/>
      <c r="G243" s="5">
        <v>72</v>
      </c>
      <c r="H243" t="s">
        <v>114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hidden="1" x14ac:dyDescent="0.25">
      <c r="A244" t="s">
        <v>141</v>
      </c>
      <c r="C244" s="6">
        <v>39497</v>
      </c>
      <c r="D244" s="5"/>
      <c r="E244" s="6"/>
      <c r="G244" s="5">
        <v>78</v>
      </c>
      <c r="H244" t="s">
        <v>114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hidden="1" x14ac:dyDescent="0.25">
      <c r="A245" t="s">
        <v>141</v>
      </c>
      <c r="C245" s="6">
        <v>39510</v>
      </c>
      <c r="D245" s="5">
        <v>7</v>
      </c>
      <c r="E245" t="s">
        <v>208</v>
      </c>
      <c r="F245" t="s">
        <v>14</v>
      </c>
      <c r="G245" s="5">
        <v>91</v>
      </c>
      <c r="H245" t="s">
        <v>114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hidden="1" x14ac:dyDescent="0.25">
      <c r="A246" t="s">
        <v>141</v>
      </c>
      <c r="C246" s="6">
        <v>39533</v>
      </c>
      <c r="D246" s="5"/>
      <c r="E246" s="6"/>
      <c r="G246" s="5">
        <v>114</v>
      </c>
      <c r="H246" t="s">
        <v>114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hidden="1" x14ac:dyDescent="0.25">
      <c r="A247" t="s">
        <v>141</v>
      </c>
      <c r="C247" s="6">
        <v>39538</v>
      </c>
      <c r="D247" s="5"/>
      <c r="E247" s="6"/>
      <c r="G247" s="5">
        <v>119</v>
      </c>
      <c r="H247" t="s">
        <v>114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hidden="1" x14ac:dyDescent="0.25">
      <c r="A248" t="s">
        <v>141</v>
      </c>
      <c r="C248" s="6">
        <v>39555</v>
      </c>
      <c r="D248" s="5"/>
      <c r="E248" s="6"/>
      <c r="G248" s="5">
        <v>136</v>
      </c>
      <c r="H248" t="s">
        <v>114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hidden="1" x14ac:dyDescent="0.25">
      <c r="A249" t="s">
        <v>141</v>
      </c>
      <c r="C249" s="6">
        <v>39563</v>
      </c>
      <c r="D249" s="5">
        <v>9</v>
      </c>
      <c r="E249" s="6" t="s">
        <v>207</v>
      </c>
      <c r="F249" t="s">
        <v>15</v>
      </c>
      <c r="G249" s="5">
        <v>144</v>
      </c>
      <c r="H249" t="s">
        <v>114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hidden="1" x14ac:dyDescent="0.25">
      <c r="A250" t="s">
        <v>141</v>
      </c>
      <c r="C250" s="6">
        <v>39578</v>
      </c>
      <c r="D250" s="5">
        <v>10</v>
      </c>
      <c r="E250" s="6" t="s">
        <v>108</v>
      </c>
      <c r="F250" t="s">
        <v>16</v>
      </c>
      <c r="G250" s="5">
        <v>159</v>
      </c>
      <c r="H250" t="s">
        <v>114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hidden="1" x14ac:dyDescent="0.25">
      <c r="A251" t="s">
        <v>119</v>
      </c>
      <c r="C251" s="6">
        <v>39419</v>
      </c>
      <c r="D251" s="5">
        <v>1</v>
      </c>
      <c r="E251" s="6" t="s">
        <v>209</v>
      </c>
      <c r="F251" t="s">
        <v>10</v>
      </c>
      <c r="G251" s="5">
        <v>0</v>
      </c>
      <c r="H251" t="s">
        <v>115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hidden="1" x14ac:dyDescent="0.25">
      <c r="A252" t="s">
        <v>119</v>
      </c>
      <c r="C252" s="6">
        <v>39440</v>
      </c>
      <c r="D252" s="5">
        <v>4</v>
      </c>
      <c r="E252" t="s">
        <v>210</v>
      </c>
      <c r="F252" t="s">
        <v>12</v>
      </c>
      <c r="G252" s="5">
        <v>21</v>
      </c>
      <c r="H252" t="s">
        <v>115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hidden="1" x14ac:dyDescent="0.25">
      <c r="A253" t="s">
        <v>119</v>
      </c>
      <c r="C253" s="6">
        <v>39443</v>
      </c>
      <c r="D253" s="5"/>
      <c r="E253" s="6"/>
      <c r="G253" s="5">
        <v>24</v>
      </c>
      <c r="H253" t="s">
        <v>115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hidden="1" x14ac:dyDescent="0.25">
      <c r="A254" t="s">
        <v>119</v>
      </c>
      <c r="C254" s="6">
        <v>39449</v>
      </c>
      <c r="D254" s="5"/>
      <c r="E254" s="6"/>
      <c r="G254" s="5">
        <v>30</v>
      </c>
      <c r="H254" t="s">
        <v>115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hidden="1" x14ac:dyDescent="0.25">
      <c r="A255" t="s">
        <v>119</v>
      </c>
      <c r="C255" s="6">
        <v>39455</v>
      </c>
      <c r="D255" s="5"/>
      <c r="E255" s="6"/>
      <c r="G255" s="5">
        <v>36</v>
      </c>
      <c r="H255" t="s">
        <v>115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hidden="1" x14ac:dyDescent="0.25">
      <c r="A256" t="s">
        <v>119</v>
      </c>
      <c r="C256" s="6">
        <v>39461</v>
      </c>
      <c r="D256" s="5"/>
      <c r="E256" s="6"/>
      <c r="G256" s="5">
        <v>42</v>
      </c>
      <c r="H256" t="s">
        <v>115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hidden="1" x14ac:dyDescent="0.25">
      <c r="A257" t="s">
        <v>119</v>
      </c>
      <c r="C257" s="6">
        <v>39462</v>
      </c>
      <c r="D257" s="5"/>
      <c r="E257" s="6"/>
      <c r="G257" s="5">
        <v>43</v>
      </c>
      <c r="H257" t="s">
        <v>115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hidden="1" x14ac:dyDescent="0.25">
      <c r="A258" t="s">
        <v>119</v>
      </c>
      <c r="C258" s="6">
        <v>39467</v>
      </c>
      <c r="D258" s="5">
        <v>4</v>
      </c>
      <c r="E258" t="s">
        <v>206</v>
      </c>
      <c r="F258" t="s">
        <v>13</v>
      </c>
      <c r="G258" s="5">
        <v>48</v>
      </c>
      <c r="H258" t="s">
        <v>115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hidden="1" x14ac:dyDescent="0.25">
      <c r="A259" t="s">
        <v>119</v>
      </c>
      <c r="C259" s="6">
        <v>39468</v>
      </c>
      <c r="D259" s="5"/>
      <c r="E259" s="6"/>
      <c r="G259" s="5">
        <v>49</v>
      </c>
      <c r="H259" t="s">
        <v>115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hidden="1" x14ac:dyDescent="0.25">
      <c r="A260" t="s">
        <v>119</v>
      </c>
      <c r="C260" s="6">
        <v>39470</v>
      </c>
      <c r="D260" s="5"/>
      <c r="E260" s="6"/>
      <c r="G260" s="5">
        <v>51</v>
      </c>
      <c r="H260" t="s">
        <v>115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hidden="1" x14ac:dyDescent="0.25">
      <c r="A261" t="s">
        <v>119</v>
      </c>
      <c r="C261" s="6">
        <v>39476</v>
      </c>
      <c r="D261" s="5"/>
      <c r="E261" s="6"/>
      <c r="G261" s="5">
        <v>57</v>
      </c>
      <c r="H261" t="s">
        <v>115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hidden="1" x14ac:dyDescent="0.25">
      <c r="A262" t="s">
        <v>119</v>
      </c>
      <c r="C262" s="6">
        <v>39483</v>
      </c>
      <c r="D262" s="5">
        <v>6</v>
      </c>
      <c r="E262" s="6" t="s">
        <v>239</v>
      </c>
      <c r="F262" t="s">
        <v>89</v>
      </c>
      <c r="G262" s="5">
        <v>64</v>
      </c>
      <c r="H262" t="s">
        <v>115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hidden="1" x14ac:dyDescent="0.25">
      <c r="A263" t="s">
        <v>119</v>
      </c>
      <c r="C263" s="6">
        <v>39484</v>
      </c>
      <c r="D263" s="5"/>
      <c r="E263" s="6"/>
      <c r="G263" s="5">
        <v>65</v>
      </c>
      <c r="H263" t="s">
        <v>115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hidden="1" x14ac:dyDescent="0.25">
      <c r="A264" t="s">
        <v>119</v>
      </c>
      <c r="C264" s="6">
        <v>39491</v>
      </c>
      <c r="D264" s="5"/>
      <c r="E264" s="6"/>
      <c r="G264" s="5">
        <v>72</v>
      </c>
      <c r="H264" t="s">
        <v>115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hidden="1" x14ac:dyDescent="0.25">
      <c r="A265" t="s">
        <v>119</v>
      </c>
      <c r="C265" s="6">
        <v>39497</v>
      </c>
      <c r="D265" s="5"/>
      <c r="E265" s="6"/>
      <c r="G265" s="5">
        <v>78</v>
      </c>
      <c r="H265" t="s">
        <v>115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hidden="1" x14ac:dyDescent="0.25">
      <c r="A266" t="s">
        <v>119</v>
      </c>
      <c r="C266" s="6">
        <v>39510</v>
      </c>
      <c r="D266" s="5">
        <v>7</v>
      </c>
      <c r="E266" t="s">
        <v>208</v>
      </c>
      <c r="F266" t="s">
        <v>14</v>
      </c>
      <c r="G266" s="5">
        <v>91</v>
      </c>
      <c r="H266" t="s">
        <v>115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hidden="1" x14ac:dyDescent="0.25">
      <c r="A267" t="s">
        <v>119</v>
      </c>
      <c r="C267" s="6">
        <v>39533</v>
      </c>
      <c r="D267" s="5"/>
      <c r="E267" s="6"/>
      <c r="G267" s="5">
        <v>114</v>
      </c>
      <c r="H267" t="s">
        <v>115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hidden="1" x14ac:dyDescent="0.25">
      <c r="A268" t="s">
        <v>119</v>
      </c>
      <c r="C268" s="6">
        <v>39538</v>
      </c>
      <c r="D268" s="5"/>
      <c r="E268" s="6"/>
      <c r="G268" s="5">
        <v>119</v>
      </c>
      <c r="H268" t="s">
        <v>115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hidden="1" x14ac:dyDescent="0.25">
      <c r="A269" t="s">
        <v>119</v>
      </c>
      <c r="C269" s="6">
        <v>39555</v>
      </c>
      <c r="D269" s="5"/>
      <c r="E269" s="6"/>
      <c r="G269" s="5">
        <v>136</v>
      </c>
      <c r="H269" t="s">
        <v>115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hidden="1" x14ac:dyDescent="0.25">
      <c r="A270" t="s">
        <v>119</v>
      </c>
      <c r="C270" s="6">
        <v>39563</v>
      </c>
      <c r="D270" s="5">
        <v>9</v>
      </c>
      <c r="E270" s="6" t="s">
        <v>207</v>
      </c>
      <c r="F270" t="s">
        <v>15</v>
      </c>
      <c r="G270" s="5">
        <v>144</v>
      </c>
      <c r="H270" t="s">
        <v>115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hidden="1" x14ac:dyDescent="0.25">
      <c r="A271" t="s">
        <v>119</v>
      </c>
      <c r="C271" s="6">
        <v>39578</v>
      </c>
      <c r="D271" s="5">
        <v>10</v>
      </c>
      <c r="E271" s="6" t="s">
        <v>108</v>
      </c>
      <c r="F271" t="s">
        <v>16</v>
      </c>
      <c r="G271" s="5">
        <v>159</v>
      </c>
      <c r="H271" t="s">
        <v>115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hidden="1" x14ac:dyDescent="0.25">
      <c r="A272" t="s">
        <v>118</v>
      </c>
      <c r="C272" s="6">
        <v>39419</v>
      </c>
      <c r="D272" s="5">
        <v>1</v>
      </c>
      <c r="E272" s="6" t="s">
        <v>209</v>
      </c>
      <c r="F272" t="s">
        <v>10</v>
      </c>
      <c r="G272" s="5">
        <v>0</v>
      </c>
      <c r="H272" t="s">
        <v>75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hidden="1" x14ac:dyDescent="0.25">
      <c r="A273" t="s">
        <v>118</v>
      </c>
      <c r="C273" s="6">
        <v>39440</v>
      </c>
      <c r="D273" s="5">
        <v>4</v>
      </c>
      <c r="E273" t="s">
        <v>210</v>
      </c>
      <c r="F273" t="s">
        <v>12</v>
      </c>
      <c r="G273" s="5">
        <v>21</v>
      </c>
      <c r="H273" t="s">
        <v>75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hidden="1" x14ac:dyDescent="0.25">
      <c r="A274" t="s">
        <v>118</v>
      </c>
      <c r="C274" s="6">
        <v>39443</v>
      </c>
      <c r="D274" s="5"/>
      <c r="E274" s="6"/>
      <c r="G274" s="5">
        <v>24</v>
      </c>
      <c r="H274" t="s">
        <v>75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hidden="1" x14ac:dyDescent="0.25">
      <c r="A275" t="s">
        <v>118</v>
      </c>
      <c r="C275" s="6">
        <v>39449</v>
      </c>
      <c r="D275" s="5"/>
      <c r="E275" s="6"/>
      <c r="G275" s="5">
        <v>30</v>
      </c>
      <c r="H275" t="s">
        <v>75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hidden="1" x14ac:dyDescent="0.25">
      <c r="A276" t="s">
        <v>118</v>
      </c>
      <c r="C276" s="6">
        <v>39455</v>
      </c>
      <c r="D276" s="5"/>
      <c r="E276" s="6"/>
      <c r="G276" s="5">
        <v>36</v>
      </c>
      <c r="H276" t="s">
        <v>75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hidden="1" x14ac:dyDescent="0.25">
      <c r="A277" t="s">
        <v>118</v>
      </c>
      <c r="C277" s="6">
        <v>39461</v>
      </c>
      <c r="D277" s="5"/>
      <c r="E277" s="6"/>
      <c r="G277" s="5">
        <v>42</v>
      </c>
      <c r="H277" t="s">
        <v>75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hidden="1" x14ac:dyDescent="0.25">
      <c r="A278" t="s">
        <v>118</v>
      </c>
      <c r="C278" s="6">
        <v>39462</v>
      </c>
      <c r="D278" s="5"/>
      <c r="E278" s="6"/>
      <c r="G278" s="5">
        <v>43</v>
      </c>
      <c r="H278" t="s">
        <v>75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hidden="1" x14ac:dyDescent="0.25">
      <c r="A279" t="s">
        <v>118</v>
      </c>
      <c r="C279" s="6">
        <v>39465</v>
      </c>
      <c r="D279" s="5">
        <v>4</v>
      </c>
      <c r="E279" t="s">
        <v>206</v>
      </c>
      <c r="F279" t="s">
        <v>13</v>
      </c>
      <c r="G279" s="5">
        <v>48</v>
      </c>
      <c r="H279" t="s">
        <v>75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hidden="1" x14ac:dyDescent="0.25">
      <c r="A280" t="s">
        <v>118</v>
      </c>
      <c r="C280" s="6">
        <v>39468</v>
      </c>
      <c r="D280" s="5"/>
      <c r="E280" s="6"/>
      <c r="G280" s="5">
        <v>49</v>
      </c>
      <c r="H280" t="s">
        <v>75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hidden="1" x14ac:dyDescent="0.25">
      <c r="A281" t="s">
        <v>118</v>
      </c>
      <c r="C281" s="6">
        <v>39470</v>
      </c>
      <c r="D281" s="5"/>
      <c r="E281" s="6"/>
      <c r="G281" s="5">
        <v>51</v>
      </c>
      <c r="H281" t="s">
        <v>75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hidden="1" x14ac:dyDescent="0.25">
      <c r="A282" t="s">
        <v>118</v>
      </c>
      <c r="C282" s="6">
        <v>39476</v>
      </c>
      <c r="D282" s="5"/>
      <c r="E282" s="6"/>
      <c r="G282" s="5">
        <v>57</v>
      </c>
      <c r="H282" t="s">
        <v>75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hidden="1" x14ac:dyDescent="0.25">
      <c r="A283" t="s">
        <v>118</v>
      </c>
      <c r="C283" s="6">
        <v>39483</v>
      </c>
      <c r="D283" s="5">
        <v>6</v>
      </c>
      <c r="E283" s="6" t="s">
        <v>239</v>
      </c>
      <c r="F283" t="s">
        <v>89</v>
      </c>
      <c r="G283" s="5">
        <v>64</v>
      </c>
      <c r="H283" t="s">
        <v>75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hidden="1" x14ac:dyDescent="0.25">
      <c r="A284" t="s">
        <v>118</v>
      </c>
      <c r="C284" s="6">
        <v>39484</v>
      </c>
      <c r="D284" s="5"/>
      <c r="E284" s="6"/>
      <c r="G284" s="5">
        <v>65</v>
      </c>
      <c r="H284" t="s">
        <v>75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hidden="1" x14ac:dyDescent="0.25">
      <c r="A285" t="s">
        <v>118</v>
      </c>
      <c r="C285" s="6">
        <v>39491</v>
      </c>
      <c r="D285" s="5"/>
      <c r="E285" s="6"/>
      <c r="G285" s="5">
        <v>72</v>
      </c>
      <c r="H285" t="s">
        <v>75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hidden="1" x14ac:dyDescent="0.25">
      <c r="A286" t="s">
        <v>118</v>
      </c>
      <c r="C286" s="6">
        <v>39497</v>
      </c>
      <c r="D286" s="5"/>
      <c r="E286" s="6"/>
      <c r="G286" s="5">
        <v>78</v>
      </c>
      <c r="H286" t="s">
        <v>75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hidden="1" x14ac:dyDescent="0.25">
      <c r="A287" t="s">
        <v>118</v>
      </c>
      <c r="C287" s="6">
        <v>39510</v>
      </c>
      <c r="D287" s="5">
        <v>7</v>
      </c>
      <c r="E287" t="s">
        <v>208</v>
      </c>
      <c r="F287" t="s">
        <v>14</v>
      </c>
      <c r="G287" s="5">
        <v>91</v>
      </c>
      <c r="H287" t="s">
        <v>75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hidden="1" x14ac:dyDescent="0.25">
      <c r="A288" t="s">
        <v>118</v>
      </c>
      <c r="C288" s="6">
        <v>39533</v>
      </c>
      <c r="D288" s="5"/>
      <c r="E288" s="6"/>
      <c r="G288" s="5">
        <v>114</v>
      </c>
      <c r="H288" t="s">
        <v>75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hidden="1" x14ac:dyDescent="0.25">
      <c r="A289" t="s">
        <v>118</v>
      </c>
      <c r="C289" s="6">
        <v>39538</v>
      </c>
      <c r="D289" s="5"/>
      <c r="E289" s="6"/>
      <c r="G289" s="5">
        <v>119</v>
      </c>
      <c r="H289" t="s">
        <v>75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hidden="1" x14ac:dyDescent="0.25">
      <c r="A290" t="s">
        <v>118</v>
      </c>
      <c r="C290" s="6">
        <v>39555</v>
      </c>
      <c r="D290" s="5"/>
      <c r="E290" s="6"/>
      <c r="G290" s="5">
        <v>136</v>
      </c>
      <c r="H290" t="s">
        <v>75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hidden="1" x14ac:dyDescent="0.25">
      <c r="A291" t="s">
        <v>118</v>
      </c>
      <c r="C291" s="6">
        <v>39563</v>
      </c>
      <c r="D291" s="5">
        <v>9</v>
      </c>
      <c r="E291" s="6" t="s">
        <v>207</v>
      </c>
      <c r="F291" t="s">
        <v>15</v>
      </c>
      <c r="G291" s="5">
        <v>144</v>
      </c>
      <c r="H291" t="s">
        <v>75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hidden="1" x14ac:dyDescent="0.25">
      <c r="A292" t="s">
        <v>118</v>
      </c>
      <c r="C292" s="6">
        <v>39578</v>
      </c>
      <c r="D292" s="5">
        <v>10</v>
      </c>
      <c r="E292" s="6" t="s">
        <v>108</v>
      </c>
      <c r="F292" t="s">
        <v>16</v>
      </c>
      <c r="G292" s="5">
        <v>159</v>
      </c>
      <c r="H292" t="s">
        <v>75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hidden="1" x14ac:dyDescent="0.25">
      <c r="A293" t="s">
        <v>120</v>
      </c>
      <c r="C293" s="6">
        <v>39419</v>
      </c>
      <c r="D293" s="5">
        <v>1</v>
      </c>
      <c r="E293" s="6" t="s">
        <v>209</v>
      </c>
      <c r="F293" t="s">
        <v>10</v>
      </c>
      <c r="G293" s="5">
        <v>0</v>
      </c>
      <c r="H293" t="s">
        <v>117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hidden="1" x14ac:dyDescent="0.25">
      <c r="A294" t="s">
        <v>120</v>
      </c>
      <c r="C294" s="6">
        <v>39440</v>
      </c>
      <c r="D294" s="5">
        <v>4</v>
      </c>
      <c r="E294" t="s">
        <v>210</v>
      </c>
      <c r="F294" t="s">
        <v>12</v>
      </c>
      <c r="G294" s="5">
        <v>21</v>
      </c>
      <c r="H294" t="s">
        <v>117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hidden="1" x14ac:dyDescent="0.25">
      <c r="A295" t="s">
        <v>120</v>
      </c>
      <c r="C295" s="6">
        <v>39443</v>
      </c>
      <c r="D295" s="5"/>
      <c r="E295" s="6"/>
      <c r="G295" s="5">
        <v>24</v>
      </c>
      <c r="H295" t="s">
        <v>117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hidden="1" x14ac:dyDescent="0.25">
      <c r="A296" t="s">
        <v>120</v>
      </c>
      <c r="C296" s="6">
        <v>39449</v>
      </c>
      <c r="D296" s="5"/>
      <c r="E296" s="6"/>
      <c r="G296" s="5">
        <v>30</v>
      </c>
      <c r="H296" t="s">
        <v>117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hidden="1" x14ac:dyDescent="0.25">
      <c r="A297" t="s">
        <v>120</v>
      </c>
      <c r="C297" s="6">
        <v>39455</v>
      </c>
      <c r="D297" s="5"/>
      <c r="E297" s="6"/>
      <c r="G297" s="5">
        <v>36</v>
      </c>
      <c r="H297" t="s">
        <v>117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hidden="1" x14ac:dyDescent="0.25">
      <c r="A298" t="s">
        <v>120</v>
      </c>
      <c r="C298" s="6">
        <v>39461</v>
      </c>
      <c r="D298" s="5"/>
      <c r="E298" s="6"/>
      <c r="G298" s="5">
        <v>42</v>
      </c>
      <c r="H298" t="s">
        <v>117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hidden="1" x14ac:dyDescent="0.25">
      <c r="A299" t="s">
        <v>120</v>
      </c>
      <c r="C299" s="6">
        <v>39462</v>
      </c>
      <c r="D299" s="5"/>
      <c r="E299" s="6"/>
      <c r="G299" s="5">
        <v>43</v>
      </c>
      <c r="H299" t="s">
        <v>117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hidden="1" x14ac:dyDescent="0.25">
      <c r="A300" t="s">
        <v>120</v>
      </c>
      <c r="C300" s="6">
        <v>39467</v>
      </c>
      <c r="D300" s="5">
        <v>4</v>
      </c>
      <c r="E300" t="s">
        <v>206</v>
      </c>
      <c r="F300" t="s">
        <v>13</v>
      </c>
      <c r="G300" s="5">
        <v>48</v>
      </c>
      <c r="H300" t="s">
        <v>117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hidden="1" x14ac:dyDescent="0.25">
      <c r="A301" t="s">
        <v>120</v>
      </c>
      <c r="C301" s="6">
        <v>39468</v>
      </c>
      <c r="D301" s="5"/>
      <c r="E301" s="6"/>
      <c r="G301" s="5">
        <v>49</v>
      </c>
      <c r="H301" t="s">
        <v>117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hidden="1" x14ac:dyDescent="0.25">
      <c r="A302" t="s">
        <v>120</v>
      </c>
      <c r="C302" s="6">
        <v>39470</v>
      </c>
      <c r="D302" s="5"/>
      <c r="E302" s="6"/>
      <c r="G302" s="5">
        <v>51</v>
      </c>
      <c r="H302" t="s">
        <v>117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hidden="1" x14ac:dyDescent="0.25">
      <c r="A303" t="s">
        <v>120</v>
      </c>
      <c r="C303" s="6">
        <v>39476</v>
      </c>
      <c r="D303" s="5"/>
      <c r="E303" s="6"/>
      <c r="G303" s="5">
        <v>57</v>
      </c>
      <c r="H303" t="s">
        <v>117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hidden="1" x14ac:dyDescent="0.25">
      <c r="A304" t="s">
        <v>120</v>
      </c>
      <c r="C304" s="6">
        <v>39483</v>
      </c>
      <c r="D304" s="5">
        <v>6</v>
      </c>
      <c r="E304" s="6" t="s">
        <v>239</v>
      </c>
      <c r="F304" t="s">
        <v>89</v>
      </c>
      <c r="G304" s="5">
        <v>64</v>
      </c>
      <c r="H304" t="s">
        <v>117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hidden="1" x14ac:dyDescent="0.25">
      <c r="A305" t="s">
        <v>120</v>
      </c>
      <c r="C305" s="6">
        <v>39484</v>
      </c>
      <c r="D305" s="5"/>
      <c r="E305" s="6"/>
      <c r="G305" s="5">
        <v>65</v>
      </c>
      <c r="H305" t="s">
        <v>117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hidden="1" x14ac:dyDescent="0.25">
      <c r="A306" t="s">
        <v>120</v>
      </c>
      <c r="C306" s="6">
        <v>39491</v>
      </c>
      <c r="D306" s="5"/>
      <c r="E306" s="6"/>
      <c r="G306" s="5">
        <v>72</v>
      </c>
      <c r="H306" t="s">
        <v>117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hidden="1" x14ac:dyDescent="0.25">
      <c r="A307" t="s">
        <v>120</v>
      </c>
      <c r="C307" s="6">
        <v>39497</v>
      </c>
      <c r="D307" s="5"/>
      <c r="E307" s="6"/>
      <c r="G307" s="5">
        <v>78</v>
      </c>
      <c r="H307" t="s">
        <v>117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hidden="1" x14ac:dyDescent="0.25">
      <c r="A308" t="s">
        <v>120</v>
      </c>
      <c r="C308" s="6">
        <v>39510</v>
      </c>
      <c r="D308" s="5">
        <v>7</v>
      </c>
      <c r="E308" t="s">
        <v>208</v>
      </c>
      <c r="F308" t="s">
        <v>14</v>
      </c>
      <c r="G308" s="5">
        <v>91</v>
      </c>
      <c r="H308" t="s">
        <v>117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hidden="1" x14ac:dyDescent="0.25">
      <c r="A309" t="s">
        <v>120</v>
      </c>
      <c r="C309" s="6">
        <v>39533</v>
      </c>
      <c r="D309" s="5"/>
      <c r="E309" s="6"/>
      <c r="G309" s="5">
        <v>114</v>
      </c>
      <c r="H309" t="s">
        <v>117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hidden="1" x14ac:dyDescent="0.25">
      <c r="A310" t="s">
        <v>120</v>
      </c>
      <c r="C310" s="6">
        <v>39538</v>
      </c>
      <c r="D310" s="5"/>
      <c r="E310" s="6"/>
      <c r="G310" s="5">
        <v>119</v>
      </c>
      <c r="H310" t="s">
        <v>117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hidden="1" x14ac:dyDescent="0.25">
      <c r="A311" t="s">
        <v>120</v>
      </c>
      <c r="C311" s="6">
        <v>39555</v>
      </c>
      <c r="D311" s="5"/>
      <c r="E311" s="6"/>
      <c r="G311" s="5">
        <v>136</v>
      </c>
      <c r="H311" t="s">
        <v>117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hidden="1" x14ac:dyDescent="0.25">
      <c r="A312" t="s">
        <v>120</v>
      </c>
      <c r="C312" s="6">
        <v>39563</v>
      </c>
      <c r="D312" s="5">
        <v>9</v>
      </c>
      <c r="E312" s="6" t="s">
        <v>207</v>
      </c>
      <c r="F312" t="s">
        <v>15</v>
      </c>
      <c r="G312" s="5">
        <v>144</v>
      </c>
      <c r="H312" t="s">
        <v>117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hidden="1" x14ac:dyDescent="0.25">
      <c r="A313" t="s">
        <v>120</v>
      </c>
      <c r="C313" s="6">
        <v>39578</v>
      </c>
      <c r="D313" s="5">
        <v>10</v>
      </c>
      <c r="E313" s="6" t="s">
        <v>108</v>
      </c>
      <c r="F313" t="s">
        <v>16</v>
      </c>
      <c r="G313" s="5">
        <v>159</v>
      </c>
      <c r="H313" t="s">
        <v>117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hidden="1" x14ac:dyDescent="0.25">
      <c r="A314" t="s">
        <v>124</v>
      </c>
      <c r="C314" s="6">
        <v>39435</v>
      </c>
      <c r="D314" s="5">
        <v>1</v>
      </c>
      <c r="E314" s="6" t="s">
        <v>209</v>
      </c>
      <c r="F314" t="s">
        <v>10</v>
      </c>
      <c r="G314" s="5">
        <v>0</v>
      </c>
      <c r="H314" t="s">
        <v>114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hidden="1" x14ac:dyDescent="0.25">
      <c r="A315" t="s">
        <v>124</v>
      </c>
      <c r="C315" s="6">
        <v>39457</v>
      </c>
      <c r="D315" s="5">
        <v>4</v>
      </c>
      <c r="E315" t="s">
        <v>210</v>
      </c>
      <c r="F315" t="s">
        <v>12</v>
      </c>
      <c r="G315" s="5">
        <v>22</v>
      </c>
      <c r="H315" t="s">
        <v>114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hidden="1" x14ac:dyDescent="0.25">
      <c r="A316" t="s">
        <v>124</v>
      </c>
      <c r="C316" s="6">
        <v>39462</v>
      </c>
      <c r="D316" s="5"/>
      <c r="E316" s="6"/>
      <c r="G316" s="5">
        <v>27</v>
      </c>
      <c r="H316" t="s">
        <v>114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hidden="1" x14ac:dyDescent="0.25">
      <c r="A317" t="s">
        <v>124</v>
      </c>
      <c r="C317" s="6">
        <v>39463</v>
      </c>
      <c r="D317" s="5"/>
      <c r="E317" s="6"/>
      <c r="G317" s="5">
        <v>28</v>
      </c>
      <c r="H317" t="s">
        <v>114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hidden="1" x14ac:dyDescent="0.25">
      <c r="A318" t="s">
        <v>124</v>
      </c>
      <c r="C318" s="6">
        <v>39470</v>
      </c>
      <c r="D318" s="5"/>
      <c r="E318" s="6"/>
      <c r="G318" s="5">
        <v>35</v>
      </c>
      <c r="H318" t="s">
        <v>114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hidden="1" x14ac:dyDescent="0.25">
      <c r="A319" t="s">
        <v>124</v>
      </c>
      <c r="C319" s="6">
        <v>39472</v>
      </c>
      <c r="D319" s="5"/>
      <c r="E319" s="6"/>
      <c r="G319" s="5">
        <v>37</v>
      </c>
      <c r="H319" t="s">
        <v>114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hidden="1" x14ac:dyDescent="0.25">
      <c r="A320" t="s">
        <v>124</v>
      </c>
      <c r="C320" s="6">
        <v>39476</v>
      </c>
      <c r="D320" s="5"/>
      <c r="E320" s="6"/>
      <c r="G320" s="5">
        <v>41</v>
      </c>
      <c r="H320" t="s">
        <v>114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hidden="1" x14ac:dyDescent="0.25">
      <c r="A321" t="s">
        <v>124</v>
      </c>
      <c r="C321" s="6">
        <v>39485</v>
      </c>
      <c r="D321" s="5"/>
      <c r="E321" s="6"/>
      <c r="G321" s="5">
        <v>50</v>
      </c>
      <c r="H321" t="s">
        <v>114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hidden="1" x14ac:dyDescent="0.25">
      <c r="A322" t="s">
        <v>124</v>
      </c>
      <c r="C322" s="6">
        <v>39487</v>
      </c>
      <c r="D322" s="5">
        <v>4</v>
      </c>
      <c r="E322" t="s">
        <v>206</v>
      </c>
      <c r="F322" t="s">
        <v>13</v>
      </c>
      <c r="G322" s="5">
        <v>52</v>
      </c>
      <c r="H322" t="s">
        <v>114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hidden="1" x14ac:dyDescent="0.25">
      <c r="A323" t="s">
        <v>124</v>
      </c>
      <c r="C323" s="6">
        <v>39489</v>
      </c>
      <c r="D323" s="5"/>
      <c r="E323" s="6"/>
      <c r="G323" s="5">
        <v>54</v>
      </c>
      <c r="H323" t="s">
        <v>114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hidden="1" x14ac:dyDescent="0.25">
      <c r="A324" t="s">
        <v>124</v>
      </c>
      <c r="C324" s="6">
        <v>39491</v>
      </c>
      <c r="D324" s="5"/>
      <c r="E324" s="6"/>
      <c r="G324" s="5">
        <v>56</v>
      </c>
      <c r="H324" t="s">
        <v>114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hidden="1" x14ac:dyDescent="0.25">
      <c r="A325" t="s">
        <v>124</v>
      </c>
      <c r="C325" s="6">
        <v>39496</v>
      </c>
      <c r="D325" s="5"/>
      <c r="E325" s="6"/>
      <c r="G325" s="5">
        <v>61</v>
      </c>
      <c r="H325" t="s">
        <v>114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hidden="1" x14ac:dyDescent="0.25">
      <c r="A326" t="s">
        <v>124</v>
      </c>
      <c r="C326" s="6">
        <v>39503</v>
      </c>
      <c r="D326" s="5"/>
      <c r="E326" s="6"/>
      <c r="G326" s="5">
        <v>68</v>
      </c>
      <c r="H326" t="s">
        <v>114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hidden="1" x14ac:dyDescent="0.25">
      <c r="A327" t="s">
        <v>124</v>
      </c>
      <c r="C327" s="6">
        <v>39504</v>
      </c>
      <c r="D327" s="5"/>
      <c r="E327" s="6"/>
      <c r="G327" s="5">
        <v>69</v>
      </c>
      <c r="H327" t="s">
        <v>114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hidden="1" x14ac:dyDescent="0.25">
      <c r="A328" t="s">
        <v>124</v>
      </c>
      <c r="C328" s="6">
        <v>39510</v>
      </c>
      <c r="D328" s="5"/>
      <c r="E328" s="6"/>
      <c r="G328" s="5">
        <v>75</v>
      </c>
      <c r="H328" t="s">
        <v>114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hidden="1" x14ac:dyDescent="0.25">
      <c r="A329" t="s">
        <v>124</v>
      </c>
      <c r="C329" s="6">
        <v>39514</v>
      </c>
      <c r="D329" s="5"/>
      <c r="E329" s="6"/>
      <c r="G329" s="5">
        <v>79</v>
      </c>
      <c r="H329" t="s">
        <v>114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hidden="1" x14ac:dyDescent="0.25">
      <c r="A330" t="s">
        <v>124</v>
      </c>
      <c r="C330" s="6">
        <v>39518</v>
      </c>
      <c r="D330" s="5">
        <v>6</v>
      </c>
      <c r="E330" s="6" t="s">
        <v>239</v>
      </c>
      <c r="F330" t="s">
        <v>89</v>
      </c>
      <c r="G330" s="5">
        <v>83</v>
      </c>
      <c r="H330" t="s">
        <v>114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hidden="1" x14ac:dyDescent="0.25">
      <c r="A331" t="s">
        <v>124</v>
      </c>
      <c r="C331" s="6">
        <v>39532</v>
      </c>
      <c r="D331" s="5"/>
      <c r="E331" s="6"/>
      <c r="G331" s="5">
        <v>97</v>
      </c>
      <c r="H331" t="s">
        <v>114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hidden="1" x14ac:dyDescent="0.25">
      <c r="A332" t="s">
        <v>124</v>
      </c>
      <c r="C332" s="6">
        <v>39533</v>
      </c>
      <c r="D332" s="5"/>
      <c r="E332" s="6"/>
      <c r="G332" s="5">
        <v>98</v>
      </c>
      <c r="H332" t="s">
        <v>114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hidden="1" x14ac:dyDescent="0.25">
      <c r="A333" t="s">
        <v>124</v>
      </c>
      <c r="C333" s="6">
        <v>39541</v>
      </c>
      <c r="D333" s="5">
        <v>7</v>
      </c>
      <c r="E333" t="s">
        <v>208</v>
      </c>
      <c r="F333" t="s">
        <v>14</v>
      </c>
      <c r="G333" s="5">
        <v>106</v>
      </c>
      <c r="H333" t="s">
        <v>114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hidden="1" x14ac:dyDescent="0.25">
      <c r="A334" t="s">
        <v>124</v>
      </c>
      <c r="C334" s="6">
        <v>39552</v>
      </c>
      <c r="D334" s="5"/>
      <c r="E334" s="6"/>
      <c r="G334" s="5">
        <v>117</v>
      </c>
      <c r="H334" t="s">
        <v>114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hidden="1" x14ac:dyDescent="0.25">
      <c r="A335" t="s">
        <v>124</v>
      </c>
      <c r="C335" s="6">
        <v>39555</v>
      </c>
      <c r="D335" s="5"/>
      <c r="E335" s="6"/>
      <c r="G335" s="5">
        <v>120</v>
      </c>
      <c r="H335" t="s">
        <v>114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hidden="1" x14ac:dyDescent="0.25">
      <c r="A336" t="s">
        <v>124</v>
      </c>
      <c r="C336" s="6">
        <v>39566</v>
      </c>
      <c r="D336" s="5"/>
      <c r="E336" s="6"/>
      <c r="G336" s="5">
        <v>131</v>
      </c>
      <c r="H336" t="s">
        <v>114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hidden="1" x14ac:dyDescent="0.25">
      <c r="A337" t="s">
        <v>124</v>
      </c>
      <c r="C337" s="6">
        <v>39580</v>
      </c>
      <c r="D337" s="5"/>
      <c r="E337" s="6"/>
      <c r="G337" s="5">
        <v>145</v>
      </c>
      <c r="H337" t="s">
        <v>114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hidden="1" x14ac:dyDescent="0.25">
      <c r="A338" t="s">
        <v>124</v>
      </c>
      <c r="C338" s="6">
        <v>39594</v>
      </c>
      <c r="D338" s="5"/>
      <c r="E338" s="6"/>
      <c r="G338" s="5">
        <v>159</v>
      </c>
      <c r="H338" t="s">
        <v>114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hidden="1" x14ac:dyDescent="0.25">
      <c r="A339" t="s">
        <v>124</v>
      </c>
      <c r="C339" s="6">
        <v>39604</v>
      </c>
      <c r="D339" s="5">
        <v>9</v>
      </c>
      <c r="E339" s="6" t="s">
        <v>207</v>
      </c>
      <c r="F339" t="s">
        <v>15</v>
      </c>
      <c r="G339" s="5">
        <v>169</v>
      </c>
      <c r="H339" t="s">
        <v>114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hidden="1" x14ac:dyDescent="0.25">
      <c r="A340" t="s">
        <v>124</v>
      </c>
      <c r="C340" s="6">
        <v>39611</v>
      </c>
      <c r="D340" s="5">
        <v>10</v>
      </c>
      <c r="E340" s="6" t="s">
        <v>108</v>
      </c>
      <c r="F340" t="s">
        <v>16</v>
      </c>
      <c r="G340" s="5">
        <v>176</v>
      </c>
      <c r="H340" t="s">
        <v>114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hidden="1" x14ac:dyDescent="0.25">
      <c r="A341" t="s">
        <v>122</v>
      </c>
      <c r="C341" s="6">
        <v>39435</v>
      </c>
      <c r="D341" s="5">
        <v>1</v>
      </c>
      <c r="E341" s="6" t="s">
        <v>209</v>
      </c>
      <c r="F341" t="s">
        <v>10</v>
      </c>
      <c r="G341" s="5">
        <v>0</v>
      </c>
      <c r="H341" t="s">
        <v>115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hidden="1" x14ac:dyDescent="0.25">
      <c r="A342" t="s">
        <v>122</v>
      </c>
      <c r="C342" s="6">
        <v>39457</v>
      </c>
      <c r="D342" s="5">
        <v>4</v>
      </c>
      <c r="E342" t="s">
        <v>210</v>
      </c>
      <c r="F342" t="s">
        <v>12</v>
      </c>
      <c r="G342" s="5">
        <v>22</v>
      </c>
      <c r="H342" t="s">
        <v>115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hidden="1" x14ac:dyDescent="0.25">
      <c r="A343" t="s">
        <v>122</v>
      </c>
      <c r="C343" s="6">
        <v>39462</v>
      </c>
      <c r="D343" s="5"/>
      <c r="E343" s="6"/>
      <c r="G343" s="5">
        <v>27</v>
      </c>
      <c r="H343" t="s">
        <v>115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hidden="1" x14ac:dyDescent="0.25">
      <c r="A344" t="s">
        <v>122</v>
      </c>
      <c r="C344" s="6">
        <v>39463</v>
      </c>
      <c r="D344" s="5"/>
      <c r="E344" s="6"/>
      <c r="G344" s="5">
        <v>28</v>
      </c>
      <c r="H344" t="s">
        <v>115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hidden="1" x14ac:dyDescent="0.25">
      <c r="A345" t="s">
        <v>122</v>
      </c>
      <c r="C345" s="6">
        <v>39470</v>
      </c>
      <c r="D345" s="5"/>
      <c r="E345" s="6"/>
      <c r="G345" s="5">
        <v>35</v>
      </c>
      <c r="H345" t="s">
        <v>115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hidden="1" x14ac:dyDescent="0.25">
      <c r="A346" t="s">
        <v>122</v>
      </c>
      <c r="C346" s="6">
        <v>39472</v>
      </c>
      <c r="D346" s="5"/>
      <c r="E346" s="6"/>
      <c r="G346" s="5">
        <v>37</v>
      </c>
      <c r="H346" t="s">
        <v>115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hidden="1" x14ac:dyDescent="0.25">
      <c r="A347" t="s">
        <v>122</v>
      </c>
      <c r="C347" s="6">
        <v>39476</v>
      </c>
      <c r="D347" s="5"/>
      <c r="E347" s="6"/>
      <c r="G347" s="5">
        <v>41</v>
      </c>
      <c r="H347" t="s">
        <v>115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hidden="1" x14ac:dyDescent="0.25">
      <c r="A348" t="s">
        <v>122</v>
      </c>
      <c r="C348" s="6">
        <v>39485</v>
      </c>
      <c r="D348" s="5"/>
      <c r="E348" s="6"/>
      <c r="G348" s="5">
        <v>50</v>
      </c>
      <c r="H348" t="s">
        <v>115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hidden="1" x14ac:dyDescent="0.25">
      <c r="A349" t="s">
        <v>122</v>
      </c>
      <c r="C349" s="6">
        <v>39487</v>
      </c>
      <c r="D349" s="5">
        <v>4</v>
      </c>
      <c r="E349" t="s">
        <v>206</v>
      </c>
      <c r="F349" t="s">
        <v>13</v>
      </c>
      <c r="G349" s="5">
        <v>52</v>
      </c>
      <c r="H349" t="s">
        <v>115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hidden="1" x14ac:dyDescent="0.25">
      <c r="A350" t="s">
        <v>122</v>
      </c>
      <c r="C350" s="6">
        <v>39489</v>
      </c>
      <c r="D350" s="5"/>
      <c r="E350" s="6"/>
      <c r="G350" s="5">
        <v>54</v>
      </c>
      <c r="H350" t="s">
        <v>115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hidden="1" x14ac:dyDescent="0.25">
      <c r="A351" t="s">
        <v>122</v>
      </c>
      <c r="C351" s="6">
        <v>39491</v>
      </c>
      <c r="D351" s="5"/>
      <c r="E351" s="6"/>
      <c r="G351" s="5">
        <v>56</v>
      </c>
      <c r="H351" t="s">
        <v>115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hidden="1" x14ac:dyDescent="0.25">
      <c r="A352" t="s">
        <v>122</v>
      </c>
      <c r="C352" s="6">
        <v>39496</v>
      </c>
      <c r="D352" s="5"/>
      <c r="E352" s="6"/>
      <c r="G352" s="5">
        <v>61</v>
      </c>
      <c r="H352" t="s">
        <v>115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hidden="1" x14ac:dyDescent="0.25">
      <c r="A353" t="s">
        <v>122</v>
      </c>
      <c r="C353" s="6">
        <v>39503</v>
      </c>
      <c r="D353" s="5"/>
      <c r="E353" s="6"/>
      <c r="G353" s="5">
        <v>68</v>
      </c>
      <c r="H353" t="s">
        <v>115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hidden="1" x14ac:dyDescent="0.25">
      <c r="A354" t="s">
        <v>122</v>
      </c>
      <c r="C354" s="6">
        <v>39504</v>
      </c>
      <c r="D354" s="5"/>
      <c r="E354" s="6"/>
      <c r="G354" s="5">
        <v>69</v>
      </c>
      <c r="H354" t="s">
        <v>115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hidden="1" x14ac:dyDescent="0.25">
      <c r="A355" t="s">
        <v>122</v>
      </c>
      <c r="C355" s="6">
        <v>39510</v>
      </c>
      <c r="D355" s="5"/>
      <c r="E355" s="6"/>
      <c r="G355" s="5">
        <v>75</v>
      </c>
      <c r="H355" t="s">
        <v>115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hidden="1" x14ac:dyDescent="0.25">
      <c r="A356" t="s">
        <v>122</v>
      </c>
      <c r="C356" s="6">
        <v>39514</v>
      </c>
      <c r="D356" s="5"/>
      <c r="E356" s="6"/>
      <c r="G356" s="5">
        <v>79</v>
      </c>
      <c r="H356" t="s">
        <v>115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hidden="1" x14ac:dyDescent="0.25">
      <c r="A357" t="s">
        <v>122</v>
      </c>
      <c r="C357" s="6">
        <v>39518</v>
      </c>
      <c r="D357" s="5">
        <v>6</v>
      </c>
      <c r="E357" s="6" t="s">
        <v>239</v>
      </c>
      <c r="F357" t="s">
        <v>89</v>
      </c>
      <c r="G357" s="5">
        <v>83</v>
      </c>
      <c r="H357" t="s">
        <v>115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hidden="1" x14ac:dyDescent="0.25">
      <c r="A358" t="s">
        <v>122</v>
      </c>
      <c r="C358" s="6">
        <v>39532</v>
      </c>
      <c r="D358" s="5"/>
      <c r="E358" s="6"/>
      <c r="G358" s="5">
        <v>97</v>
      </c>
      <c r="H358" t="s">
        <v>115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hidden="1" x14ac:dyDescent="0.25">
      <c r="A359" t="s">
        <v>122</v>
      </c>
      <c r="C359" s="6">
        <v>39533</v>
      </c>
      <c r="D359" s="5"/>
      <c r="E359" s="6"/>
      <c r="G359" s="5">
        <v>98</v>
      </c>
      <c r="H359" t="s">
        <v>115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hidden="1" x14ac:dyDescent="0.25">
      <c r="A360" t="s">
        <v>122</v>
      </c>
      <c r="C360" s="6">
        <v>39541</v>
      </c>
      <c r="D360" s="5">
        <v>7</v>
      </c>
      <c r="E360" t="s">
        <v>208</v>
      </c>
      <c r="F360" t="s">
        <v>14</v>
      </c>
      <c r="G360" s="5">
        <v>106</v>
      </c>
      <c r="H360" t="s">
        <v>115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hidden="1" x14ac:dyDescent="0.25">
      <c r="A361" t="s">
        <v>122</v>
      </c>
      <c r="C361" s="6">
        <v>39552</v>
      </c>
      <c r="D361" s="5"/>
      <c r="E361" s="6"/>
      <c r="G361" s="5">
        <v>117</v>
      </c>
      <c r="H361" t="s">
        <v>115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hidden="1" x14ac:dyDescent="0.25">
      <c r="A362" t="s">
        <v>122</v>
      </c>
      <c r="C362" s="6">
        <v>39555</v>
      </c>
      <c r="D362" s="5"/>
      <c r="E362" s="6"/>
      <c r="G362" s="5">
        <v>120</v>
      </c>
      <c r="H362" t="s">
        <v>115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hidden="1" x14ac:dyDescent="0.25">
      <c r="A363" t="s">
        <v>122</v>
      </c>
      <c r="C363" s="6">
        <v>39566</v>
      </c>
      <c r="D363" s="5"/>
      <c r="E363" s="6"/>
      <c r="G363" s="5">
        <v>131</v>
      </c>
      <c r="H363" t="s">
        <v>115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hidden="1" x14ac:dyDescent="0.25">
      <c r="A364" t="s">
        <v>122</v>
      </c>
      <c r="C364" s="6">
        <v>39580</v>
      </c>
      <c r="D364" s="5"/>
      <c r="E364" s="6"/>
      <c r="G364" s="5">
        <v>145</v>
      </c>
      <c r="H364" t="s">
        <v>115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hidden="1" x14ac:dyDescent="0.25">
      <c r="A365" t="s">
        <v>122</v>
      </c>
      <c r="C365" s="6">
        <v>39594</v>
      </c>
      <c r="D365" s="5"/>
      <c r="E365" s="6"/>
      <c r="G365" s="5">
        <v>159</v>
      </c>
      <c r="H365" t="s">
        <v>115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hidden="1" x14ac:dyDescent="0.25">
      <c r="A366" t="s">
        <v>122</v>
      </c>
      <c r="C366" s="6">
        <v>39604</v>
      </c>
      <c r="D366" s="5">
        <v>9</v>
      </c>
      <c r="E366" s="6" t="s">
        <v>207</v>
      </c>
      <c r="F366" t="s">
        <v>15</v>
      </c>
      <c r="G366" s="5">
        <v>169</v>
      </c>
      <c r="H366" t="s">
        <v>115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hidden="1" x14ac:dyDescent="0.25">
      <c r="A367" t="s">
        <v>122</v>
      </c>
      <c r="C367" s="6">
        <v>39620</v>
      </c>
      <c r="D367" s="5">
        <v>10</v>
      </c>
      <c r="E367" s="6" t="s">
        <v>108</v>
      </c>
      <c r="F367" t="s">
        <v>16</v>
      </c>
      <c r="G367" s="5">
        <v>185</v>
      </c>
      <c r="H367" t="s">
        <v>115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hidden="1" x14ac:dyDescent="0.25">
      <c r="A368" t="s">
        <v>121</v>
      </c>
      <c r="B368"/>
      <c r="C368" s="6">
        <v>39435</v>
      </c>
      <c r="D368" s="5">
        <v>1</v>
      </c>
      <c r="E368" s="6" t="s">
        <v>209</v>
      </c>
      <c r="F368" t="s">
        <v>10</v>
      </c>
      <c r="G368" s="5">
        <v>0</v>
      </c>
      <c r="H368" t="s">
        <v>75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hidden="1" x14ac:dyDescent="0.25">
      <c r="A369" t="s">
        <v>121</v>
      </c>
      <c r="B369"/>
      <c r="C369" s="6">
        <v>39457</v>
      </c>
      <c r="D369" s="5">
        <v>4</v>
      </c>
      <c r="E369" t="s">
        <v>210</v>
      </c>
      <c r="F369" t="s">
        <v>12</v>
      </c>
      <c r="G369" s="5">
        <v>22</v>
      </c>
      <c r="H369" t="s">
        <v>75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hidden="1" x14ac:dyDescent="0.25">
      <c r="A370" t="s">
        <v>121</v>
      </c>
      <c r="B370"/>
      <c r="C370" s="6">
        <v>39462</v>
      </c>
      <c r="D370" s="5"/>
      <c r="E370" s="6"/>
      <c r="F370"/>
      <c r="G370" s="5">
        <v>27</v>
      </c>
      <c r="H370" t="s">
        <v>75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hidden="1" x14ac:dyDescent="0.25">
      <c r="A371" t="s">
        <v>121</v>
      </c>
      <c r="B371"/>
      <c r="C371" s="6">
        <v>39463</v>
      </c>
      <c r="D371" s="5"/>
      <c r="E371" s="6"/>
      <c r="F371"/>
      <c r="G371" s="5">
        <v>28</v>
      </c>
      <c r="H371" t="s">
        <v>75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hidden="1" x14ac:dyDescent="0.25">
      <c r="A372" t="s">
        <v>121</v>
      </c>
      <c r="B372"/>
      <c r="C372" s="6">
        <v>39470</v>
      </c>
      <c r="D372" s="5"/>
      <c r="E372" s="6"/>
      <c r="F372"/>
      <c r="G372" s="5">
        <v>35</v>
      </c>
      <c r="H372" t="s">
        <v>75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hidden="1" x14ac:dyDescent="0.25">
      <c r="A373" t="s">
        <v>121</v>
      </c>
      <c r="B373"/>
      <c r="C373" s="6">
        <v>39472</v>
      </c>
      <c r="D373" s="5"/>
      <c r="E373" s="6"/>
      <c r="F373"/>
      <c r="G373" s="5">
        <v>37</v>
      </c>
      <c r="H373" t="s">
        <v>75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hidden="1" x14ac:dyDescent="0.25">
      <c r="A374" t="s">
        <v>121</v>
      </c>
      <c r="B374"/>
      <c r="C374" s="6">
        <v>39476</v>
      </c>
      <c r="D374" s="5"/>
      <c r="E374" s="6"/>
      <c r="F374"/>
      <c r="G374" s="5">
        <v>41</v>
      </c>
      <c r="H374" t="s">
        <v>75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hidden="1" x14ac:dyDescent="0.25">
      <c r="A375" t="s">
        <v>121</v>
      </c>
      <c r="B375"/>
      <c r="C375" s="6">
        <v>39485</v>
      </c>
      <c r="D375" s="5"/>
      <c r="E375" s="6"/>
      <c r="F375"/>
      <c r="G375" s="5">
        <v>50</v>
      </c>
      <c r="H375" t="s">
        <v>75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hidden="1" x14ac:dyDescent="0.25">
      <c r="A376" t="s">
        <v>121</v>
      </c>
      <c r="B376"/>
      <c r="C376" s="6">
        <v>39486</v>
      </c>
      <c r="D376" s="5">
        <v>4</v>
      </c>
      <c r="E376" t="s">
        <v>206</v>
      </c>
      <c r="F376" t="s">
        <v>13</v>
      </c>
      <c r="G376" s="5">
        <v>51</v>
      </c>
      <c r="H376" t="s">
        <v>75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hidden="1" x14ac:dyDescent="0.25">
      <c r="A377" t="s">
        <v>121</v>
      </c>
      <c r="B377"/>
      <c r="C377" s="6">
        <v>39489</v>
      </c>
      <c r="D377" s="5"/>
      <c r="E377" s="6"/>
      <c r="F377"/>
      <c r="G377" s="5">
        <v>54</v>
      </c>
      <c r="H377" t="s">
        <v>75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hidden="1" x14ac:dyDescent="0.25">
      <c r="A378" t="s">
        <v>121</v>
      </c>
      <c r="B378"/>
      <c r="C378" s="6">
        <v>39491</v>
      </c>
      <c r="D378" s="5"/>
      <c r="E378" s="6"/>
      <c r="F378"/>
      <c r="G378" s="5">
        <v>56</v>
      </c>
      <c r="H378" t="s">
        <v>75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hidden="1" x14ac:dyDescent="0.25">
      <c r="A379" t="s">
        <v>121</v>
      </c>
      <c r="B379"/>
      <c r="C379" s="6">
        <v>39496</v>
      </c>
      <c r="D379" s="5"/>
      <c r="E379" s="6"/>
      <c r="F379"/>
      <c r="G379" s="5">
        <v>61</v>
      </c>
      <c r="H379" t="s">
        <v>75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hidden="1" x14ac:dyDescent="0.25">
      <c r="A380" t="s">
        <v>121</v>
      </c>
      <c r="B380"/>
      <c r="C380" s="6">
        <v>39503</v>
      </c>
      <c r="D380" s="5"/>
      <c r="E380" s="6"/>
      <c r="F380"/>
      <c r="G380" s="5">
        <v>68</v>
      </c>
      <c r="H380" t="s">
        <v>75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hidden="1" x14ac:dyDescent="0.25">
      <c r="A381" t="s">
        <v>121</v>
      </c>
      <c r="B381"/>
      <c r="C381" s="6">
        <v>39504</v>
      </c>
      <c r="D381" s="5"/>
      <c r="E381" s="6"/>
      <c r="F381"/>
      <c r="G381" s="5">
        <v>69</v>
      </c>
      <c r="H381" t="s">
        <v>75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hidden="1" x14ac:dyDescent="0.25">
      <c r="A382" t="s">
        <v>121</v>
      </c>
      <c r="B382"/>
      <c r="C382" s="6">
        <v>39510</v>
      </c>
      <c r="D382" s="5"/>
      <c r="E382" s="6"/>
      <c r="F382"/>
      <c r="G382" s="5">
        <v>75</v>
      </c>
      <c r="H382" t="s">
        <v>75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hidden="1" x14ac:dyDescent="0.25">
      <c r="A383" t="s">
        <v>121</v>
      </c>
      <c r="B383"/>
      <c r="C383" s="6">
        <v>39514</v>
      </c>
      <c r="D383" s="5"/>
      <c r="E383" s="6"/>
      <c r="F383"/>
      <c r="G383" s="5">
        <v>79</v>
      </c>
      <c r="H383" t="s">
        <v>75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hidden="1" x14ac:dyDescent="0.25">
      <c r="A384" t="s">
        <v>121</v>
      </c>
      <c r="B384"/>
      <c r="C384" s="6">
        <v>39518</v>
      </c>
      <c r="D384" s="5">
        <v>6</v>
      </c>
      <c r="E384" s="6" t="s">
        <v>239</v>
      </c>
      <c r="F384" t="s">
        <v>89</v>
      </c>
      <c r="G384" s="5">
        <v>83</v>
      </c>
      <c r="H384" t="s">
        <v>75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hidden="1" x14ac:dyDescent="0.25">
      <c r="A385" t="s">
        <v>121</v>
      </c>
      <c r="B385"/>
      <c r="C385" s="6">
        <v>39532</v>
      </c>
      <c r="D385" s="5"/>
      <c r="E385" s="6"/>
      <c r="F385"/>
      <c r="G385" s="5">
        <v>97</v>
      </c>
      <c r="H385" t="s">
        <v>75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hidden="1" x14ac:dyDescent="0.25">
      <c r="A386" t="s">
        <v>121</v>
      </c>
      <c r="B386"/>
      <c r="C386" s="6">
        <v>39533</v>
      </c>
      <c r="D386" s="5"/>
      <c r="E386" s="6"/>
      <c r="F386"/>
      <c r="G386" s="5">
        <v>98</v>
      </c>
      <c r="H386" t="s">
        <v>75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hidden="1" x14ac:dyDescent="0.25">
      <c r="A387" t="s">
        <v>121</v>
      </c>
      <c r="B387"/>
      <c r="C387" s="6">
        <v>39541</v>
      </c>
      <c r="D387" s="5">
        <v>7</v>
      </c>
      <c r="E387" t="s">
        <v>208</v>
      </c>
      <c r="F387" t="s">
        <v>14</v>
      </c>
      <c r="G387" s="5">
        <v>106</v>
      </c>
      <c r="H387" t="s">
        <v>75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hidden="1" x14ac:dyDescent="0.25">
      <c r="A388" t="s">
        <v>121</v>
      </c>
      <c r="B388"/>
      <c r="C388" s="6">
        <v>39552</v>
      </c>
      <c r="D388" s="5"/>
      <c r="E388" s="6"/>
      <c r="F388"/>
      <c r="G388" s="5">
        <v>117</v>
      </c>
      <c r="H388" t="s">
        <v>75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hidden="1" x14ac:dyDescent="0.25">
      <c r="A389" t="s">
        <v>121</v>
      </c>
      <c r="C389" s="6">
        <v>39555</v>
      </c>
      <c r="D389" s="5"/>
      <c r="E389" s="6"/>
      <c r="G389" s="5">
        <v>120</v>
      </c>
      <c r="H389" t="s">
        <v>75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hidden="1" x14ac:dyDescent="0.25">
      <c r="A390" t="s">
        <v>121</v>
      </c>
      <c r="C390" s="6">
        <v>39566</v>
      </c>
      <c r="D390" s="5"/>
      <c r="E390" s="6"/>
      <c r="G390" s="5">
        <v>131</v>
      </c>
      <c r="H390" t="s">
        <v>75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hidden="1" x14ac:dyDescent="0.25">
      <c r="A391" t="s">
        <v>121</v>
      </c>
      <c r="C391" s="6">
        <v>39580</v>
      </c>
      <c r="D391" s="5"/>
      <c r="E391" s="6"/>
      <c r="G391" s="5">
        <v>145</v>
      </c>
      <c r="H391" t="s">
        <v>75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hidden="1" x14ac:dyDescent="0.25">
      <c r="A392" t="s">
        <v>121</v>
      </c>
      <c r="C392" s="6">
        <v>39594</v>
      </c>
      <c r="D392" s="5"/>
      <c r="E392" s="6"/>
      <c r="G392" s="5">
        <v>159</v>
      </c>
      <c r="H392" t="s">
        <v>75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hidden="1" x14ac:dyDescent="0.25">
      <c r="A393" t="s">
        <v>121</v>
      </c>
      <c r="C393" s="6">
        <v>39604</v>
      </c>
      <c r="D393" s="5">
        <v>9</v>
      </c>
      <c r="E393" s="6" t="s">
        <v>207</v>
      </c>
      <c r="F393" t="s">
        <v>15</v>
      </c>
      <c r="G393" s="5">
        <v>169</v>
      </c>
      <c r="H393" t="s">
        <v>75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hidden="1" x14ac:dyDescent="0.25">
      <c r="A394" t="s">
        <v>121</v>
      </c>
      <c r="C394" s="6">
        <v>39620</v>
      </c>
      <c r="D394" s="5">
        <v>10</v>
      </c>
      <c r="E394" s="6" t="s">
        <v>108</v>
      </c>
      <c r="F394" t="s">
        <v>16</v>
      </c>
      <c r="G394" s="5">
        <v>185</v>
      </c>
      <c r="H394" t="s">
        <v>75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hidden="1" x14ac:dyDescent="0.25">
      <c r="A395" t="s">
        <v>123</v>
      </c>
      <c r="C395" s="6">
        <v>39435</v>
      </c>
      <c r="D395" s="5">
        <v>1</v>
      </c>
      <c r="E395" s="6" t="s">
        <v>209</v>
      </c>
      <c r="F395" t="s">
        <v>10</v>
      </c>
      <c r="G395" s="5">
        <v>0</v>
      </c>
      <c r="H395" t="s">
        <v>117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hidden="1" x14ac:dyDescent="0.25">
      <c r="A396" t="s">
        <v>123</v>
      </c>
      <c r="C396" s="6">
        <v>39457</v>
      </c>
      <c r="D396" s="5">
        <v>4</v>
      </c>
      <c r="E396" t="s">
        <v>210</v>
      </c>
      <c r="F396" t="s">
        <v>12</v>
      </c>
      <c r="G396" s="5">
        <v>22</v>
      </c>
      <c r="H396" t="s">
        <v>117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hidden="1" x14ac:dyDescent="0.25">
      <c r="A397" t="s">
        <v>123</v>
      </c>
      <c r="C397" s="6">
        <v>39462</v>
      </c>
      <c r="D397" s="5"/>
      <c r="E397" s="6"/>
      <c r="G397" s="5">
        <v>27</v>
      </c>
      <c r="H397" t="s">
        <v>117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hidden="1" x14ac:dyDescent="0.25">
      <c r="A398" t="s">
        <v>123</v>
      </c>
      <c r="C398" s="6">
        <v>39463</v>
      </c>
      <c r="D398" s="5"/>
      <c r="E398" s="6"/>
      <c r="G398" s="5">
        <v>28</v>
      </c>
      <c r="H398" t="s">
        <v>117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hidden="1" x14ac:dyDescent="0.25">
      <c r="A399" t="s">
        <v>123</v>
      </c>
      <c r="C399" s="6">
        <v>39470</v>
      </c>
      <c r="D399" s="5"/>
      <c r="E399" s="6"/>
      <c r="G399" s="5">
        <v>35</v>
      </c>
      <c r="H399" t="s">
        <v>117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hidden="1" x14ac:dyDescent="0.25">
      <c r="A400" t="s">
        <v>123</v>
      </c>
      <c r="C400" s="6">
        <v>39472</v>
      </c>
      <c r="D400" s="5"/>
      <c r="E400" s="6"/>
      <c r="G400" s="5">
        <v>37</v>
      </c>
      <c r="H400" t="s">
        <v>117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hidden="1" x14ac:dyDescent="0.25">
      <c r="A401" t="s">
        <v>123</v>
      </c>
      <c r="C401" s="6">
        <v>39476</v>
      </c>
      <c r="D401" s="5"/>
      <c r="E401" s="6"/>
      <c r="G401" s="5">
        <v>41</v>
      </c>
      <c r="H401" t="s">
        <v>117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hidden="1" x14ac:dyDescent="0.25">
      <c r="A402" t="s">
        <v>123</v>
      </c>
      <c r="C402" s="6">
        <v>39485</v>
      </c>
      <c r="D402" s="5"/>
      <c r="E402" s="6"/>
      <c r="G402" s="5">
        <v>50</v>
      </c>
      <c r="H402" t="s">
        <v>117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hidden="1" x14ac:dyDescent="0.25">
      <c r="A403" t="s">
        <v>123</v>
      </c>
      <c r="C403" s="6">
        <v>39487</v>
      </c>
      <c r="D403" s="5">
        <v>4</v>
      </c>
      <c r="E403" t="s">
        <v>206</v>
      </c>
      <c r="F403" t="s">
        <v>13</v>
      </c>
      <c r="G403" s="5">
        <v>52</v>
      </c>
      <c r="H403" t="s">
        <v>117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hidden="1" x14ac:dyDescent="0.25">
      <c r="A404" t="s">
        <v>123</v>
      </c>
      <c r="C404" s="6">
        <v>39489</v>
      </c>
      <c r="D404" s="5"/>
      <c r="E404" s="6"/>
      <c r="G404" s="5">
        <v>54</v>
      </c>
      <c r="H404" t="s">
        <v>117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hidden="1" x14ac:dyDescent="0.25">
      <c r="A405" t="s">
        <v>123</v>
      </c>
      <c r="C405" s="6">
        <v>39491</v>
      </c>
      <c r="D405" s="5"/>
      <c r="E405" s="6"/>
      <c r="G405" s="5">
        <v>56</v>
      </c>
      <c r="H405" t="s">
        <v>117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hidden="1" x14ac:dyDescent="0.25">
      <c r="A406" t="s">
        <v>123</v>
      </c>
      <c r="C406" s="6">
        <v>39496</v>
      </c>
      <c r="D406" s="5"/>
      <c r="E406" s="6"/>
      <c r="G406" s="5">
        <v>61</v>
      </c>
      <c r="H406" t="s">
        <v>117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hidden="1" x14ac:dyDescent="0.25">
      <c r="A407" t="s">
        <v>123</v>
      </c>
      <c r="C407" s="6">
        <v>39503</v>
      </c>
      <c r="D407" s="5"/>
      <c r="E407" s="6"/>
      <c r="G407" s="5">
        <v>68</v>
      </c>
      <c r="H407" t="s">
        <v>117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hidden="1" x14ac:dyDescent="0.25">
      <c r="A408" t="s">
        <v>123</v>
      </c>
      <c r="C408" s="6">
        <v>39504</v>
      </c>
      <c r="D408" s="5"/>
      <c r="E408" s="6"/>
      <c r="G408" s="5">
        <v>69</v>
      </c>
      <c r="H408" t="s">
        <v>117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hidden="1" x14ac:dyDescent="0.25">
      <c r="A409" t="s">
        <v>123</v>
      </c>
      <c r="C409" s="6">
        <v>39510</v>
      </c>
      <c r="D409" s="5"/>
      <c r="E409" s="6"/>
      <c r="G409" s="5">
        <v>75</v>
      </c>
      <c r="H409" t="s">
        <v>117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hidden="1" x14ac:dyDescent="0.25">
      <c r="A410" t="s">
        <v>123</v>
      </c>
      <c r="C410" s="6">
        <v>39514</v>
      </c>
      <c r="D410" s="5"/>
      <c r="E410" s="6"/>
      <c r="G410" s="5">
        <v>79</v>
      </c>
      <c r="H410" t="s">
        <v>117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hidden="1" x14ac:dyDescent="0.25">
      <c r="A411" t="s">
        <v>123</v>
      </c>
      <c r="C411" s="6">
        <v>39518</v>
      </c>
      <c r="D411" s="5">
        <v>6</v>
      </c>
      <c r="E411" s="6" t="s">
        <v>239</v>
      </c>
      <c r="F411" t="s">
        <v>89</v>
      </c>
      <c r="G411" s="5">
        <v>83</v>
      </c>
      <c r="H411" t="s">
        <v>117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hidden="1" x14ac:dyDescent="0.25">
      <c r="A412" t="s">
        <v>123</v>
      </c>
      <c r="C412" s="6">
        <v>39532</v>
      </c>
      <c r="D412" s="5"/>
      <c r="E412" s="6"/>
      <c r="G412" s="5">
        <v>97</v>
      </c>
      <c r="H412" t="s">
        <v>117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hidden="1" x14ac:dyDescent="0.25">
      <c r="A413" t="s">
        <v>123</v>
      </c>
      <c r="C413" s="6">
        <v>39533</v>
      </c>
      <c r="D413" s="5"/>
      <c r="E413" s="6"/>
      <c r="G413" s="5">
        <v>98</v>
      </c>
      <c r="H413" t="s">
        <v>117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hidden="1" x14ac:dyDescent="0.25">
      <c r="A414" t="s">
        <v>123</v>
      </c>
      <c r="C414" s="6">
        <v>39541</v>
      </c>
      <c r="D414" s="5">
        <v>7</v>
      </c>
      <c r="E414" t="s">
        <v>208</v>
      </c>
      <c r="F414" t="s">
        <v>14</v>
      </c>
      <c r="G414" s="5">
        <v>106</v>
      </c>
      <c r="H414" t="s">
        <v>117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hidden="1" x14ac:dyDescent="0.25">
      <c r="A415" t="s">
        <v>123</v>
      </c>
      <c r="C415" s="6">
        <v>39552</v>
      </c>
      <c r="D415" s="5"/>
      <c r="E415" s="6"/>
      <c r="G415" s="5">
        <v>117</v>
      </c>
      <c r="H415" t="s">
        <v>117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hidden="1" x14ac:dyDescent="0.25">
      <c r="A416" t="s">
        <v>123</v>
      </c>
      <c r="C416" s="6">
        <v>39555</v>
      </c>
      <c r="D416" s="5"/>
      <c r="E416" s="6"/>
      <c r="G416" s="5">
        <v>120</v>
      </c>
      <c r="H416" t="s">
        <v>117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hidden="1" x14ac:dyDescent="0.25">
      <c r="A417" t="s">
        <v>123</v>
      </c>
      <c r="C417" s="6">
        <v>39566</v>
      </c>
      <c r="D417" s="5"/>
      <c r="E417" s="6"/>
      <c r="G417" s="5">
        <v>131</v>
      </c>
      <c r="H417" t="s">
        <v>117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hidden="1" x14ac:dyDescent="0.25">
      <c r="A418" t="s">
        <v>123</v>
      </c>
      <c r="C418" s="6">
        <v>39580</v>
      </c>
      <c r="D418" s="5"/>
      <c r="E418" s="6"/>
      <c r="G418" s="5">
        <v>145</v>
      </c>
      <c r="H418" t="s">
        <v>117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hidden="1" x14ac:dyDescent="0.25">
      <c r="A419" t="s">
        <v>123</v>
      </c>
      <c r="C419" s="6">
        <v>39594</v>
      </c>
      <c r="D419" s="5"/>
      <c r="E419" s="6"/>
      <c r="G419" s="5">
        <v>159</v>
      </c>
      <c r="H419" t="s">
        <v>117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hidden="1" x14ac:dyDescent="0.25">
      <c r="A420" t="s">
        <v>123</v>
      </c>
      <c r="C420" s="6">
        <v>39604</v>
      </c>
      <c r="D420" s="5">
        <v>9</v>
      </c>
      <c r="E420" s="6" t="s">
        <v>207</v>
      </c>
      <c r="F420" t="s">
        <v>15</v>
      </c>
      <c r="G420" s="5">
        <v>169</v>
      </c>
      <c r="H420" t="s">
        <v>117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hidden="1" x14ac:dyDescent="0.25">
      <c r="A421" t="s">
        <v>123</v>
      </c>
      <c r="C421" s="6">
        <v>39611</v>
      </c>
      <c r="D421" s="5">
        <v>10</v>
      </c>
      <c r="E421" s="6" t="s">
        <v>108</v>
      </c>
      <c r="F421" t="s">
        <v>16</v>
      </c>
      <c r="G421" s="5">
        <v>176</v>
      </c>
      <c r="H421" t="s">
        <v>117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hidden="1" x14ac:dyDescent="0.25">
      <c r="A422" t="s">
        <v>128</v>
      </c>
      <c r="C422" s="6">
        <v>39454</v>
      </c>
      <c r="D422" s="5">
        <v>1</v>
      </c>
      <c r="E422" s="6" t="s">
        <v>209</v>
      </c>
      <c r="F422" t="s">
        <v>10</v>
      </c>
      <c r="G422" s="5">
        <v>0</v>
      </c>
      <c r="H422" t="s">
        <v>114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hidden="1" x14ac:dyDescent="0.25">
      <c r="A423" t="s">
        <v>128</v>
      </c>
      <c r="C423" s="6">
        <v>39476</v>
      </c>
      <c r="D423" s="5"/>
      <c r="E423" s="6"/>
      <c r="G423" s="5">
        <v>22</v>
      </c>
      <c r="H423" t="s">
        <v>114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hidden="1" x14ac:dyDescent="0.25">
      <c r="A424" t="s">
        <v>128</v>
      </c>
      <c r="C424" s="6">
        <v>39478</v>
      </c>
      <c r="D424" s="5"/>
      <c r="E424" s="6"/>
      <c r="G424" s="5">
        <v>24</v>
      </c>
      <c r="H424" t="s">
        <v>114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hidden="1" x14ac:dyDescent="0.25">
      <c r="A425" t="s">
        <v>128</v>
      </c>
      <c r="C425" s="6">
        <v>39480</v>
      </c>
      <c r="D425" s="5">
        <v>4</v>
      </c>
      <c r="E425" t="s">
        <v>210</v>
      </c>
      <c r="F425" t="s">
        <v>12</v>
      </c>
      <c r="G425" s="5">
        <v>26</v>
      </c>
      <c r="H425" t="s">
        <v>114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hidden="1" x14ac:dyDescent="0.25">
      <c r="A426" t="s">
        <v>128</v>
      </c>
      <c r="C426" s="6">
        <v>39485</v>
      </c>
      <c r="D426" s="5"/>
      <c r="E426" s="6"/>
      <c r="G426" s="5">
        <v>31</v>
      </c>
      <c r="H426" t="s">
        <v>114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hidden="1" x14ac:dyDescent="0.25">
      <c r="A427" t="s">
        <v>128</v>
      </c>
      <c r="C427" s="6">
        <v>39491</v>
      </c>
      <c r="D427" s="5"/>
      <c r="E427" s="6"/>
      <c r="G427" s="5">
        <v>37</v>
      </c>
      <c r="H427" t="s">
        <v>114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hidden="1" x14ac:dyDescent="0.25">
      <c r="A428" t="s">
        <v>128</v>
      </c>
      <c r="C428" s="6">
        <v>39496</v>
      </c>
      <c r="D428" s="5"/>
      <c r="E428" s="6"/>
      <c r="G428" s="5">
        <v>42</v>
      </c>
      <c r="H428" t="s">
        <v>114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hidden="1" x14ac:dyDescent="0.25">
      <c r="A429" t="s">
        <v>128</v>
      </c>
      <c r="C429" s="6">
        <v>39504</v>
      </c>
      <c r="D429" s="5"/>
      <c r="E429" s="6"/>
      <c r="G429" s="5">
        <v>50</v>
      </c>
      <c r="H429" t="s">
        <v>114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hidden="1" x14ac:dyDescent="0.25">
      <c r="A430" t="s">
        <v>128</v>
      </c>
      <c r="C430" s="6">
        <v>39509</v>
      </c>
      <c r="D430" s="5">
        <v>4</v>
      </c>
      <c r="E430" t="s">
        <v>206</v>
      </c>
      <c r="F430" t="s">
        <v>13</v>
      </c>
      <c r="G430" s="5">
        <v>55</v>
      </c>
      <c r="H430" t="s">
        <v>114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hidden="1" x14ac:dyDescent="0.25">
      <c r="A431" t="s">
        <v>128</v>
      </c>
      <c r="C431" s="6">
        <v>39510</v>
      </c>
      <c r="D431" s="5"/>
      <c r="E431" s="6"/>
      <c r="G431" s="5">
        <v>56</v>
      </c>
      <c r="H431" t="s">
        <v>114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hidden="1" x14ac:dyDescent="0.25">
      <c r="A432" t="s">
        <v>128</v>
      </c>
      <c r="C432" s="6">
        <v>39510</v>
      </c>
      <c r="D432" s="5"/>
      <c r="E432" s="6"/>
      <c r="G432" s="5">
        <v>56</v>
      </c>
      <c r="H432" t="s">
        <v>114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hidden="1" x14ac:dyDescent="0.25">
      <c r="A433" t="s">
        <v>128</v>
      </c>
      <c r="C433" s="6">
        <v>39514</v>
      </c>
      <c r="D433" s="5"/>
      <c r="E433" s="6"/>
      <c r="G433" s="5">
        <v>60</v>
      </c>
      <c r="H433" t="s">
        <v>114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hidden="1" x14ac:dyDescent="0.25">
      <c r="A434" t="s">
        <v>128</v>
      </c>
      <c r="C434" s="6">
        <v>39524</v>
      </c>
      <c r="D434" s="5"/>
      <c r="E434" s="6"/>
      <c r="G434" s="5">
        <v>70</v>
      </c>
      <c r="H434" t="s">
        <v>114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hidden="1" x14ac:dyDescent="0.25">
      <c r="A435" t="s">
        <v>128</v>
      </c>
      <c r="C435" s="6">
        <v>39532</v>
      </c>
      <c r="D435" s="5"/>
      <c r="E435" s="6"/>
      <c r="G435" s="5">
        <v>78</v>
      </c>
      <c r="H435" t="s">
        <v>114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hidden="1" x14ac:dyDescent="0.25">
      <c r="A436" t="s">
        <v>128</v>
      </c>
      <c r="C436" s="6">
        <v>39538</v>
      </c>
      <c r="D436" s="5">
        <v>6</v>
      </c>
      <c r="E436" s="6" t="s">
        <v>239</v>
      </c>
      <c r="F436" t="s">
        <v>89</v>
      </c>
      <c r="G436" s="5">
        <v>84</v>
      </c>
      <c r="H436" t="s">
        <v>114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hidden="1" x14ac:dyDescent="0.25">
      <c r="A437" t="s">
        <v>128</v>
      </c>
      <c r="C437" s="6">
        <v>39540</v>
      </c>
      <c r="D437" s="5"/>
      <c r="E437" s="6"/>
      <c r="G437" s="5">
        <v>86</v>
      </c>
      <c r="H437" t="s">
        <v>114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hidden="1" x14ac:dyDescent="0.25">
      <c r="A438" t="s">
        <v>128</v>
      </c>
      <c r="C438" s="6">
        <v>39546</v>
      </c>
      <c r="D438" s="5"/>
      <c r="E438" s="6"/>
      <c r="G438" s="5">
        <v>92</v>
      </c>
      <c r="H438" t="s">
        <v>114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hidden="1" x14ac:dyDescent="0.25">
      <c r="A439" t="s">
        <v>128</v>
      </c>
      <c r="C439" s="6">
        <v>39552</v>
      </c>
      <c r="D439" s="5"/>
      <c r="E439" s="6"/>
      <c r="G439" s="5">
        <v>98</v>
      </c>
      <c r="H439" t="s">
        <v>114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hidden="1" x14ac:dyDescent="0.25">
      <c r="A440" t="s">
        <v>128</v>
      </c>
      <c r="C440" s="6">
        <v>39555</v>
      </c>
      <c r="D440" s="5"/>
      <c r="E440" s="6"/>
      <c r="G440" s="5">
        <v>101</v>
      </c>
      <c r="H440" t="s">
        <v>114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hidden="1" x14ac:dyDescent="0.25">
      <c r="A441" t="s">
        <v>128</v>
      </c>
      <c r="C441" s="6">
        <v>39566</v>
      </c>
      <c r="D441" s="5"/>
      <c r="E441" s="6"/>
      <c r="G441" s="5">
        <v>112</v>
      </c>
      <c r="H441" t="s">
        <v>114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hidden="1" x14ac:dyDescent="0.25">
      <c r="A442" t="s">
        <v>128</v>
      </c>
      <c r="C442" s="6">
        <v>39568</v>
      </c>
      <c r="D442" s="5">
        <v>7</v>
      </c>
      <c r="E442" t="s">
        <v>208</v>
      </c>
      <c r="F442" t="s">
        <v>14</v>
      </c>
      <c r="G442" s="5">
        <v>114</v>
      </c>
      <c r="H442" t="s">
        <v>114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hidden="1" x14ac:dyDescent="0.25">
      <c r="A443" t="s">
        <v>128</v>
      </c>
      <c r="C443" s="6">
        <v>39596</v>
      </c>
      <c r="D443" s="5"/>
      <c r="E443" s="6"/>
      <c r="G443" s="5">
        <v>142</v>
      </c>
      <c r="H443" t="s">
        <v>114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hidden="1" x14ac:dyDescent="0.25">
      <c r="A444" t="s">
        <v>128</v>
      </c>
      <c r="C444" s="6">
        <v>39610</v>
      </c>
      <c r="D444" s="5"/>
      <c r="E444" s="6"/>
      <c r="G444" s="5">
        <v>156</v>
      </c>
      <c r="H444" t="s">
        <v>114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hidden="1" x14ac:dyDescent="0.25">
      <c r="A445" t="s">
        <v>128</v>
      </c>
      <c r="C445" s="6">
        <v>39613</v>
      </c>
      <c r="D445" s="5">
        <v>9</v>
      </c>
      <c r="E445" s="6" t="s">
        <v>207</v>
      </c>
      <c r="F445" t="s">
        <v>15</v>
      </c>
      <c r="G445" s="5">
        <v>159</v>
      </c>
      <c r="H445" t="s">
        <v>114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hidden="1" x14ac:dyDescent="0.25">
      <c r="A446" t="s">
        <v>128</v>
      </c>
      <c r="C446" s="6">
        <v>39619</v>
      </c>
      <c r="D446" s="5">
        <v>10</v>
      </c>
      <c r="E446" s="6" t="s">
        <v>108</v>
      </c>
      <c r="F446" t="s">
        <v>16</v>
      </c>
      <c r="G446" s="5">
        <v>165</v>
      </c>
      <c r="H446" t="s">
        <v>114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hidden="1" x14ac:dyDescent="0.25">
      <c r="A447" t="s">
        <v>126</v>
      </c>
      <c r="C447" s="6">
        <v>39454</v>
      </c>
      <c r="D447" s="5">
        <v>1</v>
      </c>
      <c r="E447" s="6" t="s">
        <v>209</v>
      </c>
      <c r="F447" t="s">
        <v>10</v>
      </c>
      <c r="G447" s="5">
        <v>0</v>
      </c>
      <c r="H447" t="s">
        <v>115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hidden="1" x14ac:dyDescent="0.25">
      <c r="A448" t="s">
        <v>126</v>
      </c>
      <c r="C448" s="6">
        <v>39476</v>
      </c>
      <c r="D448" s="5"/>
      <c r="E448" s="6"/>
      <c r="G448" s="5">
        <v>22</v>
      </c>
      <c r="H448" t="s">
        <v>115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hidden="1" x14ac:dyDescent="0.25">
      <c r="A449" t="s">
        <v>126</v>
      </c>
      <c r="C449" s="6">
        <v>39478</v>
      </c>
      <c r="D449" s="5"/>
      <c r="E449" s="6"/>
      <c r="G449" s="5">
        <v>24</v>
      </c>
      <c r="H449" t="s">
        <v>115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hidden="1" x14ac:dyDescent="0.25">
      <c r="A450" t="s">
        <v>126</v>
      </c>
      <c r="C450" s="6">
        <v>39480</v>
      </c>
      <c r="D450" s="5">
        <v>4</v>
      </c>
      <c r="E450" t="s">
        <v>210</v>
      </c>
      <c r="F450" t="s">
        <v>12</v>
      </c>
      <c r="G450" s="5">
        <v>26</v>
      </c>
      <c r="H450" t="s">
        <v>115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hidden="1" x14ac:dyDescent="0.25">
      <c r="A451" t="s">
        <v>126</v>
      </c>
      <c r="C451" s="6">
        <v>39485</v>
      </c>
      <c r="D451" s="5"/>
      <c r="E451" s="6"/>
      <c r="G451" s="5">
        <v>31</v>
      </c>
      <c r="H451" t="s">
        <v>115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hidden="1" x14ac:dyDescent="0.25">
      <c r="A452" t="s">
        <v>126</v>
      </c>
      <c r="C452" s="6">
        <v>39491</v>
      </c>
      <c r="D452" s="5"/>
      <c r="E452" s="6"/>
      <c r="G452" s="5">
        <v>37</v>
      </c>
      <c r="H452" t="s">
        <v>115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hidden="1" x14ac:dyDescent="0.25">
      <c r="A453" t="s">
        <v>126</v>
      </c>
      <c r="C453" s="6">
        <v>39496</v>
      </c>
      <c r="D453" s="5"/>
      <c r="E453" s="6"/>
      <c r="G453" s="5">
        <v>42</v>
      </c>
      <c r="H453" t="s">
        <v>115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hidden="1" x14ac:dyDescent="0.25">
      <c r="A454" t="s">
        <v>126</v>
      </c>
      <c r="C454" s="6">
        <v>39504</v>
      </c>
      <c r="D454" s="5"/>
      <c r="E454" s="6"/>
      <c r="G454" s="5">
        <v>50</v>
      </c>
      <c r="H454" t="s">
        <v>115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hidden="1" x14ac:dyDescent="0.25">
      <c r="A455" t="s">
        <v>126</v>
      </c>
      <c r="C455" s="6">
        <v>39509</v>
      </c>
      <c r="D455" s="5">
        <v>4</v>
      </c>
      <c r="E455" t="s">
        <v>206</v>
      </c>
      <c r="F455" t="s">
        <v>13</v>
      </c>
      <c r="G455" s="5">
        <v>55</v>
      </c>
      <c r="H455" t="s">
        <v>115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hidden="1" x14ac:dyDescent="0.25">
      <c r="A456" t="s">
        <v>126</v>
      </c>
      <c r="C456" s="6">
        <v>39510</v>
      </c>
      <c r="D456" s="5"/>
      <c r="E456" s="6"/>
      <c r="G456" s="5">
        <v>56</v>
      </c>
      <c r="H456" t="s">
        <v>115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hidden="1" x14ac:dyDescent="0.25">
      <c r="A457" t="s">
        <v>126</v>
      </c>
      <c r="C457" s="6">
        <v>39514</v>
      </c>
      <c r="D457" s="5"/>
      <c r="E457" s="6"/>
      <c r="G457" s="5">
        <v>60</v>
      </c>
      <c r="H457" t="s">
        <v>115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hidden="1" x14ac:dyDescent="0.25">
      <c r="A458" t="s">
        <v>126</v>
      </c>
      <c r="C458" s="6">
        <v>39524</v>
      </c>
      <c r="D458" s="5"/>
      <c r="E458" s="6"/>
      <c r="G458" s="5">
        <v>70</v>
      </c>
      <c r="H458" t="s">
        <v>115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hidden="1" x14ac:dyDescent="0.25">
      <c r="A459" t="s">
        <v>126</v>
      </c>
      <c r="C459" s="6">
        <v>39532</v>
      </c>
      <c r="D459" s="5"/>
      <c r="E459" s="6"/>
      <c r="G459" s="5">
        <v>78</v>
      </c>
      <c r="H459" t="s">
        <v>115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hidden="1" x14ac:dyDescent="0.25">
      <c r="A460" t="s">
        <v>126</v>
      </c>
      <c r="C460" s="6">
        <v>39538</v>
      </c>
      <c r="D460" s="5">
        <v>6</v>
      </c>
      <c r="E460" s="6" t="s">
        <v>239</v>
      </c>
      <c r="F460" t="s">
        <v>89</v>
      </c>
      <c r="G460" s="5">
        <v>84</v>
      </c>
      <c r="H460" t="s">
        <v>115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hidden="1" x14ac:dyDescent="0.25">
      <c r="A461" t="s">
        <v>126</v>
      </c>
      <c r="C461" s="6">
        <v>39540</v>
      </c>
      <c r="D461" s="5"/>
      <c r="E461" s="6"/>
      <c r="G461" s="5">
        <v>86</v>
      </c>
      <c r="H461" t="s">
        <v>115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hidden="1" x14ac:dyDescent="0.25">
      <c r="A462" t="s">
        <v>126</v>
      </c>
      <c r="C462" s="6">
        <v>39546</v>
      </c>
      <c r="D462" s="5"/>
      <c r="E462" s="6"/>
      <c r="G462" s="5">
        <v>92</v>
      </c>
      <c r="H462" t="s">
        <v>115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hidden="1" x14ac:dyDescent="0.25">
      <c r="A463" t="s">
        <v>126</v>
      </c>
      <c r="C463" s="6">
        <v>39552</v>
      </c>
      <c r="D463" s="5"/>
      <c r="E463" s="6"/>
      <c r="G463" s="5">
        <v>98</v>
      </c>
      <c r="H463" t="s">
        <v>115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hidden="1" x14ac:dyDescent="0.25">
      <c r="A464" t="s">
        <v>126</v>
      </c>
      <c r="C464" s="6">
        <v>39555</v>
      </c>
      <c r="D464" s="5"/>
      <c r="E464" s="6"/>
      <c r="G464" s="5">
        <v>101</v>
      </c>
      <c r="H464" t="s">
        <v>115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hidden="1" x14ac:dyDescent="0.25">
      <c r="A465" t="s">
        <v>126</v>
      </c>
      <c r="C465" s="6">
        <v>39566</v>
      </c>
      <c r="D465" s="5"/>
      <c r="E465" s="6"/>
      <c r="G465" s="5">
        <v>112</v>
      </c>
      <c r="H465" t="s">
        <v>115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hidden="1" x14ac:dyDescent="0.25">
      <c r="A466" t="s">
        <v>126</v>
      </c>
      <c r="C466" s="6">
        <v>39568</v>
      </c>
      <c r="D466" s="5">
        <v>7</v>
      </c>
      <c r="E466" t="s">
        <v>208</v>
      </c>
      <c r="F466" t="s">
        <v>14</v>
      </c>
      <c r="G466" s="5">
        <v>114</v>
      </c>
      <c r="H466" t="s">
        <v>115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hidden="1" x14ac:dyDescent="0.25">
      <c r="A467" t="s">
        <v>126</v>
      </c>
      <c r="C467" s="6">
        <v>39596</v>
      </c>
      <c r="D467" s="5"/>
      <c r="E467" s="6"/>
      <c r="G467" s="5">
        <v>142</v>
      </c>
      <c r="H467" t="s">
        <v>115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hidden="1" x14ac:dyDescent="0.25">
      <c r="A468" t="s">
        <v>126</v>
      </c>
      <c r="C468" s="6">
        <v>39610</v>
      </c>
      <c r="D468" s="5"/>
      <c r="E468" s="6"/>
      <c r="G468" s="5">
        <v>156</v>
      </c>
      <c r="H468" t="s">
        <v>115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hidden="1" x14ac:dyDescent="0.25">
      <c r="A469" t="s">
        <v>126</v>
      </c>
      <c r="C469" s="6">
        <v>39613</v>
      </c>
      <c r="D469" s="5">
        <v>9</v>
      </c>
      <c r="E469" s="6" t="s">
        <v>207</v>
      </c>
      <c r="F469" t="s">
        <v>15</v>
      </c>
      <c r="G469" s="5">
        <v>159</v>
      </c>
      <c r="H469" t="s">
        <v>115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hidden="1" x14ac:dyDescent="0.25">
      <c r="A470" t="s">
        <v>126</v>
      </c>
      <c r="C470" s="6">
        <v>38892</v>
      </c>
      <c r="D470" s="5">
        <v>10</v>
      </c>
      <c r="E470" s="6" t="s">
        <v>108</v>
      </c>
      <c r="F470" t="s">
        <v>16</v>
      </c>
      <c r="G470" s="5">
        <v>169</v>
      </c>
      <c r="H470" t="s">
        <v>115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hidden="1" x14ac:dyDescent="0.25">
      <c r="A471" t="s">
        <v>125</v>
      </c>
      <c r="C471" s="6">
        <v>39454</v>
      </c>
      <c r="D471" s="5">
        <v>1</v>
      </c>
      <c r="E471" s="6" t="s">
        <v>209</v>
      </c>
      <c r="F471" t="s">
        <v>10</v>
      </c>
      <c r="G471" s="5">
        <v>0</v>
      </c>
      <c r="H471" t="s">
        <v>75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hidden="1" x14ac:dyDescent="0.25">
      <c r="A472" t="s">
        <v>125</v>
      </c>
      <c r="C472" s="6">
        <v>39476</v>
      </c>
      <c r="D472" s="5"/>
      <c r="E472" s="6"/>
      <c r="G472" s="5">
        <v>22</v>
      </c>
      <c r="H472" t="s">
        <v>75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hidden="1" x14ac:dyDescent="0.25">
      <c r="A473" t="s">
        <v>125</v>
      </c>
      <c r="C473" s="6">
        <v>39478</v>
      </c>
      <c r="D473" s="5"/>
      <c r="E473" s="6"/>
      <c r="G473" s="5">
        <v>24</v>
      </c>
      <c r="H473" t="s">
        <v>75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hidden="1" x14ac:dyDescent="0.25">
      <c r="A474" t="s">
        <v>125</v>
      </c>
      <c r="C474" s="6">
        <v>39480</v>
      </c>
      <c r="D474" s="5">
        <v>4</v>
      </c>
      <c r="E474" t="s">
        <v>210</v>
      </c>
      <c r="F474" t="s">
        <v>12</v>
      </c>
      <c r="G474" s="5">
        <v>26</v>
      </c>
      <c r="H474" t="s">
        <v>75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hidden="1" x14ac:dyDescent="0.25">
      <c r="A475" t="s">
        <v>125</v>
      </c>
      <c r="C475" s="6">
        <v>39485</v>
      </c>
      <c r="D475" s="5"/>
      <c r="E475" s="6"/>
      <c r="G475" s="5">
        <v>31</v>
      </c>
      <c r="H475" t="s">
        <v>75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hidden="1" x14ac:dyDescent="0.25">
      <c r="A476" t="s">
        <v>125</v>
      </c>
      <c r="C476" s="6">
        <v>39491</v>
      </c>
      <c r="D476" s="5"/>
      <c r="E476" s="6"/>
      <c r="G476" s="5">
        <v>37</v>
      </c>
      <c r="H476" t="s">
        <v>75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hidden="1" x14ac:dyDescent="0.25">
      <c r="A477" t="s">
        <v>125</v>
      </c>
      <c r="C477" s="6">
        <v>39496</v>
      </c>
      <c r="D477" s="5"/>
      <c r="E477" s="6"/>
      <c r="G477" s="5">
        <v>42</v>
      </c>
      <c r="H477" t="s">
        <v>75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hidden="1" x14ac:dyDescent="0.25">
      <c r="A478" t="s">
        <v>125</v>
      </c>
      <c r="C478" s="6">
        <v>39504</v>
      </c>
      <c r="D478" s="5"/>
      <c r="E478" s="6"/>
      <c r="G478" s="5">
        <v>50</v>
      </c>
      <c r="H478" t="s">
        <v>75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hidden="1" x14ac:dyDescent="0.25">
      <c r="A479" t="s">
        <v>125</v>
      </c>
      <c r="C479" s="6">
        <v>39509</v>
      </c>
      <c r="D479" s="5">
        <v>4</v>
      </c>
      <c r="E479" t="s">
        <v>206</v>
      </c>
      <c r="F479" t="s">
        <v>13</v>
      </c>
      <c r="G479" s="5">
        <v>55</v>
      </c>
      <c r="H479" t="s">
        <v>75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hidden="1" x14ac:dyDescent="0.25">
      <c r="A480" t="s">
        <v>125</v>
      </c>
      <c r="C480" s="6">
        <v>39510</v>
      </c>
      <c r="D480" s="5"/>
      <c r="E480" s="6"/>
      <c r="G480" s="5">
        <v>56</v>
      </c>
      <c r="H480" t="s">
        <v>75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hidden="1" x14ac:dyDescent="0.25">
      <c r="A481" t="s">
        <v>125</v>
      </c>
      <c r="C481" s="6">
        <v>39514</v>
      </c>
      <c r="D481" s="5"/>
      <c r="E481" s="6"/>
      <c r="G481" s="5">
        <v>60</v>
      </c>
      <c r="H481" t="s">
        <v>75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hidden="1" x14ac:dyDescent="0.25">
      <c r="A482" t="s">
        <v>125</v>
      </c>
      <c r="C482" s="6">
        <v>39524</v>
      </c>
      <c r="D482" s="5"/>
      <c r="E482" s="6"/>
      <c r="G482" s="5">
        <v>70</v>
      </c>
      <c r="H482" t="s">
        <v>75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hidden="1" x14ac:dyDescent="0.25">
      <c r="A483" t="s">
        <v>125</v>
      </c>
      <c r="C483" s="6">
        <v>39532</v>
      </c>
      <c r="D483" s="5"/>
      <c r="E483" s="6"/>
      <c r="G483" s="5">
        <v>78</v>
      </c>
      <c r="H483" t="s">
        <v>75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hidden="1" x14ac:dyDescent="0.25">
      <c r="A484" t="s">
        <v>125</v>
      </c>
      <c r="C484" s="6">
        <v>39538</v>
      </c>
      <c r="D484" s="5">
        <v>6</v>
      </c>
      <c r="E484" s="6" t="s">
        <v>239</v>
      </c>
      <c r="F484" t="s">
        <v>89</v>
      </c>
      <c r="G484" s="5">
        <v>84</v>
      </c>
      <c r="H484" t="s">
        <v>75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hidden="1" x14ac:dyDescent="0.25">
      <c r="A485" t="s">
        <v>125</v>
      </c>
      <c r="C485" s="6">
        <v>39540</v>
      </c>
      <c r="D485" s="5"/>
      <c r="E485" s="6"/>
      <c r="G485" s="5">
        <v>86</v>
      </c>
      <c r="H485" t="s">
        <v>75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hidden="1" x14ac:dyDescent="0.25">
      <c r="A486" t="s">
        <v>125</v>
      </c>
      <c r="C486" s="6">
        <v>39546</v>
      </c>
      <c r="D486" s="5"/>
      <c r="E486" s="6"/>
      <c r="G486" s="5">
        <v>92</v>
      </c>
      <c r="H486" t="s">
        <v>75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hidden="1" x14ac:dyDescent="0.25">
      <c r="A487" t="s">
        <v>125</v>
      </c>
      <c r="C487" s="6">
        <v>39552</v>
      </c>
      <c r="D487" s="5"/>
      <c r="E487" s="6"/>
      <c r="G487" s="5">
        <v>98</v>
      </c>
      <c r="H487" t="s">
        <v>75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hidden="1" x14ac:dyDescent="0.25">
      <c r="A488" t="s">
        <v>125</v>
      </c>
      <c r="C488" s="6">
        <v>39555</v>
      </c>
      <c r="D488" s="5"/>
      <c r="E488" s="6"/>
      <c r="G488" s="5">
        <v>101</v>
      </c>
      <c r="H488" t="s">
        <v>75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hidden="1" x14ac:dyDescent="0.25">
      <c r="A489" t="s">
        <v>125</v>
      </c>
      <c r="C489" s="6">
        <v>39566</v>
      </c>
      <c r="D489" s="5"/>
      <c r="E489" s="6"/>
      <c r="G489" s="5">
        <v>112</v>
      </c>
      <c r="H489" t="s">
        <v>75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hidden="1" x14ac:dyDescent="0.25">
      <c r="A490" t="s">
        <v>125</v>
      </c>
      <c r="C490" s="6">
        <v>39568</v>
      </c>
      <c r="D490" s="5">
        <v>8</v>
      </c>
      <c r="E490" t="s">
        <v>208</v>
      </c>
      <c r="F490" t="s">
        <v>14</v>
      </c>
      <c r="G490" s="5">
        <v>114</v>
      </c>
      <c r="H490" t="s">
        <v>75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hidden="1" x14ac:dyDescent="0.25">
      <c r="A491" t="s">
        <v>125</v>
      </c>
      <c r="C491" s="6">
        <v>39596</v>
      </c>
      <c r="D491" s="5"/>
      <c r="E491" s="6"/>
      <c r="G491" s="5">
        <v>142</v>
      </c>
      <c r="H491" t="s">
        <v>75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hidden="1" x14ac:dyDescent="0.25">
      <c r="A492" t="s">
        <v>125</v>
      </c>
      <c r="C492" s="6">
        <v>39610</v>
      </c>
      <c r="D492" s="5"/>
      <c r="E492" s="6"/>
      <c r="G492" s="5">
        <v>156</v>
      </c>
      <c r="H492" t="s">
        <v>75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hidden="1" x14ac:dyDescent="0.25">
      <c r="A493" t="s">
        <v>125</v>
      </c>
      <c r="C493" s="6">
        <v>39613</v>
      </c>
      <c r="D493" s="5">
        <v>9</v>
      </c>
      <c r="E493" s="6" t="s">
        <v>207</v>
      </c>
      <c r="F493" t="s">
        <v>15</v>
      </c>
      <c r="G493" s="5">
        <v>159</v>
      </c>
      <c r="H493" t="s">
        <v>75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hidden="1" x14ac:dyDescent="0.25">
      <c r="A494" t="s">
        <v>125</v>
      </c>
      <c r="C494" s="6">
        <v>38898</v>
      </c>
      <c r="D494" s="5">
        <v>10</v>
      </c>
      <c r="E494" s="6" t="s">
        <v>108</v>
      </c>
      <c r="F494" t="s">
        <v>16</v>
      </c>
      <c r="G494" s="5">
        <v>175</v>
      </c>
      <c r="H494" t="s">
        <v>75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hidden="1" x14ac:dyDescent="0.25">
      <c r="A495" t="s">
        <v>127</v>
      </c>
      <c r="C495" s="6">
        <v>39454</v>
      </c>
      <c r="D495" s="5">
        <v>1</v>
      </c>
      <c r="E495" s="6" t="s">
        <v>209</v>
      </c>
      <c r="F495" t="s">
        <v>10</v>
      </c>
      <c r="G495" s="5">
        <v>0</v>
      </c>
      <c r="H495" t="s">
        <v>117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hidden="1" x14ac:dyDescent="0.25">
      <c r="A496" t="s">
        <v>127</v>
      </c>
      <c r="C496" s="6">
        <v>39476</v>
      </c>
      <c r="D496" s="5"/>
      <c r="E496" s="6"/>
      <c r="G496" s="5">
        <v>22</v>
      </c>
      <c r="H496" t="s">
        <v>117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hidden="1" x14ac:dyDescent="0.25">
      <c r="A497" t="s">
        <v>127</v>
      </c>
      <c r="C497" s="6">
        <v>39478</v>
      </c>
      <c r="D497" s="5"/>
      <c r="E497" s="6"/>
      <c r="G497" s="5">
        <v>24</v>
      </c>
      <c r="H497" t="s">
        <v>117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hidden="1" x14ac:dyDescent="0.25">
      <c r="A498" t="s">
        <v>127</v>
      </c>
      <c r="C498" s="6">
        <v>39480</v>
      </c>
      <c r="D498" s="5">
        <v>4</v>
      </c>
      <c r="E498" t="s">
        <v>210</v>
      </c>
      <c r="F498" t="s">
        <v>12</v>
      </c>
      <c r="G498" s="5">
        <v>26</v>
      </c>
      <c r="H498" t="s">
        <v>117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hidden="1" x14ac:dyDescent="0.25">
      <c r="A499" t="s">
        <v>127</v>
      </c>
      <c r="C499" s="6">
        <v>39485</v>
      </c>
      <c r="D499" s="5"/>
      <c r="E499" s="6"/>
      <c r="G499" s="5">
        <v>31</v>
      </c>
      <c r="H499" t="s">
        <v>117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hidden="1" x14ac:dyDescent="0.25">
      <c r="A500" t="s">
        <v>127</v>
      </c>
      <c r="C500" s="6">
        <v>39491</v>
      </c>
      <c r="D500" s="5"/>
      <c r="E500" s="6"/>
      <c r="G500" s="5">
        <v>37</v>
      </c>
      <c r="H500" t="s">
        <v>117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hidden="1" x14ac:dyDescent="0.25">
      <c r="A501" t="s">
        <v>127</v>
      </c>
      <c r="C501" s="6">
        <v>39496</v>
      </c>
      <c r="D501" s="5"/>
      <c r="E501" s="6"/>
      <c r="G501" s="5">
        <v>42</v>
      </c>
      <c r="H501" t="s">
        <v>117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hidden="1" x14ac:dyDescent="0.25">
      <c r="A502" t="s">
        <v>127</v>
      </c>
      <c r="C502" s="6">
        <v>39504</v>
      </c>
      <c r="D502" s="5"/>
      <c r="E502" s="6"/>
      <c r="G502" s="5">
        <v>50</v>
      </c>
      <c r="H502" t="s">
        <v>117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hidden="1" x14ac:dyDescent="0.25">
      <c r="A503" t="s">
        <v>127</v>
      </c>
      <c r="C503" s="6">
        <v>39509</v>
      </c>
      <c r="D503" s="5">
        <v>4</v>
      </c>
      <c r="E503" t="s">
        <v>206</v>
      </c>
      <c r="F503" t="s">
        <v>13</v>
      </c>
      <c r="G503" s="5">
        <v>55</v>
      </c>
      <c r="H503" t="s">
        <v>117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hidden="1" x14ac:dyDescent="0.25">
      <c r="A504" t="s">
        <v>127</v>
      </c>
      <c r="C504" s="6">
        <v>39510</v>
      </c>
      <c r="D504" s="5"/>
      <c r="E504" s="6"/>
      <c r="G504" s="5">
        <v>56</v>
      </c>
      <c r="H504" t="s">
        <v>117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hidden="1" x14ac:dyDescent="0.25">
      <c r="A505" t="s">
        <v>127</v>
      </c>
      <c r="C505" s="6">
        <v>39514</v>
      </c>
      <c r="D505" s="5"/>
      <c r="E505" s="6"/>
      <c r="G505" s="5">
        <v>60</v>
      </c>
      <c r="H505" t="s">
        <v>117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hidden="1" x14ac:dyDescent="0.25">
      <c r="A506" t="s">
        <v>127</v>
      </c>
      <c r="C506" s="6">
        <v>39524</v>
      </c>
      <c r="D506" s="5"/>
      <c r="E506" s="6"/>
      <c r="G506" s="5">
        <v>70</v>
      </c>
      <c r="H506" t="s">
        <v>117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hidden="1" x14ac:dyDescent="0.25">
      <c r="A507" t="s">
        <v>127</v>
      </c>
      <c r="C507" s="6">
        <v>39532</v>
      </c>
      <c r="D507" s="5"/>
      <c r="E507" s="6"/>
      <c r="G507" s="5">
        <v>78</v>
      </c>
      <c r="H507" t="s">
        <v>117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hidden="1" x14ac:dyDescent="0.25">
      <c r="A508" t="s">
        <v>127</v>
      </c>
      <c r="C508" s="6">
        <v>39538</v>
      </c>
      <c r="D508" s="5">
        <v>6</v>
      </c>
      <c r="E508" s="6" t="s">
        <v>239</v>
      </c>
      <c r="F508" t="s">
        <v>89</v>
      </c>
      <c r="G508" s="5">
        <v>84</v>
      </c>
      <c r="H508" t="s">
        <v>117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hidden="1" x14ac:dyDescent="0.25">
      <c r="A509" t="s">
        <v>127</v>
      </c>
      <c r="C509" s="6">
        <v>39540</v>
      </c>
      <c r="D509" s="5"/>
      <c r="E509" s="6"/>
      <c r="G509" s="5">
        <v>86</v>
      </c>
      <c r="H509" t="s">
        <v>117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hidden="1" x14ac:dyDescent="0.25">
      <c r="A510" t="s">
        <v>127</v>
      </c>
      <c r="C510" s="6">
        <v>39546</v>
      </c>
      <c r="D510" s="5"/>
      <c r="E510" s="6"/>
      <c r="G510" s="5">
        <v>92</v>
      </c>
      <c r="H510" t="s">
        <v>117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hidden="1" x14ac:dyDescent="0.25">
      <c r="A511" t="s">
        <v>127</v>
      </c>
      <c r="C511" s="6">
        <v>39552</v>
      </c>
      <c r="D511" s="5"/>
      <c r="E511" s="6"/>
      <c r="G511" s="5">
        <v>98</v>
      </c>
      <c r="H511" t="s">
        <v>117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hidden="1" x14ac:dyDescent="0.25">
      <c r="A512" t="s">
        <v>127</v>
      </c>
      <c r="C512" s="6">
        <v>39555</v>
      </c>
      <c r="D512" s="5"/>
      <c r="E512" s="6"/>
      <c r="G512" s="5">
        <v>101</v>
      </c>
      <c r="H512" t="s">
        <v>117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hidden="1" x14ac:dyDescent="0.25">
      <c r="A513" t="s">
        <v>127</v>
      </c>
      <c r="C513" s="6">
        <v>39566</v>
      </c>
      <c r="D513" s="5"/>
      <c r="E513" s="6"/>
      <c r="G513" s="5">
        <v>112</v>
      </c>
      <c r="H513" t="s">
        <v>117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hidden="1" x14ac:dyDescent="0.25">
      <c r="A514" t="s">
        <v>127</v>
      </c>
      <c r="C514" s="6">
        <v>39568</v>
      </c>
      <c r="D514" s="5">
        <v>8</v>
      </c>
      <c r="E514" t="s">
        <v>208</v>
      </c>
      <c r="F514" t="s">
        <v>14</v>
      </c>
      <c r="G514" s="5">
        <v>114</v>
      </c>
      <c r="H514" t="s">
        <v>117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hidden="1" x14ac:dyDescent="0.25">
      <c r="A515" t="s">
        <v>127</v>
      </c>
      <c r="C515" s="6">
        <v>39596</v>
      </c>
      <c r="D515" s="5"/>
      <c r="E515" s="6"/>
      <c r="G515" s="5">
        <v>142</v>
      </c>
      <c r="H515" t="s">
        <v>117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hidden="1" x14ac:dyDescent="0.25">
      <c r="A516" t="s">
        <v>127</v>
      </c>
      <c r="C516" s="6">
        <v>39610</v>
      </c>
      <c r="D516" s="5"/>
      <c r="E516" s="6"/>
      <c r="G516" s="5">
        <v>156</v>
      </c>
      <c r="H516" t="s">
        <v>117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hidden="1" x14ac:dyDescent="0.25">
      <c r="A517" t="s">
        <v>127</v>
      </c>
      <c r="C517" s="6">
        <v>39613</v>
      </c>
      <c r="D517" s="5">
        <v>9</v>
      </c>
      <c r="E517" s="6" t="s">
        <v>207</v>
      </c>
      <c r="F517" t="s">
        <v>15</v>
      </c>
      <c r="G517" s="5">
        <v>159</v>
      </c>
      <c r="H517" t="s">
        <v>117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hidden="1" x14ac:dyDescent="0.25">
      <c r="A518" t="s">
        <v>127</v>
      </c>
      <c r="C518" s="6">
        <v>38888</v>
      </c>
      <c r="D518" s="5">
        <v>10</v>
      </c>
      <c r="E518" s="6" t="s">
        <v>108</v>
      </c>
      <c r="F518" t="s">
        <v>16</v>
      </c>
      <c r="G518" s="5">
        <v>165</v>
      </c>
      <c r="H518" t="s">
        <v>117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hidden="1" x14ac:dyDescent="0.25">
      <c r="A519" t="s">
        <v>132</v>
      </c>
      <c r="C519" s="6">
        <v>39783</v>
      </c>
      <c r="D519" s="5">
        <v>1</v>
      </c>
      <c r="E519" s="6" t="s">
        <v>209</v>
      </c>
      <c r="F519" t="s">
        <v>10</v>
      </c>
      <c r="G519">
        <v>0</v>
      </c>
      <c r="H519" t="s">
        <v>114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hidden="1" x14ac:dyDescent="0.25">
      <c r="A520" t="s">
        <v>132</v>
      </c>
      <c r="C520" s="6">
        <v>39798</v>
      </c>
      <c r="D520" s="5"/>
      <c r="E520" s="6"/>
      <c r="G520">
        <v>15</v>
      </c>
      <c r="H520" t="s">
        <v>114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hidden="1" x14ac:dyDescent="0.25">
      <c r="A521" t="s">
        <v>132</v>
      </c>
      <c r="C521" s="6">
        <v>39804</v>
      </c>
      <c r="D521" s="5">
        <v>4</v>
      </c>
      <c r="E521" t="s">
        <v>210</v>
      </c>
      <c r="F521" t="s">
        <v>12</v>
      </c>
      <c r="G521">
        <v>21</v>
      </c>
      <c r="H521" t="s">
        <v>114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hidden="1" x14ac:dyDescent="0.25">
      <c r="A522" t="s">
        <v>132</v>
      </c>
      <c r="C522" s="6">
        <v>39806</v>
      </c>
      <c r="D522" s="5"/>
      <c r="E522" s="6"/>
      <c r="G522">
        <v>23</v>
      </c>
      <c r="H522" t="s">
        <v>114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hidden="1" x14ac:dyDescent="0.25">
      <c r="A523" t="s">
        <v>132</v>
      </c>
      <c r="C523" s="6">
        <v>39813</v>
      </c>
      <c r="D523" s="5"/>
      <c r="E523" s="6"/>
      <c r="G523">
        <v>30</v>
      </c>
      <c r="H523" t="s">
        <v>114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hidden="1" x14ac:dyDescent="0.25">
      <c r="A524" t="s">
        <v>132</v>
      </c>
      <c r="C524" s="6">
        <v>39818</v>
      </c>
      <c r="D524" s="5"/>
      <c r="E524" s="6"/>
      <c r="G524">
        <v>35</v>
      </c>
      <c r="H524" t="s">
        <v>114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hidden="1" x14ac:dyDescent="0.25">
      <c r="A525" t="s">
        <v>132</v>
      </c>
      <c r="C525" s="6">
        <v>39819</v>
      </c>
      <c r="D525" s="5"/>
      <c r="E525" s="6"/>
      <c r="G525">
        <v>36</v>
      </c>
      <c r="H525" t="s">
        <v>114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hidden="1" x14ac:dyDescent="0.25">
      <c r="A526" t="s">
        <v>132</v>
      </c>
      <c r="C526" s="6">
        <v>39825</v>
      </c>
      <c r="D526" s="5">
        <v>4</v>
      </c>
      <c r="E526" t="s">
        <v>206</v>
      </c>
      <c r="F526" t="s">
        <v>13</v>
      </c>
      <c r="G526">
        <v>42</v>
      </c>
      <c r="H526" t="s">
        <v>114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hidden="1" x14ac:dyDescent="0.25">
      <c r="A527" t="s">
        <v>132</v>
      </c>
      <c r="C527" s="6">
        <v>39827</v>
      </c>
      <c r="D527" s="5"/>
      <c r="E527" s="6"/>
      <c r="G527">
        <v>44</v>
      </c>
      <c r="H527" t="s">
        <v>114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hidden="1" x14ac:dyDescent="0.25">
      <c r="A528" t="s">
        <v>132</v>
      </c>
      <c r="C528" s="6">
        <v>39833</v>
      </c>
      <c r="D528" s="5"/>
      <c r="E528" s="6"/>
      <c r="G528">
        <v>50</v>
      </c>
      <c r="H528" t="s">
        <v>114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hidden="1" x14ac:dyDescent="0.25">
      <c r="A529" t="s">
        <v>132</v>
      </c>
      <c r="C529" s="6">
        <v>39840</v>
      </c>
      <c r="D529" s="5"/>
      <c r="E529" s="6"/>
      <c r="G529">
        <v>57</v>
      </c>
      <c r="H529" t="s">
        <v>114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hidden="1" x14ac:dyDescent="0.25">
      <c r="A530" t="s">
        <v>132</v>
      </c>
      <c r="C530" s="6">
        <v>39841</v>
      </c>
      <c r="D530" s="5"/>
      <c r="E530" s="6"/>
      <c r="G530">
        <v>58</v>
      </c>
      <c r="H530" t="s">
        <v>114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hidden="1" x14ac:dyDescent="0.25">
      <c r="A531" t="s">
        <v>132</v>
      </c>
      <c r="C531" s="6">
        <v>39848</v>
      </c>
      <c r="D531" s="5"/>
      <c r="E531" s="6"/>
      <c r="G531">
        <v>65</v>
      </c>
      <c r="H531" t="s">
        <v>114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hidden="1" x14ac:dyDescent="0.25">
      <c r="A532" t="s">
        <v>132</v>
      </c>
      <c r="C532" s="6">
        <v>39853</v>
      </c>
      <c r="D532" s="5">
        <v>6</v>
      </c>
      <c r="E532" s="6" t="s">
        <v>239</v>
      </c>
      <c r="F532" t="s">
        <v>89</v>
      </c>
      <c r="G532">
        <v>70</v>
      </c>
      <c r="H532" t="s">
        <v>114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hidden="1" x14ac:dyDescent="0.25">
      <c r="A533" t="s">
        <v>132</v>
      </c>
      <c r="C533" s="6">
        <v>39854</v>
      </c>
      <c r="D533" s="5"/>
      <c r="E533" s="6"/>
      <c r="G533">
        <v>71</v>
      </c>
      <c r="H533" t="s">
        <v>114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hidden="1" x14ac:dyDescent="0.25">
      <c r="A534" t="s">
        <v>132</v>
      </c>
      <c r="C534" s="6">
        <v>39860</v>
      </c>
      <c r="D534" s="5"/>
      <c r="E534" s="6"/>
      <c r="G534">
        <v>77</v>
      </c>
      <c r="H534" t="s">
        <v>114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hidden="1" x14ac:dyDescent="0.25">
      <c r="A535" t="s">
        <v>132</v>
      </c>
      <c r="C535" s="6">
        <v>39874</v>
      </c>
      <c r="D535" s="5"/>
      <c r="E535" s="6"/>
      <c r="G535">
        <v>91</v>
      </c>
      <c r="H535" t="s">
        <v>114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hidden="1" x14ac:dyDescent="0.25">
      <c r="A536" t="s">
        <v>132</v>
      </c>
      <c r="C536" s="6">
        <v>39875</v>
      </c>
      <c r="D536" s="5"/>
      <c r="E536" s="6"/>
      <c r="G536">
        <v>92</v>
      </c>
      <c r="H536" t="s">
        <v>114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hidden="1" x14ac:dyDescent="0.25">
      <c r="A537" t="s">
        <v>132</v>
      </c>
      <c r="C537" s="6">
        <v>39877</v>
      </c>
      <c r="D537" s="5">
        <v>8</v>
      </c>
      <c r="E537" t="s">
        <v>208</v>
      </c>
      <c r="F537" t="s">
        <v>14</v>
      </c>
      <c r="G537">
        <v>94</v>
      </c>
      <c r="H537" t="s">
        <v>114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hidden="1" x14ac:dyDescent="0.25">
      <c r="A538" t="s">
        <v>132</v>
      </c>
      <c r="C538" s="6">
        <v>39884</v>
      </c>
      <c r="D538" s="5"/>
      <c r="E538" s="6"/>
      <c r="G538">
        <v>101</v>
      </c>
      <c r="H538" t="s">
        <v>114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hidden="1" x14ac:dyDescent="0.25">
      <c r="A539" t="s">
        <v>132</v>
      </c>
      <c r="C539" s="6">
        <v>39889</v>
      </c>
      <c r="D539" s="5"/>
      <c r="E539" s="6"/>
      <c r="G539">
        <v>106</v>
      </c>
      <c r="H539" t="s">
        <v>114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hidden="1" x14ac:dyDescent="0.25">
      <c r="A540" t="s">
        <v>132</v>
      </c>
      <c r="C540" s="6">
        <v>39895</v>
      </c>
      <c r="D540" s="5"/>
      <c r="E540" s="6"/>
      <c r="G540">
        <v>112</v>
      </c>
      <c r="H540" t="s">
        <v>114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hidden="1" x14ac:dyDescent="0.25">
      <c r="A541" t="s">
        <v>132</v>
      </c>
      <c r="C541" s="6">
        <v>39904</v>
      </c>
      <c r="D541" s="5"/>
      <c r="E541" s="6"/>
      <c r="G541">
        <v>121</v>
      </c>
      <c r="H541" t="s">
        <v>114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hidden="1" x14ac:dyDescent="0.25">
      <c r="A542" t="s">
        <v>132</v>
      </c>
      <c r="C542" s="6">
        <v>39910</v>
      </c>
      <c r="D542" s="5"/>
      <c r="E542" s="6"/>
      <c r="G542">
        <v>127</v>
      </c>
      <c r="H542" t="s">
        <v>114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hidden="1" x14ac:dyDescent="0.25">
      <c r="A543" t="s">
        <v>132</v>
      </c>
      <c r="C543" s="6">
        <v>39911</v>
      </c>
      <c r="D543" s="5"/>
      <c r="E543" s="6"/>
      <c r="G543">
        <v>128</v>
      </c>
      <c r="H543" t="s">
        <v>114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hidden="1" x14ac:dyDescent="0.25">
      <c r="A544" t="s">
        <v>132</v>
      </c>
      <c r="C544" s="6">
        <v>39920</v>
      </c>
      <c r="D544" s="5"/>
      <c r="E544" s="6"/>
      <c r="G544">
        <v>137</v>
      </c>
      <c r="H544" t="s">
        <v>114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hidden="1" x14ac:dyDescent="0.25">
      <c r="A545" t="s">
        <v>132</v>
      </c>
      <c r="C545" s="6">
        <v>39925</v>
      </c>
      <c r="D545" s="5"/>
      <c r="E545" s="6"/>
      <c r="G545">
        <v>142</v>
      </c>
      <c r="H545" t="s">
        <v>114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hidden="1" x14ac:dyDescent="0.25">
      <c r="A546" t="s">
        <v>132</v>
      </c>
      <c r="C546" s="6">
        <v>39932</v>
      </c>
      <c r="D546" s="5"/>
      <c r="E546" s="6"/>
      <c r="G546">
        <v>149</v>
      </c>
      <c r="H546" t="s">
        <v>114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hidden="1" x14ac:dyDescent="0.25">
      <c r="A547" t="s">
        <v>132</v>
      </c>
      <c r="C547" s="6">
        <v>39939</v>
      </c>
      <c r="D547" s="5"/>
      <c r="E547" s="6"/>
      <c r="G547">
        <v>156</v>
      </c>
      <c r="H547" t="s">
        <v>114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hidden="1" x14ac:dyDescent="0.25">
      <c r="A548" t="s">
        <v>132</v>
      </c>
      <c r="C548" s="6">
        <v>39946</v>
      </c>
      <c r="D548" s="5"/>
      <c r="E548" s="6"/>
      <c r="G548">
        <v>163</v>
      </c>
      <c r="H548" t="s">
        <v>114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hidden="1" x14ac:dyDescent="0.25">
      <c r="A549" t="s">
        <v>132</v>
      </c>
      <c r="C549" s="6">
        <v>39947</v>
      </c>
      <c r="D549" s="5">
        <v>9</v>
      </c>
      <c r="E549" s="6" t="s">
        <v>207</v>
      </c>
      <c r="F549" t="s">
        <v>15</v>
      </c>
      <c r="G549">
        <v>164</v>
      </c>
      <c r="H549" t="s">
        <v>114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hidden="1" x14ac:dyDescent="0.25">
      <c r="A550" t="s">
        <v>132</v>
      </c>
      <c r="C550" s="6">
        <v>39953</v>
      </c>
      <c r="D550" s="5">
        <v>10</v>
      </c>
      <c r="E550" s="6" t="s">
        <v>108</v>
      </c>
      <c r="F550" t="s">
        <v>16</v>
      </c>
      <c r="G550">
        <v>170</v>
      </c>
      <c r="H550" t="s">
        <v>114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hidden="1" x14ac:dyDescent="0.25">
      <c r="A551" t="s">
        <v>132</v>
      </c>
      <c r="C551" s="6">
        <v>39954</v>
      </c>
      <c r="D551" s="5"/>
      <c r="E551" s="6"/>
      <c r="G551">
        <v>171</v>
      </c>
      <c r="H551" t="s">
        <v>114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hidden="1" x14ac:dyDescent="0.25">
      <c r="A552" t="s">
        <v>132</v>
      </c>
      <c r="C552" s="6">
        <v>39960</v>
      </c>
      <c r="D552" s="5"/>
      <c r="E552" s="6"/>
      <c r="G552">
        <v>177</v>
      </c>
      <c r="H552" t="s">
        <v>114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hidden="1" x14ac:dyDescent="0.25">
      <c r="A553" t="s">
        <v>129</v>
      </c>
      <c r="C553" s="6">
        <v>39783</v>
      </c>
      <c r="D553" s="5">
        <v>1</v>
      </c>
      <c r="E553" s="6" t="s">
        <v>209</v>
      </c>
      <c r="F553" t="s">
        <v>10</v>
      </c>
      <c r="G553">
        <v>0</v>
      </c>
      <c r="H553" t="s">
        <v>115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hidden="1" x14ac:dyDescent="0.25">
      <c r="A554" t="s">
        <v>129</v>
      </c>
      <c r="C554" s="6">
        <v>39798</v>
      </c>
      <c r="D554" s="5"/>
      <c r="E554" s="6"/>
      <c r="G554">
        <v>15</v>
      </c>
      <c r="H554" t="s">
        <v>115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hidden="1" x14ac:dyDescent="0.25">
      <c r="A555" t="s">
        <v>129</v>
      </c>
      <c r="C555" s="6">
        <v>39804</v>
      </c>
      <c r="D555" s="5">
        <v>4</v>
      </c>
      <c r="E555" t="s">
        <v>210</v>
      </c>
      <c r="F555" t="s">
        <v>12</v>
      </c>
      <c r="G555">
        <v>21</v>
      </c>
      <c r="H555" t="s">
        <v>115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hidden="1" x14ac:dyDescent="0.25">
      <c r="A556" t="s">
        <v>129</v>
      </c>
      <c r="C556" s="6">
        <v>39806</v>
      </c>
      <c r="D556" s="5"/>
      <c r="E556" s="6"/>
      <c r="G556">
        <v>23</v>
      </c>
      <c r="H556" t="s">
        <v>115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hidden="1" x14ac:dyDescent="0.25">
      <c r="A557" t="s">
        <v>129</v>
      </c>
      <c r="C557" s="6">
        <v>39813</v>
      </c>
      <c r="D557" s="5"/>
      <c r="E557" s="6"/>
      <c r="G557">
        <v>30</v>
      </c>
      <c r="H557" t="s">
        <v>115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hidden="1" x14ac:dyDescent="0.25">
      <c r="A558" t="s">
        <v>129</v>
      </c>
      <c r="C558" s="6">
        <v>39818</v>
      </c>
      <c r="D558" s="5"/>
      <c r="E558" s="6"/>
      <c r="G558">
        <v>35</v>
      </c>
      <c r="H558" t="s">
        <v>115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hidden="1" x14ac:dyDescent="0.25">
      <c r="A559" t="s">
        <v>129</v>
      </c>
      <c r="C559" s="6">
        <v>39819</v>
      </c>
      <c r="D559" s="5"/>
      <c r="E559" s="6"/>
      <c r="G559">
        <v>36</v>
      </c>
      <c r="H559" t="s">
        <v>115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hidden="1" x14ac:dyDescent="0.25">
      <c r="A560" t="s">
        <v>129</v>
      </c>
      <c r="C560" s="6">
        <v>39825</v>
      </c>
      <c r="D560" s="5">
        <v>4</v>
      </c>
      <c r="E560" t="s">
        <v>206</v>
      </c>
      <c r="F560" t="s">
        <v>13</v>
      </c>
      <c r="G560">
        <v>42</v>
      </c>
      <c r="H560" t="s">
        <v>115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hidden="1" x14ac:dyDescent="0.25">
      <c r="A561" t="s">
        <v>129</v>
      </c>
      <c r="C561" s="6">
        <v>39827</v>
      </c>
      <c r="D561" s="5"/>
      <c r="E561" s="6"/>
      <c r="G561">
        <v>44</v>
      </c>
      <c r="H561" t="s">
        <v>115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hidden="1" x14ac:dyDescent="0.25">
      <c r="A562" t="s">
        <v>129</v>
      </c>
      <c r="C562" s="6">
        <v>39833</v>
      </c>
      <c r="D562" s="5"/>
      <c r="E562" s="6"/>
      <c r="G562">
        <v>50</v>
      </c>
      <c r="H562" t="s">
        <v>115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hidden="1" x14ac:dyDescent="0.25">
      <c r="A563" t="s">
        <v>129</v>
      </c>
      <c r="C563" s="6">
        <v>39840</v>
      </c>
      <c r="D563" s="5"/>
      <c r="E563" s="6"/>
      <c r="G563">
        <v>57</v>
      </c>
      <c r="H563" t="s">
        <v>115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hidden="1" x14ac:dyDescent="0.25">
      <c r="A564" t="s">
        <v>129</v>
      </c>
      <c r="C564" s="6">
        <v>39841</v>
      </c>
      <c r="D564" s="5"/>
      <c r="E564" s="6"/>
      <c r="G564">
        <v>58</v>
      </c>
      <c r="H564" t="s">
        <v>115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hidden="1" x14ac:dyDescent="0.25">
      <c r="A565" t="s">
        <v>129</v>
      </c>
      <c r="C565" s="6">
        <v>39848</v>
      </c>
      <c r="D565" s="5"/>
      <c r="E565" s="6"/>
      <c r="G565">
        <v>65</v>
      </c>
      <c r="H565" t="s">
        <v>115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hidden="1" x14ac:dyDescent="0.25">
      <c r="A566" t="s">
        <v>129</v>
      </c>
      <c r="C566" s="6">
        <v>39853</v>
      </c>
      <c r="D566" s="5">
        <v>6</v>
      </c>
      <c r="E566" s="6" t="s">
        <v>239</v>
      </c>
      <c r="F566" t="s">
        <v>89</v>
      </c>
      <c r="G566">
        <v>70</v>
      </c>
      <c r="H566" t="s">
        <v>115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hidden="1" x14ac:dyDescent="0.25">
      <c r="A567" t="s">
        <v>129</v>
      </c>
      <c r="C567" s="6">
        <v>39854</v>
      </c>
      <c r="D567" s="5"/>
      <c r="E567" s="6"/>
      <c r="G567">
        <v>71</v>
      </c>
      <c r="H567" t="s">
        <v>115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hidden="1" x14ac:dyDescent="0.25">
      <c r="A568" t="s">
        <v>129</v>
      </c>
      <c r="C568" s="6">
        <v>39860</v>
      </c>
      <c r="D568" s="5"/>
      <c r="E568" s="6"/>
      <c r="G568">
        <v>77</v>
      </c>
      <c r="H568" t="s">
        <v>115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hidden="1" x14ac:dyDescent="0.25">
      <c r="A569" t="s">
        <v>129</v>
      </c>
      <c r="C569" s="6">
        <v>39874</v>
      </c>
      <c r="D569" s="5"/>
      <c r="E569" s="6"/>
      <c r="G569">
        <v>91</v>
      </c>
      <c r="H569" t="s">
        <v>115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hidden="1" x14ac:dyDescent="0.25">
      <c r="A570" t="s">
        <v>129</v>
      </c>
      <c r="C570" s="6">
        <v>39875</v>
      </c>
      <c r="D570" s="5"/>
      <c r="E570" s="6"/>
      <c r="G570">
        <v>92</v>
      </c>
      <c r="H570" t="s">
        <v>115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hidden="1" x14ac:dyDescent="0.25">
      <c r="A571" t="s">
        <v>129</v>
      </c>
      <c r="C571" s="6">
        <v>39877</v>
      </c>
      <c r="D571" s="5">
        <v>8</v>
      </c>
      <c r="E571" t="s">
        <v>208</v>
      </c>
      <c r="F571" t="s">
        <v>14</v>
      </c>
      <c r="G571">
        <v>94</v>
      </c>
      <c r="H571" t="s">
        <v>115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hidden="1" x14ac:dyDescent="0.25">
      <c r="A572" t="s">
        <v>129</v>
      </c>
      <c r="C572" s="6">
        <v>39884</v>
      </c>
      <c r="D572" s="5"/>
      <c r="E572" s="6"/>
      <c r="G572">
        <v>101</v>
      </c>
      <c r="H572" t="s">
        <v>115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hidden="1" x14ac:dyDescent="0.25">
      <c r="A573" t="s">
        <v>129</v>
      </c>
      <c r="C573" s="6">
        <v>39889</v>
      </c>
      <c r="D573" s="5"/>
      <c r="E573" s="6"/>
      <c r="G573">
        <v>106</v>
      </c>
      <c r="H573" t="s">
        <v>115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hidden="1" x14ac:dyDescent="0.25">
      <c r="A574" t="s">
        <v>129</v>
      </c>
      <c r="C574" s="6">
        <v>39895</v>
      </c>
      <c r="D574" s="5"/>
      <c r="E574" s="6"/>
      <c r="G574">
        <v>112</v>
      </c>
      <c r="H574" t="s">
        <v>115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hidden="1" x14ac:dyDescent="0.25">
      <c r="A575" t="s">
        <v>129</v>
      </c>
      <c r="C575" s="6">
        <v>39904</v>
      </c>
      <c r="D575" s="5"/>
      <c r="E575" s="6"/>
      <c r="G575">
        <v>121</v>
      </c>
      <c r="H575" t="s">
        <v>115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hidden="1" x14ac:dyDescent="0.25">
      <c r="A576" t="s">
        <v>129</v>
      </c>
      <c r="C576" s="6">
        <v>39910</v>
      </c>
      <c r="D576" s="5"/>
      <c r="E576" s="6"/>
      <c r="G576">
        <v>127</v>
      </c>
      <c r="H576" t="s">
        <v>115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hidden="1" x14ac:dyDescent="0.25">
      <c r="A577" t="s">
        <v>129</v>
      </c>
      <c r="C577" s="6">
        <v>39911</v>
      </c>
      <c r="D577" s="5"/>
      <c r="E577" s="6"/>
      <c r="G577">
        <v>128</v>
      </c>
      <c r="H577" t="s">
        <v>115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hidden="1" x14ac:dyDescent="0.25">
      <c r="A578" t="s">
        <v>129</v>
      </c>
      <c r="C578" s="6">
        <v>39920</v>
      </c>
      <c r="D578" s="5"/>
      <c r="E578" s="6"/>
      <c r="G578">
        <v>137</v>
      </c>
      <c r="H578" t="s">
        <v>115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hidden="1" x14ac:dyDescent="0.25">
      <c r="A579" t="s">
        <v>129</v>
      </c>
      <c r="C579" s="6">
        <v>39925</v>
      </c>
      <c r="D579" s="5"/>
      <c r="E579" s="6"/>
      <c r="G579">
        <v>142</v>
      </c>
      <c r="H579" t="s">
        <v>115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hidden="1" x14ac:dyDescent="0.25">
      <c r="A580" t="s">
        <v>129</v>
      </c>
      <c r="C580" s="6">
        <v>39932</v>
      </c>
      <c r="D580" s="5"/>
      <c r="E580" s="6"/>
      <c r="G580">
        <v>149</v>
      </c>
      <c r="H580" t="s">
        <v>115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hidden="1" x14ac:dyDescent="0.25">
      <c r="A581" t="s">
        <v>129</v>
      </c>
      <c r="C581" s="6">
        <v>39939</v>
      </c>
      <c r="D581" s="5"/>
      <c r="E581" s="6"/>
      <c r="G581">
        <v>156</v>
      </c>
      <c r="H581" t="s">
        <v>115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hidden="1" x14ac:dyDescent="0.25">
      <c r="A582" t="s">
        <v>129</v>
      </c>
      <c r="C582" s="6">
        <v>39945</v>
      </c>
      <c r="D582" s="5">
        <v>9</v>
      </c>
      <c r="E582" s="6" t="s">
        <v>207</v>
      </c>
      <c r="F582" t="s">
        <v>15</v>
      </c>
      <c r="G582">
        <v>162</v>
      </c>
      <c r="H582" t="s">
        <v>115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hidden="1" x14ac:dyDescent="0.25">
      <c r="A583" t="s">
        <v>129</v>
      </c>
      <c r="C583" s="6">
        <v>39946</v>
      </c>
      <c r="D583" s="5"/>
      <c r="E583" s="6"/>
      <c r="G583">
        <v>163</v>
      </c>
      <c r="H583" t="s">
        <v>115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hidden="1" x14ac:dyDescent="0.25">
      <c r="A584" t="s">
        <v>129</v>
      </c>
      <c r="C584" s="6">
        <v>39953</v>
      </c>
      <c r="D584" s="5">
        <v>10</v>
      </c>
      <c r="E584" s="6" t="s">
        <v>108</v>
      </c>
      <c r="F584" t="s">
        <v>16</v>
      </c>
      <c r="G584">
        <v>170</v>
      </c>
      <c r="H584" t="s">
        <v>115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hidden="1" x14ac:dyDescent="0.25">
      <c r="A585" t="s">
        <v>129</v>
      </c>
      <c r="C585" s="6">
        <v>39954</v>
      </c>
      <c r="D585" s="5"/>
      <c r="E585" s="6"/>
      <c r="G585">
        <v>171</v>
      </c>
      <c r="H585" t="s">
        <v>115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hidden="1" x14ac:dyDescent="0.25">
      <c r="A586" t="s">
        <v>129</v>
      </c>
      <c r="C586" s="6">
        <v>39960</v>
      </c>
      <c r="D586" s="5"/>
      <c r="E586" s="6"/>
      <c r="G586">
        <v>177</v>
      </c>
      <c r="H586" t="s">
        <v>115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hidden="1" x14ac:dyDescent="0.25">
      <c r="A587" t="s">
        <v>131</v>
      </c>
      <c r="C587" s="6">
        <v>39783</v>
      </c>
      <c r="D587" s="5">
        <v>1</v>
      </c>
      <c r="E587" s="6" t="s">
        <v>209</v>
      </c>
      <c r="F587" t="s">
        <v>10</v>
      </c>
      <c r="G587">
        <v>0</v>
      </c>
      <c r="H587" t="s">
        <v>116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hidden="1" x14ac:dyDescent="0.25">
      <c r="A588" t="s">
        <v>131</v>
      </c>
      <c r="C588" s="6">
        <v>39798</v>
      </c>
      <c r="D588" s="5"/>
      <c r="E588" s="6"/>
      <c r="G588">
        <v>15</v>
      </c>
      <c r="H588" t="s">
        <v>116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hidden="1" x14ac:dyDescent="0.25">
      <c r="A589" t="s">
        <v>131</v>
      </c>
      <c r="C589" s="6">
        <v>39804</v>
      </c>
      <c r="D589" s="5">
        <v>4</v>
      </c>
      <c r="E589" t="s">
        <v>210</v>
      </c>
      <c r="F589" t="s">
        <v>12</v>
      </c>
      <c r="G589">
        <v>21</v>
      </c>
      <c r="H589" t="s">
        <v>116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hidden="1" x14ac:dyDescent="0.25">
      <c r="A590" t="s">
        <v>131</v>
      </c>
      <c r="C590" s="6">
        <v>39806</v>
      </c>
      <c r="D590" s="5"/>
      <c r="E590" s="6"/>
      <c r="G590">
        <v>23</v>
      </c>
      <c r="H590" t="s">
        <v>116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hidden="1" x14ac:dyDescent="0.25">
      <c r="A591" t="s">
        <v>131</v>
      </c>
      <c r="C591" s="6">
        <v>39813</v>
      </c>
      <c r="D591" s="5"/>
      <c r="E591" s="6"/>
      <c r="G591">
        <v>30</v>
      </c>
      <c r="H591" t="s">
        <v>116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hidden="1" x14ac:dyDescent="0.25">
      <c r="A592" t="s">
        <v>131</v>
      </c>
      <c r="C592" s="6">
        <v>39818</v>
      </c>
      <c r="D592" s="5"/>
      <c r="E592" s="6"/>
      <c r="G592">
        <v>35</v>
      </c>
      <c r="H592" t="s">
        <v>116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hidden="1" x14ac:dyDescent="0.25">
      <c r="A593" t="s">
        <v>131</v>
      </c>
      <c r="C593" s="6">
        <v>39819</v>
      </c>
      <c r="D593" s="5"/>
      <c r="E593" s="6"/>
      <c r="G593">
        <v>36</v>
      </c>
      <c r="H593" t="s">
        <v>116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hidden="1" x14ac:dyDescent="0.25">
      <c r="A594" t="s">
        <v>131</v>
      </c>
      <c r="C594" s="6">
        <v>39825</v>
      </c>
      <c r="D594" s="5">
        <v>4</v>
      </c>
      <c r="E594" t="s">
        <v>206</v>
      </c>
      <c r="F594" t="s">
        <v>13</v>
      </c>
      <c r="G594">
        <v>42</v>
      </c>
      <c r="H594" t="s">
        <v>116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hidden="1" x14ac:dyDescent="0.25">
      <c r="A595" t="s">
        <v>131</v>
      </c>
      <c r="C595" s="6">
        <v>39827</v>
      </c>
      <c r="D595" s="5"/>
      <c r="E595" s="6"/>
      <c r="G595">
        <v>44</v>
      </c>
      <c r="H595" t="s">
        <v>116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hidden="1" x14ac:dyDescent="0.25">
      <c r="A596" t="s">
        <v>131</v>
      </c>
      <c r="C596" s="6">
        <v>39833</v>
      </c>
      <c r="D596" s="5"/>
      <c r="E596" s="6"/>
      <c r="G596">
        <v>50</v>
      </c>
      <c r="H596" t="s">
        <v>116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hidden="1" x14ac:dyDescent="0.25">
      <c r="A597" t="s">
        <v>131</v>
      </c>
      <c r="C597" s="6">
        <v>39840</v>
      </c>
      <c r="D597" s="5"/>
      <c r="E597" s="6"/>
      <c r="G597">
        <v>57</v>
      </c>
      <c r="H597" t="s">
        <v>116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hidden="1" x14ac:dyDescent="0.25">
      <c r="A598" t="s">
        <v>131</v>
      </c>
      <c r="C598" s="6">
        <v>39841</v>
      </c>
      <c r="D598" s="5"/>
      <c r="E598" s="6"/>
      <c r="G598">
        <v>58</v>
      </c>
      <c r="H598" t="s">
        <v>116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hidden="1" x14ac:dyDescent="0.25">
      <c r="A599" t="s">
        <v>131</v>
      </c>
      <c r="C599" s="6">
        <v>39848</v>
      </c>
      <c r="D599" s="5"/>
      <c r="E599" s="6"/>
      <c r="G599">
        <v>65</v>
      </c>
      <c r="H599" t="s">
        <v>116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hidden="1" x14ac:dyDescent="0.25">
      <c r="A600" t="s">
        <v>131</v>
      </c>
      <c r="C600" s="6">
        <v>39853</v>
      </c>
      <c r="D600" s="5">
        <v>6</v>
      </c>
      <c r="E600" s="6" t="s">
        <v>239</v>
      </c>
      <c r="F600" t="s">
        <v>89</v>
      </c>
      <c r="G600">
        <v>70</v>
      </c>
      <c r="H600" t="s">
        <v>116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hidden="1" x14ac:dyDescent="0.25">
      <c r="A601" t="s">
        <v>131</v>
      </c>
      <c r="C601" s="6">
        <v>39854</v>
      </c>
      <c r="D601" s="5"/>
      <c r="E601" s="6"/>
      <c r="G601">
        <v>71</v>
      </c>
      <c r="H601" t="s">
        <v>116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hidden="1" x14ac:dyDescent="0.25">
      <c r="A602" t="s">
        <v>131</v>
      </c>
      <c r="C602" s="6">
        <v>39860</v>
      </c>
      <c r="D602" s="5"/>
      <c r="E602" s="6"/>
      <c r="G602">
        <v>77</v>
      </c>
      <c r="H602" t="s">
        <v>116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hidden="1" x14ac:dyDescent="0.25">
      <c r="A603" t="s">
        <v>131</v>
      </c>
      <c r="C603" s="6">
        <v>39874</v>
      </c>
      <c r="D603" s="5"/>
      <c r="E603" s="6"/>
      <c r="G603">
        <v>91</v>
      </c>
      <c r="H603" t="s">
        <v>116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hidden="1" x14ac:dyDescent="0.25">
      <c r="A604" t="s">
        <v>131</v>
      </c>
      <c r="C604" s="6">
        <v>39875</v>
      </c>
      <c r="D604" s="5"/>
      <c r="E604" s="6"/>
      <c r="G604">
        <v>92</v>
      </c>
      <c r="H604" t="s">
        <v>116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hidden="1" x14ac:dyDescent="0.25">
      <c r="A605" t="s">
        <v>131</v>
      </c>
      <c r="C605" s="6">
        <v>39877</v>
      </c>
      <c r="D605" s="5">
        <v>8</v>
      </c>
      <c r="E605" t="s">
        <v>208</v>
      </c>
      <c r="F605" t="s">
        <v>14</v>
      </c>
      <c r="G605">
        <v>94</v>
      </c>
      <c r="H605" t="s">
        <v>116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hidden="1" x14ac:dyDescent="0.25">
      <c r="A606" t="s">
        <v>131</v>
      </c>
      <c r="C606" s="6">
        <v>39884</v>
      </c>
      <c r="D606" s="5"/>
      <c r="E606" s="6"/>
      <c r="G606">
        <v>101</v>
      </c>
      <c r="H606" t="s">
        <v>116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hidden="1" x14ac:dyDescent="0.25">
      <c r="A607" t="s">
        <v>131</v>
      </c>
      <c r="C607" s="6">
        <v>39889</v>
      </c>
      <c r="D607" s="5"/>
      <c r="E607" s="6"/>
      <c r="G607">
        <v>106</v>
      </c>
      <c r="H607" t="s">
        <v>116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hidden="1" x14ac:dyDescent="0.25">
      <c r="A608" t="s">
        <v>131</v>
      </c>
      <c r="C608" s="6">
        <v>39895</v>
      </c>
      <c r="D608" s="5"/>
      <c r="E608" s="6"/>
      <c r="G608">
        <v>112</v>
      </c>
      <c r="H608" t="s">
        <v>116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hidden="1" x14ac:dyDescent="0.25">
      <c r="A609" t="s">
        <v>131</v>
      </c>
      <c r="C609" s="6">
        <v>39904</v>
      </c>
      <c r="D609" s="5"/>
      <c r="E609" s="6"/>
      <c r="G609">
        <v>121</v>
      </c>
      <c r="H609" t="s">
        <v>116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hidden="1" x14ac:dyDescent="0.25">
      <c r="A610" t="s">
        <v>131</v>
      </c>
      <c r="C610" s="6">
        <v>39910</v>
      </c>
      <c r="D610" s="5"/>
      <c r="E610" s="6"/>
      <c r="G610">
        <v>127</v>
      </c>
      <c r="H610" t="s">
        <v>116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hidden="1" x14ac:dyDescent="0.25">
      <c r="A611" t="s">
        <v>131</v>
      </c>
      <c r="C611" s="6">
        <v>39911</v>
      </c>
      <c r="D611" s="5"/>
      <c r="E611" s="6"/>
      <c r="G611">
        <v>128</v>
      </c>
      <c r="H611" t="s">
        <v>116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hidden="1" x14ac:dyDescent="0.25">
      <c r="A612" t="s">
        <v>131</v>
      </c>
      <c r="C612" s="6">
        <v>39920</v>
      </c>
      <c r="D612" s="5"/>
      <c r="E612" s="6"/>
      <c r="G612">
        <v>137</v>
      </c>
      <c r="H612" t="s">
        <v>116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hidden="1" x14ac:dyDescent="0.25">
      <c r="A613" t="s">
        <v>131</v>
      </c>
      <c r="C613" s="6">
        <v>39925</v>
      </c>
      <c r="D613" s="5"/>
      <c r="E613" s="6"/>
      <c r="G613">
        <v>142</v>
      </c>
      <c r="H613" t="s">
        <v>116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hidden="1" x14ac:dyDescent="0.25">
      <c r="A614" t="s">
        <v>131</v>
      </c>
      <c r="C614" s="6">
        <v>39932</v>
      </c>
      <c r="D614" s="5"/>
      <c r="E614" s="6"/>
      <c r="G614">
        <v>149</v>
      </c>
      <c r="H614" t="s">
        <v>116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hidden="1" x14ac:dyDescent="0.25">
      <c r="A615" t="s">
        <v>131</v>
      </c>
      <c r="C615" s="6">
        <v>39939</v>
      </c>
      <c r="D615" s="5"/>
      <c r="E615" s="6"/>
      <c r="G615">
        <v>156</v>
      </c>
      <c r="H615" t="s">
        <v>116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hidden="1" x14ac:dyDescent="0.25">
      <c r="A616" t="s">
        <v>131</v>
      </c>
      <c r="C616" s="6">
        <v>39946</v>
      </c>
      <c r="D616" s="5"/>
      <c r="E616" s="6"/>
      <c r="G616">
        <v>163</v>
      </c>
      <c r="H616" t="s">
        <v>116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hidden="1" x14ac:dyDescent="0.25">
      <c r="A617" t="s">
        <v>131</v>
      </c>
      <c r="C617" s="6">
        <v>39947</v>
      </c>
      <c r="D617" s="5">
        <v>9</v>
      </c>
      <c r="E617" s="6" t="s">
        <v>207</v>
      </c>
      <c r="F617" t="s">
        <v>15</v>
      </c>
      <c r="G617">
        <v>164</v>
      </c>
      <c r="H617" t="s">
        <v>116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hidden="1" x14ac:dyDescent="0.25">
      <c r="A618" t="s">
        <v>131</v>
      </c>
      <c r="C618" s="6">
        <v>39954</v>
      </c>
      <c r="D618" s="5"/>
      <c r="E618" s="6"/>
      <c r="G618">
        <v>171</v>
      </c>
      <c r="H618" t="s">
        <v>116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hidden="1" x14ac:dyDescent="0.25">
      <c r="A619" t="s">
        <v>131</v>
      </c>
      <c r="C619" s="6">
        <v>39957</v>
      </c>
      <c r="D619" s="5">
        <v>10</v>
      </c>
      <c r="E619" s="6" t="s">
        <v>108</v>
      </c>
      <c r="F619" t="s">
        <v>16</v>
      </c>
      <c r="G619">
        <v>174</v>
      </c>
      <c r="H619" t="s">
        <v>116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hidden="1" x14ac:dyDescent="0.25">
      <c r="A620" t="s">
        <v>131</v>
      </c>
      <c r="C620" s="6">
        <v>39960</v>
      </c>
      <c r="D620" s="5"/>
      <c r="E620" s="6"/>
      <c r="G620">
        <v>177</v>
      </c>
      <c r="H620" t="s">
        <v>116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hidden="1" x14ac:dyDescent="0.25">
      <c r="A621" t="s">
        <v>130</v>
      </c>
      <c r="C621" s="6">
        <v>39783</v>
      </c>
      <c r="D621" s="5">
        <v>1</v>
      </c>
      <c r="E621" s="6" t="s">
        <v>209</v>
      </c>
      <c r="F621" t="s">
        <v>10</v>
      </c>
      <c r="G621">
        <v>0</v>
      </c>
      <c r="H621" t="s">
        <v>117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hidden="1" x14ac:dyDescent="0.25">
      <c r="A622" t="s">
        <v>130</v>
      </c>
      <c r="C622" s="6">
        <v>39798</v>
      </c>
      <c r="D622" s="5"/>
      <c r="E622" s="6"/>
      <c r="G622">
        <v>15</v>
      </c>
      <c r="H622" t="s">
        <v>117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hidden="1" x14ac:dyDescent="0.25">
      <c r="A623" t="s">
        <v>130</v>
      </c>
      <c r="C623" s="6">
        <v>39804</v>
      </c>
      <c r="D623" s="5">
        <v>4</v>
      </c>
      <c r="E623" t="s">
        <v>210</v>
      </c>
      <c r="F623" t="s">
        <v>12</v>
      </c>
      <c r="G623">
        <v>21</v>
      </c>
      <c r="H623" t="s">
        <v>117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hidden="1" x14ac:dyDescent="0.25">
      <c r="A624" t="s">
        <v>130</v>
      </c>
      <c r="C624" s="6">
        <v>39806</v>
      </c>
      <c r="D624" s="5"/>
      <c r="E624" s="6"/>
      <c r="G624">
        <v>23</v>
      </c>
      <c r="H624" t="s">
        <v>117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hidden="1" x14ac:dyDescent="0.25">
      <c r="A625" t="s">
        <v>130</v>
      </c>
      <c r="C625" s="6">
        <v>39813</v>
      </c>
      <c r="D625" s="5"/>
      <c r="E625" s="6"/>
      <c r="G625">
        <v>30</v>
      </c>
      <c r="H625" t="s">
        <v>117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hidden="1" x14ac:dyDescent="0.25">
      <c r="A626" t="s">
        <v>130</v>
      </c>
      <c r="C626" s="6">
        <v>39818</v>
      </c>
      <c r="D626" s="5"/>
      <c r="E626" s="6"/>
      <c r="G626">
        <v>35</v>
      </c>
      <c r="H626" t="s">
        <v>117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hidden="1" x14ac:dyDescent="0.25">
      <c r="A627" t="s">
        <v>130</v>
      </c>
      <c r="C627" s="6">
        <v>39819</v>
      </c>
      <c r="D627" s="5"/>
      <c r="E627" s="6"/>
      <c r="G627">
        <v>36</v>
      </c>
      <c r="H627" t="s">
        <v>117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hidden="1" x14ac:dyDescent="0.25">
      <c r="A628" t="s">
        <v>130</v>
      </c>
      <c r="C628" s="6">
        <v>39825</v>
      </c>
      <c r="D628" s="5">
        <v>4</v>
      </c>
      <c r="E628" t="s">
        <v>206</v>
      </c>
      <c r="F628" t="s">
        <v>13</v>
      </c>
      <c r="G628">
        <v>42</v>
      </c>
      <c r="H628" t="s">
        <v>117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hidden="1" x14ac:dyDescent="0.25">
      <c r="A629" t="s">
        <v>130</v>
      </c>
      <c r="C629" s="6">
        <v>39827</v>
      </c>
      <c r="D629" s="5"/>
      <c r="E629" s="6"/>
      <c r="G629">
        <v>44</v>
      </c>
      <c r="H629" t="s">
        <v>117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hidden="1" x14ac:dyDescent="0.25">
      <c r="A630" t="s">
        <v>130</v>
      </c>
      <c r="C630" s="6">
        <v>39833</v>
      </c>
      <c r="D630" s="5"/>
      <c r="E630" s="6"/>
      <c r="G630">
        <v>50</v>
      </c>
      <c r="H630" t="s">
        <v>117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hidden="1" x14ac:dyDescent="0.25">
      <c r="A631" t="s">
        <v>130</v>
      </c>
      <c r="C631" s="6">
        <v>39840</v>
      </c>
      <c r="D631" s="5"/>
      <c r="E631" s="6"/>
      <c r="G631">
        <v>57</v>
      </c>
      <c r="H631" t="s">
        <v>117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hidden="1" x14ac:dyDescent="0.25">
      <c r="A632" t="s">
        <v>130</v>
      </c>
      <c r="C632" s="6">
        <v>39841</v>
      </c>
      <c r="D632" s="5"/>
      <c r="E632" s="6"/>
      <c r="G632">
        <v>58</v>
      </c>
      <c r="H632" t="s">
        <v>117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hidden="1" x14ac:dyDescent="0.25">
      <c r="A633" t="s">
        <v>130</v>
      </c>
      <c r="C633" s="6">
        <v>39848</v>
      </c>
      <c r="D633" s="5"/>
      <c r="E633" s="6"/>
      <c r="G633">
        <v>65</v>
      </c>
      <c r="H633" t="s">
        <v>117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hidden="1" x14ac:dyDescent="0.25">
      <c r="A634" t="s">
        <v>130</v>
      </c>
      <c r="C634" s="6">
        <v>39853</v>
      </c>
      <c r="D634" s="5">
        <v>6</v>
      </c>
      <c r="E634" s="6" t="s">
        <v>239</v>
      </c>
      <c r="F634" t="s">
        <v>89</v>
      </c>
      <c r="G634">
        <v>70</v>
      </c>
      <c r="H634" t="s">
        <v>117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hidden="1" x14ac:dyDescent="0.25">
      <c r="A635" t="s">
        <v>130</v>
      </c>
      <c r="C635" s="6">
        <v>39854</v>
      </c>
      <c r="D635" s="5"/>
      <c r="E635" s="6"/>
      <c r="G635">
        <v>71</v>
      </c>
      <c r="H635" t="s">
        <v>117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hidden="1" x14ac:dyDescent="0.25">
      <c r="A636" t="s">
        <v>130</v>
      </c>
      <c r="C636" s="6">
        <v>39860</v>
      </c>
      <c r="D636" s="5"/>
      <c r="E636" s="6"/>
      <c r="G636">
        <v>77</v>
      </c>
      <c r="H636" t="s">
        <v>117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hidden="1" x14ac:dyDescent="0.25">
      <c r="A637" t="s">
        <v>130</v>
      </c>
      <c r="C637" s="6">
        <v>39874</v>
      </c>
      <c r="D637" s="5"/>
      <c r="E637" s="6"/>
      <c r="G637">
        <v>91</v>
      </c>
      <c r="H637" t="s">
        <v>117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hidden="1" x14ac:dyDescent="0.25">
      <c r="A638" t="s">
        <v>130</v>
      </c>
      <c r="C638" s="6">
        <v>39875</v>
      </c>
      <c r="D638" s="5"/>
      <c r="E638" s="6"/>
      <c r="G638">
        <v>92</v>
      </c>
      <c r="H638" t="s">
        <v>117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hidden="1" x14ac:dyDescent="0.25">
      <c r="A639" t="s">
        <v>130</v>
      </c>
      <c r="C639" s="6">
        <v>39877</v>
      </c>
      <c r="D639" s="5">
        <v>8</v>
      </c>
      <c r="E639" t="s">
        <v>208</v>
      </c>
      <c r="F639" t="s">
        <v>14</v>
      </c>
      <c r="G639">
        <v>94</v>
      </c>
      <c r="H639" t="s">
        <v>117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hidden="1" x14ac:dyDescent="0.25">
      <c r="A640" t="s">
        <v>130</v>
      </c>
      <c r="C640" s="6">
        <v>39884</v>
      </c>
      <c r="D640" s="5"/>
      <c r="E640" s="6"/>
      <c r="G640">
        <v>101</v>
      </c>
      <c r="H640" t="s">
        <v>117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hidden="1" x14ac:dyDescent="0.25">
      <c r="A641" t="s">
        <v>130</v>
      </c>
      <c r="C641" s="6">
        <v>39889</v>
      </c>
      <c r="D641" s="5"/>
      <c r="E641" s="6"/>
      <c r="G641">
        <v>106</v>
      </c>
      <c r="H641" t="s">
        <v>117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hidden="1" x14ac:dyDescent="0.25">
      <c r="A642" t="s">
        <v>130</v>
      </c>
      <c r="C642" s="6">
        <v>39895</v>
      </c>
      <c r="D642" s="5"/>
      <c r="E642" s="6"/>
      <c r="G642">
        <v>112</v>
      </c>
      <c r="H642" t="s">
        <v>117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hidden="1" x14ac:dyDescent="0.25">
      <c r="A643" t="s">
        <v>130</v>
      </c>
      <c r="C643" s="6">
        <v>39904</v>
      </c>
      <c r="D643" s="5"/>
      <c r="E643" s="6"/>
      <c r="G643">
        <v>121</v>
      </c>
      <c r="H643" t="s">
        <v>117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hidden="1" x14ac:dyDescent="0.25">
      <c r="A644" t="s">
        <v>130</v>
      </c>
      <c r="C644" s="6">
        <v>39910</v>
      </c>
      <c r="D644" s="5"/>
      <c r="E644" s="6"/>
      <c r="G644">
        <v>127</v>
      </c>
      <c r="H644" t="s">
        <v>117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hidden="1" x14ac:dyDescent="0.25">
      <c r="A645" t="s">
        <v>130</v>
      </c>
      <c r="C645" s="6">
        <v>39911</v>
      </c>
      <c r="D645" s="5"/>
      <c r="E645" s="6"/>
      <c r="G645">
        <v>128</v>
      </c>
      <c r="H645" t="s">
        <v>117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hidden="1" x14ac:dyDescent="0.25">
      <c r="A646" t="s">
        <v>130</v>
      </c>
      <c r="C646" s="6">
        <v>39920</v>
      </c>
      <c r="D646" s="5"/>
      <c r="E646" s="6"/>
      <c r="G646">
        <v>137</v>
      </c>
      <c r="H646" t="s">
        <v>117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hidden="1" x14ac:dyDescent="0.25">
      <c r="A647" t="s">
        <v>130</v>
      </c>
      <c r="C647" s="6">
        <v>39925</v>
      </c>
      <c r="D647" s="5"/>
      <c r="E647" s="6"/>
      <c r="G647">
        <v>142</v>
      </c>
      <c r="H647" t="s">
        <v>117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hidden="1" x14ac:dyDescent="0.25">
      <c r="A648" t="s">
        <v>130</v>
      </c>
      <c r="C648" s="6">
        <v>39932</v>
      </c>
      <c r="D648" s="5"/>
      <c r="E648" s="6"/>
      <c r="G648">
        <v>149</v>
      </c>
      <c r="H648" t="s">
        <v>117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hidden="1" x14ac:dyDescent="0.25">
      <c r="A649" t="s">
        <v>130</v>
      </c>
      <c r="C649" s="6">
        <v>39939</v>
      </c>
      <c r="D649" s="5"/>
      <c r="E649" s="6"/>
      <c r="G649">
        <v>156</v>
      </c>
      <c r="H649" t="s">
        <v>117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hidden="1" x14ac:dyDescent="0.25">
      <c r="A650" t="s">
        <v>130</v>
      </c>
      <c r="C650" s="6">
        <v>39946</v>
      </c>
      <c r="D650" s="5">
        <v>9</v>
      </c>
      <c r="E650" s="6" t="s">
        <v>207</v>
      </c>
      <c r="F650" t="s">
        <v>15</v>
      </c>
      <c r="G650">
        <v>163</v>
      </c>
      <c r="H650" t="s">
        <v>117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hidden="1" x14ac:dyDescent="0.25">
      <c r="A651" t="s">
        <v>130</v>
      </c>
      <c r="C651" s="6">
        <v>39953</v>
      </c>
      <c r="D651" s="5">
        <v>10</v>
      </c>
      <c r="E651" s="6" t="s">
        <v>108</v>
      </c>
      <c r="F651" t="s">
        <v>16</v>
      </c>
      <c r="G651">
        <v>170</v>
      </c>
      <c r="H651" t="s">
        <v>117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hidden="1" x14ac:dyDescent="0.25">
      <c r="A652" t="s">
        <v>130</v>
      </c>
      <c r="C652" s="6">
        <v>39954</v>
      </c>
      <c r="D652" s="5"/>
      <c r="E652" s="6"/>
      <c r="G652">
        <v>171</v>
      </c>
      <c r="H652" t="s">
        <v>117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hidden="1" x14ac:dyDescent="0.25">
      <c r="A653" t="s">
        <v>130</v>
      </c>
      <c r="C653" s="6">
        <v>39960</v>
      </c>
      <c r="D653" s="5"/>
      <c r="E653" s="6"/>
      <c r="G653">
        <v>177</v>
      </c>
      <c r="H653" t="s">
        <v>117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hidden="1" x14ac:dyDescent="0.25">
      <c r="A654" t="s">
        <v>136</v>
      </c>
      <c r="C654" s="6">
        <v>39801</v>
      </c>
      <c r="D654" s="5">
        <v>1</v>
      </c>
      <c r="E654" s="6" t="s">
        <v>209</v>
      </c>
      <c r="F654" t="s">
        <v>10</v>
      </c>
      <c r="G654" s="5">
        <v>0</v>
      </c>
      <c r="H654" t="s">
        <v>114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hidden="1" x14ac:dyDescent="0.25">
      <c r="A655" t="s">
        <v>136</v>
      </c>
      <c r="C655" s="6">
        <v>39819</v>
      </c>
      <c r="D655" s="5"/>
      <c r="E655" s="6"/>
      <c r="G655">
        <v>18</v>
      </c>
      <c r="H655" t="s">
        <v>114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hidden="1" x14ac:dyDescent="0.25">
      <c r="A656" t="s">
        <v>136</v>
      </c>
      <c r="C656" s="6">
        <v>39820</v>
      </c>
      <c r="D656" s="5"/>
      <c r="E656" s="6"/>
      <c r="G656" s="5">
        <v>19</v>
      </c>
      <c r="H656" t="s">
        <v>114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hidden="1" x14ac:dyDescent="0.25">
      <c r="A657" t="s">
        <v>136</v>
      </c>
      <c r="C657" s="6">
        <v>39824</v>
      </c>
      <c r="D657" s="5">
        <v>4</v>
      </c>
      <c r="E657" t="s">
        <v>210</v>
      </c>
      <c r="F657" t="s">
        <v>12</v>
      </c>
      <c r="G657">
        <v>23</v>
      </c>
      <c r="H657" t="s">
        <v>114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hidden="1" x14ac:dyDescent="0.25">
      <c r="A658" t="s">
        <v>136</v>
      </c>
      <c r="C658" s="6">
        <v>39827</v>
      </c>
      <c r="D658" s="5"/>
      <c r="E658" s="6"/>
      <c r="G658">
        <v>26</v>
      </c>
      <c r="H658" t="s">
        <v>114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hidden="1" x14ac:dyDescent="0.25">
      <c r="A659" t="s">
        <v>136</v>
      </c>
      <c r="C659" s="6">
        <v>39833</v>
      </c>
      <c r="D659" s="5"/>
      <c r="E659" s="6"/>
      <c r="G659" s="5">
        <v>32</v>
      </c>
      <c r="H659" t="s">
        <v>114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hidden="1" x14ac:dyDescent="0.25">
      <c r="A660" t="s">
        <v>136</v>
      </c>
      <c r="C660" s="6">
        <v>39840</v>
      </c>
      <c r="D660" s="5"/>
      <c r="E660" s="6"/>
      <c r="G660">
        <v>39</v>
      </c>
      <c r="H660" t="s">
        <v>114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hidden="1" x14ac:dyDescent="0.25">
      <c r="A661" t="s">
        <v>136</v>
      </c>
      <c r="C661" s="6">
        <v>39848</v>
      </c>
      <c r="D661" s="5"/>
      <c r="E661" s="6"/>
      <c r="G661" s="5">
        <v>47</v>
      </c>
      <c r="H661" t="s">
        <v>114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hidden="1" x14ac:dyDescent="0.25">
      <c r="A662" t="s">
        <v>136</v>
      </c>
      <c r="C662" s="6">
        <v>39849</v>
      </c>
      <c r="D662" s="5">
        <v>4</v>
      </c>
      <c r="E662" t="s">
        <v>206</v>
      </c>
      <c r="F662" t="s">
        <v>13</v>
      </c>
      <c r="G662">
        <v>48</v>
      </c>
      <c r="H662" t="s">
        <v>114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hidden="1" x14ac:dyDescent="0.25">
      <c r="A663" t="s">
        <v>136</v>
      </c>
      <c r="C663" s="6">
        <v>39854</v>
      </c>
      <c r="D663" s="5"/>
      <c r="E663" s="6"/>
      <c r="G663">
        <v>53</v>
      </c>
      <c r="H663" t="s">
        <v>114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hidden="1" x14ac:dyDescent="0.25">
      <c r="A664" t="s">
        <v>136</v>
      </c>
      <c r="C664" s="6">
        <v>39860</v>
      </c>
      <c r="D664" s="5">
        <v>6</v>
      </c>
      <c r="E664" s="6" t="s">
        <v>239</v>
      </c>
      <c r="F664" t="s">
        <v>89</v>
      </c>
      <c r="G664" s="5">
        <v>59</v>
      </c>
      <c r="H664" t="s">
        <v>114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hidden="1" x14ac:dyDescent="0.25">
      <c r="A665" t="s">
        <v>136</v>
      </c>
      <c r="C665" s="6">
        <v>39869</v>
      </c>
      <c r="D665" s="5"/>
      <c r="E665" s="6"/>
      <c r="G665">
        <v>68</v>
      </c>
      <c r="H665" t="s">
        <v>114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hidden="1" x14ac:dyDescent="0.25">
      <c r="A666" t="s">
        <v>136</v>
      </c>
      <c r="C666" s="6">
        <v>39874</v>
      </c>
      <c r="D666" s="5"/>
      <c r="E666" s="6"/>
      <c r="G666">
        <v>73</v>
      </c>
      <c r="H666" t="s">
        <v>114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hidden="1" x14ac:dyDescent="0.25">
      <c r="A667" t="s">
        <v>136</v>
      </c>
      <c r="C667" s="6">
        <v>39876</v>
      </c>
      <c r="D667" s="5"/>
      <c r="E667" s="6"/>
      <c r="G667" s="5">
        <v>75</v>
      </c>
      <c r="H667" t="s">
        <v>114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hidden="1" x14ac:dyDescent="0.25">
      <c r="A668" t="s">
        <v>136</v>
      </c>
      <c r="C668" s="6">
        <v>39884</v>
      </c>
      <c r="D668" s="5"/>
      <c r="E668" s="6"/>
      <c r="G668">
        <v>83</v>
      </c>
      <c r="H668" t="s">
        <v>114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hidden="1" x14ac:dyDescent="0.25">
      <c r="A669" t="s">
        <v>136</v>
      </c>
      <c r="C669" s="6">
        <v>39888</v>
      </c>
      <c r="D669" s="5"/>
      <c r="E669" s="6"/>
      <c r="G669" s="5">
        <v>87</v>
      </c>
      <c r="H669" t="s">
        <v>114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hidden="1" x14ac:dyDescent="0.25">
      <c r="A670" t="s">
        <v>136</v>
      </c>
      <c r="C670" s="6">
        <v>39895</v>
      </c>
      <c r="D670" s="5"/>
      <c r="E670" s="6"/>
      <c r="G670">
        <v>94</v>
      </c>
      <c r="H670" t="s">
        <v>114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hidden="1" x14ac:dyDescent="0.25">
      <c r="A671" t="s">
        <v>136</v>
      </c>
      <c r="C671" s="6">
        <v>39904</v>
      </c>
      <c r="D671" s="5"/>
      <c r="E671" s="6"/>
      <c r="G671" s="5">
        <v>103</v>
      </c>
      <c r="H671" t="s">
        <v>114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hidden="1" x14ac:dyDescent="0.25">
      <c r="A672" t="s">
        <v>136</v>
      </c>
      <c r="C672" s="6">
        <v>39908</v>
      </c>
      <c r="D672" s="5"/>
      <c r="E672" s="6"/>
      <c r="G672">
        <v>107</v>
      </c>
      <c r="H672" t="s">
        <v>114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hidden="1" x14ac:dyDescent="0.25">
      <c r="A673" t="s">
        <v>136</v>
      </c>
      <c r="C673" s="6">
        <v>39911</v>
      </c>
      <c r="D673" s="5"/>
      <c r="E673" s="6"/>
      <c r="G673">
        <v>110</v>
      </c>
      <c r="H673" t="s">
        <v>114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hidden="1" x14ac:dyDescent="0.25">
      <c r="A674" t="s">
        <v>136</v>
      </c>
      <c r="C674" s="6">
        <v>39920</v>
      </c>
      <c r="D674" s="5"/>
      <c r="E674" s="6"/>
      <c r="G674">
        <v>119</v>
      </c>
      <c r="H674" t="s">
        <v>114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hidden="1" x14ac:dyDescent="0.25">
      <c r="A675" t="s">
        <v>136</v>
      </c>
      <c r="C675" s="6">
        <v>39922</v>
      </c>
      <c r="D675" s="5">
        <v>8</v>
      </c>
      <c r="E675" t="s">
        <v>208</v>
      </c>
      <c r="F675" t="s">
        <v>14</v>
      </c>
      <c r="G675">
        <v>121</v>
      </c>
      <c r="H675" t="s">
        <v>114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hidden="1" x14ac:dyDescent="0.25">
      <c r="A676" t="s">
        <v>136</v>
      </c>
      <c r="C676" s="6">
        <v>39925</v>
      </c>
      <c r="D676" s="5"/>
      <c r="E676" s="6"/>
      <c r="G676">
        <v>124</v>
      </c>
      <c r="H676" t="s">
        <v>114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hidden="1" x14ac:dyDescent="0.25">
      <c r="A677" t="s">
        <v>136</v>
      </c>
      <c r="C677" s="6">
        <v>39932</v>
      </c>
      <c r="D677" s="5"/>
      <c r="E677" s="6"/>
      <c r="G677" s="5">
        <v>131</v>
      </c>
      <c r="H677" t="s">
        <v>114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hidden="1" x14ac:dyDescent="0.25">
      <c r="A678" t="s">
        <v>136</v>
      </c>
      <c r="C678" s="6">
        <v>39939</v>
      </c>
      <c r="D678" s="5"/>
      <c r="E678" s="6"/>
      <c r="G678">
        <v>138</v>
      </c>
      <c r="H678" t="s">
        <v>114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hidden="1" x14ac:dyDescent="0.25">
      <c r="A679" t="s">
        <v>136</v>
      </c>
      <c r="C679" s="6">
        <v>39943</v>
      </c>
      <c r="D679" s="5">
        <v>9</v>
      </c>
      <c r="E679" s="6" t="s">
        <v>207</v>
      </c>
      <c r="F679" t="s">
        <v>15</v>
      </c>
      <c r="G679">
        <v>142</v>
      </c>
      <c r="H679" t="s">
        <v>114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hidden="1" x14ac:dyDescent="0.25">
      <c r="A680" t="s">
        <v>136</v>
      </c>
      <c r="C680" s="6">
        <v>39946</v>
      </c>
      <c r="D680" s="5"/>
      <c r="E680" s="6"/>
      <c r="G680">
        <v>145</v>
      </c>
      <c r="H680" t="s">
        <v>114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hidden="1" x14ac:dyDescent="0.25">
      <c r="A681" t="s">
        <v>136</v>
      </c>
      <c r="C681" s="6">
        <v>39954</v>
      </c>
      <c r="D681" s="5"/>
      <c r="E681" s="6"/>
      <c r="G681">
        <v>153</v>
      </c>
      <c r="H681" t="s">
        <v>114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hidden="1" x14ac:dyDescent="0.25">
      <c r="A682" t="s">
        <v>136</v>
      </c>
      <c r="C682" s="6">
        <v>39956</v>
      </c>
      <c r="D682" s="5">
        <v>10</v>
      </c>
      <c r="E682" s="6" t="s">
        <v>108</v>
      </c>
      <c r="F682" t="s">
        <v>16</v>
      </c>
      <c r="G682">
        <v>155</v>
      </c>
      <c r="H682" t="s">
        <v>114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hidden="1" x14ac:dyDescent="0.25">
      <c r="A683" t="s">
        <v>136</v>
      </c>
      <c r="C683" s="6">
        <v>39960</v>
      </c>
      <c r="D683" s="5"/>
      <c r="E683" s="6"/>
      <c r="G683">
        <v>159</v>
      </c>
      <c r="H683" t="s">
        <v>114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hidden="1" x14ac:dyDescent="0.25">
      <c r="A684" t="s">
        <v>133</v>
      </c>
      <c r="C684" s="6">
        <v>39801</v>
      </c>
      <c r="D684" s="5">
        <v>1</v>
      </c>
      <c r="E684" s="6" t="s">
        <v>209</v>
      </c>
      <c r="F684" t="s">
        <v>10</v>
      </c>
      <c r="G684" s="5">
        <v>0</v>
      </c>
      <c r="H684" t="s">
        <v>115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hidden="1" x14ac:dyDescent="0.25">
      <c r="A685" t="s">
        <v>133</v>
      </c>
      <c r="C685" s="6">
        <v>39819</v>
      </c>
      <c r="D685" s="5"/>
      <c r="E685" s="6"/>
      <c r="G685">
        <v>18</v>
      </c>
      <c r="H685" t="s">
        <v>115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hidden="1" x14ac:dyDescent="0.25">
      <c r="A686" t="s">
        <v>133</v>
      </c>
      <c r="C686" s="6">
        <v>39820</v>
      </c>
      <c r="D686" s="5"/>
      <c r="E686" s="6"/>
      <c r="G686" s="5">
        <v>19</v>
      </c>
      <c r="H686" t="s">
        <v>115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hidden="1" x14ac:dyDescent="0.25">
      <c r="A687" t="s">
        <v>133</v>
      </c>
      <c r="C687" s="6">
        <v>39824</v>
      </c>
      <c r="D687" s="5">
        <v>4</v>
      </c>
      <c r="E687" t="s">
        <v>210</v>
      </c>
      <c r="F687" t="s">
        <v>12</v>
      </c>
      <c r="G687">
        <v>23</v>
      </c>
      <c r="H687" t="s">
        <v>115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hidden="1" x14ac:dyDescent="0.25">
      <c r="A688" t="s">
        <v>133</v>
      </c>
      <c r="C688" s="6">
        <v>39827</v>
      </c>
      <c r="D688" s="5"/>
      <c r="E688" s="6"/>
      <c r="G688">
        <v>26</v>
      </c>
      <c r="H688" t="s">
        <v>115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hidden="1" x14ac:dyDescent="0.25">
      <c r="A689" t="s">
        <v>133</v>
      </c>
      <c r="C689" s="6">
        <v>39833</v>
      </c>
      <c r="D689" s="5"/>
      <c r="E689" s="6"/>
      <c r="G689" s="5">
        <v>32</v>
      </c>
      <c r="H689" t="s">
        <v>115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hidden="1" x14ac:dyDescent="0.25">
      <c r="A690" t="s">
        <v>133</v>
      </c>
      <c r="C690" s="6">
        <v>39840</v>
      </c>
      <c r="D690" s="5"/>
      <c r="E690" s="6"/>
      <c r="G690">
        <v>39</v>
      </c>
      <c r="H690" t="s">
        <v>115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hidden="1" x14ac:dyDescent="0.25">
      <c r="A691" t="s">
        <v>133</v>
      </c>
      <c r="C691" s="6">
        <v>39848</v>
      </c>
      <c r="D691" s="5"/>
      <c r="E691" s="6"/>
      <c r="G691" s="5">
        <v>47</v>
      </c>
      <c r="H691" t="s">
        <v>115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hidden="1" x14ac:dyDescent="0.25">
      <c r="A692" t="s">
        <v>133</v>
      </c>
      <c r="C692" s="6">
        <v>39849</v>
      </c>
      <c r="D692" s="5">
        <v>4</v>
      </c>
      <c r="E692" t="s">
        <v>206</v>
      </c>
      <c r="F692" t="s">
        <v>13</v>
      </c>
      <c r="G692">
        <v>48</v>
      </c>
      <c r="H692" t="s">
        <v>115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hidden="1" x14ac:dyDescent="0.25">
      <c r="A693" t="s">
        <v>133</v>
      </c>
      <c r="C693" s="6">
        <v>39854</v>
      </c>
      <c r="D693" s="5"/>
      <c r="E693" s="6"/>
      <c r="G693">
        <v>53</v>
      </c>
      <c r="H693" t="s">
        <v>115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hidden="1" x14ac:dyDescent="0.25">
      <c r="A694" t="s">
        <v>133</v>
      </c>
      <c r="C694" s="6">
        <v>39860</v>
      </c>
      <c r="D694" s="5">
        <v>6</v>
      </c>
      <c r="E694" s="6" t="s">
        <v>239</v>
      </c>
      <c r="F694" t="s">
        <v>89</v>
      </c>
      <c r="G694" s="5">
        <v>59</v>
      </c>
      <c r="H694" t="s">
        <v>115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hidden="1" x14ac:dyDescent="0.25">
      <c r="A695" t="s">
        <v>133</v>
      </c>
      <c r="C695" s="6">
        <v>39869</v>
      </c>
      <c r="D695" s="5"/>
      <c r="E695" s="6"/>
      <c r="G695">
        <v>68</v>
      </c>
      <c r="H695" t="s">
        <v>115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hidden="1" x14ac:dyDescent="0.25">
      <c r="A696" t="s">
        <v>133</v>
      </c>
      <c r="C696" s="6">
        <v>39874</v>
      </c>
      <c r="D696" s="5"/>
      <c r="E696" s="6"/>
      <c r="G696">
        <v>73</v>
      </c>
      <c r="H696" t="s">
        <v>115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hidden="1" x14ac:dyDescent="0.25">
      <c r="A697" t="s">
        <v>133</v>
      </c>
      <c r="C697" s="6">
        <v>39876</v>
      </c>
      <c r="D697" s="5"/>
      <c r="E697" s="6"/>
      <c r="G697" s="5">
        <v>75</v>
      </c>
      <c r="H697" t="s">
        <v>115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hidden="1" x14ac:dyDescent="0.25">
      <c r="A698" t="s">
        <v>133</v>
      </c>
      <c r="C698" s="6">
        <v>39884</v>
      </c>
      <c r="D698" s="5"/>
      <c r="E698" s="6"/>
      <c r="G698">
        <v>83</v>
      </c>
      <c r="H698" t="s">
        <v>115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hidden="1" x14ac:dyDescent="0.25">
      <c r="A699" t="s">
        <v>133</v>
      </c>
      <c r="C699" s="6">
        <v>39888</v>
      </c>
      <c r="D699" s="5"/>
      <c r="E699" s="6"/>
      <c r="G699" s="5">
        <v>87</v>
      </c>
      <c r="H699" t="s">
        <v>115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hidden="1" x14ac:dyDescent="0.25">
      <c r="A700" t="s">
        <v>133</v>
      </c>
      <c r="C700" s="6">
        <v>39895</v>
      </c>
      <c r="D700" s="5"/>
      <c r="E700" s="6"/>
      <c r="G700">
        <v>94</v>
      </c>
      <c r="H700" t="s">
        <v>115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hidden="1" x14ac:dyDescent="0.25">
      <c r="A701" t="s">
        <v>133</v>
      </c>
      <c r="C701" s="6">
        <v>39904</v>
      </c>
      <c r="D701" s="5"/>
      <c r="E701" s="6"/>
      <c r="G701" s="5">
        <v>103</v>
      </c>
      <c r="H701" t="s">
        <v>115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hidden="1" x14ac:dyDescent="0.25">
      <c r="A702" t="s">
        <v>133</v>
      </c>
      <c r="C702" s="6">
        <v>39908</v>
      </c>
      <c r="D702" s="5"/>
      <c r="E702" s="6"/>
      <c r="G702">
        <v>107</v>
      </c>
      <c r="H702" t="s">
        <v>115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hidden="1" x14ac:dyDescent="0.25">
      <c r="A703" t="s">
        <v>133</v>
      </c>
      <c r="C703" s="6">
        <v>39911</v>
      </c>
      <c r="D703" s="5"/>
      <c r="E703" s="6"/>
      <c r="G703">
        <v>110</v>
      </c>
      <c r="H703" t="s">
        <v>115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hidden="1" x14ac:dyDescent="0.25">
      <c r="A704" t="s">
        <v>133</v>
      </c>
      <c r="C704" s="6">
        <v>39920</v>
      </c>
      <c r="D704" s="5"/>
      <c r="E704" s="6"/>
      <c r="G704">
        <v>119</v>
      </c>
      <c r="H704" t="s">
        <v>115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hidden="1" x14ac:dyDescent="0.25">
      <c r="A705" t="s">
        <v>133</v>
      </c>
      <c r="C705" s="6">
        <v>39922</v>
      </c>
      <c r="D705" s="5">
        <v>8</v>
      </c>
      <c r="E705" t="s">
        <v>208</v>
      </c>
      <c r="F705" t="s">
        <v>14</v>
      </c>
      <c r="G705">
        <v>121</v>
      </c>
      <c r="H705" t="s">
        <v>115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hidden="1" x14ac:dyDescent="0.25">
      <c r="A706" t="s">
        <v>133</v>
      </c>
      <c r="C706" s="6">
        <v>39925</v>
      </c>
      <c r="D706" s="5"/>
      <c r="E706" s="6"/>
      <c r="G706">
        <v>124</v>
      </c>
      <c r="H706" t="s">
        <v>115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hidden="1" x14ac:dyDescent="0.25">
      <c r="A707" t="s">
        <v>133</v>
      </c>
      <c r="C707" s="6">
        <v>39932</v>
      </c>
      <c r="D707" s="5"/>
      <c r="E707" s="6"/>
      <c r="G707" s="5">
        <v>131</v>
      </c>
      <c r="H707" t="s">
        <v>115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hidden="1" x14ac:dyDescent="0.25">
      <c r="A708" t="s">
        <v>133</v>
      </c>
      <c r="C708" s="6">
        <v>39939</v>
      </c>
      <c r="D708" s="5"/>
      <c r="E708" s="6"/>
      <c r="G708">
        <v>138</v>
      </c>
      <c r="H708" t="s">
        <v>115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hidden="1" x14ac:dyDescent="0.25">
      <c r="A709" t="s">
        <v>133</v>
      </c>
      <c r="C709" s="6">
        <v>39944</v>
      </c>
      <c r="D709" s="5">
        <v>9</v>
      </c>
      <c r="E709" s="6" t="s">
        <v>207</v>
      </c>
      <c r="F709" t="s">
        <v>15</v>
      </c>
      <c r="G709">
        <v>143</v>
      </c>
      <c r="H709" t="s">
        <v>115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hidden="1" x14ac:dyDescent="0.25">
      <c r="A710" t="s">
        <v>133</v>
      </c>
      <c r="C710" s="6">
        <v>39946</v>
      </c>
      <c r="D710" s="5"/>
      <c r="E710" s="6"/>
      <c r="G710">
        <v>145</v>
      </c>
      <c r="H710" t="s">
        <v>115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hidden="1" x14ac:dyDescent="0.25">
      <c r="A711" t="s">
        <v>133</v>
      </c>
      <c r="C711" s="6">
        <v>39954</v>
      </c>
      <c r="D711" s="5"/>
      <c r="E711" s="6"/>
      <c r="G711">
        <v>153</v>
      </c>
      <c r="H711" t="s">
        <v>115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hidden="1" x14ac:dyDescent="0.25">
      <c r="A712" t="s">
        <v>133</v>
      </c>
      <c r="C712" s="6">
        <v>39956</v>
      </c>
      <c r="D712" s="5">
        <v>10</v>
      </c>
      <c r="E712" s="6" t="s">
        <v>108</v>
      </c>
      <c r="F712" t="s">
        <v>16</v>
      </c>
      <c r="G712">
        <v>155</v>
      </c>
      <c r="H712" t="s">
        <v>115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hidden="1" x14ac:dyDescent="0.25">
      <c r="A713" t="s">
        <v>133</v>
      </c>
      <c r="C713" s="6">
        <v>39960</v>
      </c>
      <c r="D713" s="5"/>
      <c r="E713" s="6"/>
      <c r="G713">
        <v>159</v>
      </c>
      <c r="H713" t="s">
        <v>115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hidden="1" x14ac:dyDescent="0.25">
      <c r="A714" t="s">
        <v>135</v>
      </c>
      <c r="C714" s="6">
        <v>39801</v>
      </c>
      <c r="D714" s="5">
        <v>1</v>
      </c>
      <c r="E714" s="6" t="s">
        <v>209</v>
      </c>
      <c r="F714" t="s">
        <v>10</v>
      </c>
      <c r="G714" s="5">
        <v>0</v>
      </c>
      <c r="H714" t="s">
        <v>116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hidden="1" x14ac:dyDescent="0.25">
      <c r="A715" t="s">
        <v>135</v>
      </c>
      <c r="C715" s="6">
        <v>39819</v>
      </c>
      <c r="D715" s="5"/>
      <c r="E715" s="6"/>
      <c r="G715">
        <v>18</v>
      </c>
      <c r="H715" t="s">
        <v>116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hidden="1" x14ac:dyDescent="0.25">
      <c r="A716" t="s">
        <v>135</v>
      </c>
      <c r="C716" s="6">
        <v>39820</v>
      </c>
      <c r="D716" s="5"/>
      <c r="E716" s="6"/>
      <c r="G716" s="5">
        <v>19</v>
      </c>
      <c r="H716" t="s">
        <v>116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hidden="1" x14ac:dyDescent="0.25">
      <c r="A717" t="s">
        <v>135</v>
      </c>
      <c r="C717" s="6">
        <v>39824</v>
      </c>
      <c r="D717" s="5">
        <v>4</v>
      </c>
      <c r="E717" t="s">
        <v>210</v>
      </c>
      <c r="F717" t="s">
        <v>12</v>
      </c>
      <c r="G717">
        <v>23</v>
      </c>
      <c r="H717" t="s">
        <v>116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hidden="1" x14ac:dyDescent="0.25">
      <c r="A718" t="s">
        <v>135</v>
      </c>
      <c r="C718" s="6">
        <v>39827</v>
      </c>
      <c r="D718" s="5"/>
      <c r="E718" s="6"/>
      <c r="G718">
        <v>26</v>
      </c>
      <c r="H718" t="s">
        <v>116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hidden="1" x14ac:dyDescent="0.25">
      <c r="A719" t="s">
        <v>135</v>
      </c>
      <c r="C719" s="6">
        <v>39833</v>
      </c>
      <c r="D719" s="5"/>
      <c r="E719" s="6"/>
      <c r="G719" s="5">
        <v>32</v>
      </c>
      <c r="H719" t="s">
        <v>116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hidden="1" x14ac:dyDescent="0.25">
      <c r="A720" t="s">
        <v>135</v>
      </c>
      <c r="C720" s="6">
        <v>39840</v>
      </c>
      <c r="D720" s="5"/>
      <c r="E720" s="6"/>
      <c r="G720">
        <v>39</v>
      </c>
      <c r="H720" t="s">
        <v>116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hidden="1" x14ac:dyDescent="0.25">
      <c r="A721" t="s">
        <v>135</v>
      </c>
      <c r="C721" s="6">
        <v>39848</v>
      </c>
      <c r="D721" s="5"/>
      <c r="E721" s="6"/>
      <c r="G721" s="5">
        <v>47</v>
      </c>
      <c r="H721" t="s">
        <v>116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hidden="1" x14ac:dyDescent="0.25">
      <c r="A722" t="s">
        <v>135</v>
      </c>
      <c r="C722" s="6">
        <v>39849</v>
      </c>
      <c r="D722" s="5">
        <v>4</v>
      </c>
      <c r="E722" t="s">
        <v>206</v>
      </c>
      <c r="F722" t="s">
        <v>13</v>
      </c>
      <c r="G722">
        <v>48</v>
      </c>
      <c r="H722" t="s">
        <v>116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hidden="1" x14ac:dyDescent="0.25">
      <c r="A723" t="s">
        <v>135</v>
      </c>
      <c r="C723" s="6">
        <v>39854</v>
      </c>
      <c r="D723" s="5"/>
      <c r="E723" s="6"/>
      <c r="G723">
        <v>53</v>
      </c>
      <c r="H723" t="s">
        <v>116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hidden="1" x14ac:dyDescent="0.25">
      <c r="A724" t="s">
        <v>135</v>
      </c>
      <c r="C724" s="6">
        <v>39860</v>
      </c>
      <c r="D724" s="5">
        <v>6</v>
      </c>
      <c r="E724" s="6" t="s">
        <v>239</v>
      </c>
      <c r="F724" t="s">
        <v>89</v>
      </c>
      <c r="G724" s="5">
        <v>59</v>
      </c>
      <c r="H724" t="s">
        <v>116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hidden="1" x14ac:dyDescent="0.25">
      <c r="A725" t="s">
        <v>135</v>
      </c>
      <c r="C725" s="6">
        <v>39869</v>
      </c>
      <c r="D725" s="5"/>
      <c r="E725" s="6"/>
      <c r="G725">
        <v>68</v>
      </c>
      <c r="H725" t="s">
        <v>116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hidden="1" x14ac:dyDescent="0.25">
      <c r="A726" t="s">
        <v>135</v>
      </c>
      <c r="C726" s="6">
        <v>39874</v>
      </c>
      <c r="D726" s="5"/>
      <c r="E726" s="6"/>
      <c r="G726">
        <v>73</v>
      </c>
      <c r="H726" t="s">
        <v>116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hidden="1" x14ac:dyDescent="0.25">
      <c r="A727" t="s">
        <v>135</v>
      </c>
      <c r="C727" s="6">
        <v>39876</v>
      </c>
      <c r="D727" s="5"/>
      <c r="E727" s="6"/>
      <c r="G727" s="5">
        <v>75</v>
      </c>
      <c r="H727" t="s">
        <v>116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hidden="1" x14ac:dyDescent="0.25">
      <c r="A728" t="s">
        <v>135</v>
      </c>
      <c r="C728" s="6">
        <v>39884</v>
      </c>
      <c r="D728" s="5"/>
      <c r="E728" s="6"/>
      <c r="G728">
        <v>83</v>
      </c>
      <c r="H728" t="s">
        <v>116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hidden="1" x14ac:dyDescent="0.25">
      <c r="A729" t="s">
        <v>135</v>
      </c>
      <c r="C729" s="6">
        <v>39888</v>
      </c>
      <c r="D729" s="5"/>
      <c r="E729" s="6"/>
      <c r="G729" s="5">
        <v>87</v>
      </c>
      <c r="H729" t="s">
        <v>116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hidden="1" x14ac:dyDescent="0.25">
      <c r="A730" t="s">
        <v>135</v>
      </c>
      <c r="C730" s="6">
        <v>39895</v>
      </c>
      <c r="D730" s="5"/>
      <c r="E730" s="6"/>
      <c r="G730">
        <v>94</v>
      </c>
      <c r="H730" t="s">
        <v>116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hidden="1" x14ac:dyDescent="0.25">
      <c r="A731" t="s">
        <v>135</v>
      </c>
      <c r="C731" s="6">
        <v>39904</v>
      </c>
      <c r="D731" s="5"/>
      <c r="E731" s="6"/>
      <c r="G731" s="5">
        <v>103</v>
      </c>
      <c r="H731" t="s">
        <v>116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hidden="1" x14ac:dyDescent="0.25">
      <c r="A732" t="s">
        <v>135</v>
      </c>
      <c r="C732" s="6">
        <v>39908</v>
      </c>
      <c r="D732" s="5"/>
      <c r="E732" s="6"/>
      <c r="G732">
        <v>107</v>
      </c>
      <c r="H732" t="s">
        <v>116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hidden="1" x14ac:dyDescent="0.25">
      <c r="A733" t="s">
        <v>135</v>
      </c>
      <c r="C733" s="6">
        <v>39911</v>
      </c>
      <c r="D733" s="5"/>
      <c r="E733" s="6"/>
      <c r="G733">
        <v>110</v>
      </c>
      <c r="H733" t="s">
        <v>116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hidden="1" x14ac:dyDescent="0.25">
      <c r="A734" t="s">
        <v>135</v>
      </c>
      <c r="C734" s="6">
        <v>39920</v>
      </c>
      <c r="D734" s="5"/>
      <c r="E734" s="6"/>
      <c r="G734">
        <v>119</v>
      </c>
      <c r="H734" t="s">
        <v>116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hidden="1" x14ac:dyDescent="0.25">
      <c r="A735" t="s">
        <v>135</v>
      </c>
      <c r="C735" s="6">
        <v>39922</v>
      </c>
      <c r="D735" s="5">
        <v>8</v>
      </c>
      <c r="E735" t="s">
        <v>208</v>
      </c>
      <c r="F735" t="s">
        <v>14</v>
      </c>
      <c r="G735">
        <v>121</v>
      </c>
      <c r="H735" t="s">
        <v>116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hidden="1" x14ac:dyDescent="0.25">
      <c r="A736" t="s">
        <v>135</v>
      </c>
      <c r="C736" s="6">
        <v>39925</v>
      </c>
      <c r="D736" s="5"/>
      <c r="E736" s="6"/>
      <c r="G736">
        <v>124</v>
      </c>
      <c r="H736" t="s">
        <v>116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hidden="1" x14ac:dyDescent="0.25">
      <c r="A737" t="s">
        <v>135</v>
      </c>
      <c r="C737" s="6">
        <v>39932</v>
      </c>
      <c r="D737" s="5"/>
      <c r="E737" s="6"/>
      <c r="G737" s="5">
        <v>131</v>
      </c>
      <c r="H737" t="s">
        <v>116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hidden="1" x14ac:dyDescent="0.25">
      <c r="A738" t="s">
        <v>135</v>
      </c>
      <c r="C738" s="6">
        <v>39939</v>
      </c>
      <c r="D738" s="5"/>
      <c r="E738" s="6"/>
      <c r="G738">
        <v>138</v>
      </c>
      <c r="H738" t="s">
        <v>116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hidden="1" x14ac:dyDescent="0.25">
      <c r="A739" t="s">
        <v>135</v>
      </c>
      <c r="C739" s="6">
        <v>39945</v>
      </c>
      <c r="D739" s="5">
        <v>9</v>
      </c>
      <c r="E739" s="6" t="s">
        <v>207</v>
      </c>
      <c r="F739" t="s">
        <v>15</v>
      </c>
      <c r="G739">
        <v>144</v>
      </c>
      <c r="H739" t="s">
        <v>116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hidden="1" x14ac:dyDescent="0.25">
      <c r="A740" t="s">
        <v>135</v>
      </c>
      <c r="C740" s="6">
        <v>39946</v>
      </c>
      <c r="D740" s="5"/>
      <c r="E740" s="6"/>
      <c r="G740">
        <v>145</v>
      </c>
      <c r="H740" t="s">
        <v>116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hidden="1" x14ac:dyDescent="0.25">
      <c r="A741" t="s">
        <v>135</v>
      </c>
      <c r="C741" s="6">
        <v>39954</v>
      </c>
      <c r="D741" s="5"/>
      <c r="E741" s="6"/>
      <c r="G741">
        <v>153</v>
      </c>
      <c r="H741" t="s">
        <v>116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hidden="1" x14ac:dyDescent="0.25">
      <c r="A742" t="s">
        <v>135</v>
      </c>
      <c r="C742" s="6">
        <v>39960</v>
      </c>
      <c r="D742" s="5">
        <v>10</v>
      </c>
      <c r="E742" s="6" t="s">
        <v>108</v>
      </c>
      <c r="F742" t="s">
        <v>16</v>
      </c>
      <c r="G742">
        <v>159</v>
      </c>
      <c r="H742" t="s">
        <v>116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hidden="1" x14ac:dyDescent="0.25">
      <c r="A743" t="s">
        <v>134</v>
      </c>
      <c r="C743" s="6">
        <v>39801</v>
      </c>
      <c r="D743" s="5">
        <v>1</v>
      </c>
      <c r="E743" s="6" t="s">
        <v>209</v>
      </c>
      <c r="F743" t="s">
        <v>10</v>
      </c>
      <c r="G743" s="5">
        <v>0</v>
      </c>
      <c r="H743" t="s">
        <v>117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hidden="1" x14ac:dyDescent="0.25">
      <c r="A744" t="s">
        <v>134</v>
      </c>
      <c r="C744" s="6">
        <v>39819</v>
      </c>
      <c r="D744" s="5"/>
      <c r="E744" s="6"/>
      <c r="G744">
        <v>18</v>
      </c>
      <c r="H744" t="s">
        <v>117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hidden="1" x14ac:dyDescent="0.25">
      <c r="A745" t="s">
        <v>134</v>
      </c>
      <c r="C745" s="6">
        <v>39820</v>
      </c>
      <c r="D745" s="5"/>
      <c r="E745" s="6"/>
      <c r="G745" s="5">
        <v>19</v>
      </c>
      <c r="H745" t="s">
        <v>117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hidden="1" x14ac:dyDescent="0.25">
      <c r="A746" t="s">
        <v>134</v>
      </c>
      <c r="C746" s="6">
        <v>39824</v>
      </c>
      <c r="D746" s="5">
        <v>4</v>
      </c>
      <c r="E746" t="s">
        <v>210</v>
      </c>
      <c r="F746" t="s">
        <v>12</v>
      </c>
      <c r="G746">
        <v>23</v>
      </c>
      <c r="H746" t="s">
        <v>117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hidden="1" x14ac:dyDescent="0.25">
      <c r="A747" t="s">
        <v>134</v>
      </c>
      <c r="C747" s="6">
        <v>39827</v>
      </c>
      <c r="D747" s="5"/>
      <c r="E747" s="6"/>
      <c r="G747">
        <v>26</v>
      </c>
      <c r="H747" t="s">
        <v>117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hidden="1" x14ac:dyDescent="0.25">
      <c r="A748" t="s">
        <v>134</v>
      </c>
      <c r="C748" s="6">
        <v>39833</v>
      </c>
      <c r="D748" s="5"/>
      <c r="E748" s="6"/>
      <c r="G748" s="5">
        <v>32</v>
      </c>
      <c r="H748" t="s">
        <v>117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hidden="1" x14ac:dyDescent="0.25">
      <c r="A749" t="s">
        <v>134</v>
      </c>
      <c r="C749" s="6">
        <v>39840</v>
      </c>
      <c r="D749" s="5"/>
      <c r="E749" s="6"/>
      <c r="G749">
        <v>39</v>
      </c>
      <c r="H749" t="s">
        <v>117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hidden="1" x14ac:dyDescent="0.25">
      <c r="A750" t="s">
        <v>134</v>
      </c>
      <c r="C750" s="6">
        <v>39848</v>
      </c>
      <c r="D750" s="5"/>
      <c r="E750" s="6"/>
      <c r="G750" s="5">
        <v>47</v>
      </c>
      <c r="H750" t="s">
        <v>117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hidden="1" x14ac:dyDescent="0.25">
      <c r="A751" t="s">
        <v>134</v>
      </c>
      <c r="C751" s="6">
        <v>39849</v>
      </c>
      <c r="D751" s="5">
        <v>4</v>
      </c>
      <c r="E751" t="s">
        <v>206</v>
      </c>
      <c r="F751" t="s">
        <v>13</v>
      </c>
      <c r="G751">
        <v>48</v>
      </c>
      <c r="H751" t="s">
        <v>117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hidden="1" x14ac:dyDescent="0.25">
      <c r="A752" t="s">
        <v>134</v>
      </c>
      <c r="C752" s="6">
        <v>39854</v>
      </c>
      <c r="D752" s="5"/>
      <c r="E752" s="6"/>
      <c r="G752">
        <v>53</v>
      </c>
      <c r="H752" t="s">
        <v>117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hidden="1" x14ac:dyDescent="0.25">
      <c r="A753" t="s">
        <v>134</v>
      </c>
      <c r="C753" s="6">
        <v>39860</v>
      </c>
      <c r="D753" s="5">
        <v>6</v>
      </c>
      <c r="E753" s="6" t="s">
        <v>239</v>
      </c>
      <c r="F753" t="s">
        <v>89</v>
      </c>
      <c r="G753" s="5">
        <v>59</v>
      </c>
      <c r="H753" t="s">
        <v>117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hidden="1" x14ac:dyDescent="0.25">
      <c r="A754" t="s">
        <v>134</v>
      </c>
      <c r="C754" s="6">
        <v>39869</v>
      </c>
      <c r="D754" s="5"/>
      <c r="E754" s="6"/>
      <c r="G754">
        <v>68</v>
      </c>
      <c r="H754" t="s">
        <v>117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hidden="1" x14ac:dyDescent="0.25">
      <c r="A755" t="s">
        <v>134</v>
      </c>
      <c r="C755" s="6">
        <v>39874</v>
      </c>
      <c r="D755" s="5"/>
      <c r="E755" s="6"/>
      <c r="G755">
        <v>73</v>
      </c>
      <c r="H755" t="s">
        <v>117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hidden="1" x14ac:dyDescent="0.25">
      <c r="A756" t="s">
        <v>134</v>
      </c>
      <c r="C756" s="6">
        <v>39876</v>
      </c>
      <c r="D756" s="5"/>
      <c r="E756" s="6"/>
      <c r="G756" s="5">
        <v>75</v>
      </c>
      <c r="H756" t="s">
        <v>117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hidden="1" x14ac:dyDescent="0.25">
      <c r="A757" t="s">
        <v>134</v>
      </c>
      <c r="C757" s="6">
        <v>39884</v>
      </c>
      <c r="D757" s="5"/>
      <c r="E757" s="6"/>
      <c r="G757">
        <v>83</v>
      </c>
      <c r="H757" t="s">
        <v>117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hidden="1" x14ac:dyDescent="0.25">
      <c r="A758" t="s">
        <v>134</v>
      </c>
      <c r="C758" s="6">
        <v>39888</v>
      </c>
      <c r="D758" s="5"/>
      <c r="E758" s="6"/>
      <c r="G758" s="5">
        <v>87</v>
      </c>
      <c r="H758" t="s">
        <v>117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hidden="1" x14ac:dyDescent="0.25">
      <c r="A759" t="s">
        <v>134</v>
      </c>
      <c r="C759" s="6">
        <v>39895</v>
      </c>
      <c r="D759" s="5"/>
      <c r="E759" s="6"/>
      <c r="G759">
        <v>94</v>
      </c>
      <c r="H759" t="s">
        <v>117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hidden="1" x14ac:dyDescent="0.25">
      <c r="A760" t="s">
        <v>134</v>
      </c>
      <c r="C760" s="6">
        <v>39904</v>
      </c>
      <c r="D760" s="5"/>
      <c r="E760" s="6"/>
      <c r="G760" s="5">
        <v>103</v>
      </c>
      <c r="H760" t="s">
        <v>117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hidden="1" x14ac:dyDescent="0.25">
      <c r="A761" t="s">
        <v>134</v>
      </c>
      <c r="C761" s="6">
        <v>39908</v>
      </c>
      <c r="D761" s="5"/>
      <c r="E761" s="6"/>
      <c r="G761">
        <v>107</v>
      </c>
      <c r="H761" t="s">
        <v>117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hidden="1" x14ac:dyDescent="0.25">
      <c r="A762" t="s">
        <v>134</v>
      </c>
      <c r="C762" s="6">
        <v>39911</v>
      </c>
      <c r="D762" s="5"/>
      <c r="E762" s="6"/>
      <c r="G762">
        <v>110</v>
      </c>
      <c r="H762" t="s">
        <v>117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hidden="1" x14ac:dyDescent="0.25">
      <c r="A763" t="s">
        <v>134</v>
      </c>
      <c r="C763" s="6">
        <v>39920</v>
      </c>
      <c r="D763" s="5"/>
      <c r="E763" s="6"/>
      <c r="G763">
        <v>119</v>
      </c>
      <c r="H763" t="s">
        <v>117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hidden="1" x14ac:dyDescent="0.25">
      <c r="A764" t="s">
        <v>134</v>
      </c>
      <c r="C764" s="6">
        <v>39922</v>
      </c>
      <c r="D764" s="5">
        <v>8</v>
      </c>
      <c r="E764" t="s">
        <v>208</v>
      </c>
      <c r="F764" t="s">
        <v>14</v>
      </c>
      <c r="G764">
        <v>121</v>
      </c>
      <c r="H764" t="s">
        <v>117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hidden="1" x14ac:dyDescent="0.25">
      <c r="A765" t="s">
        <v>134</v>
      </c>
      <c r="C765" s="6">
        <v>39925</v>
      </c>
      <c r="D765" s="5"/>
      <c r="E765" s="6"/>
      <c r="G765">
        <v>124</v>
      </c>
      <c r="H765" t="s">
        <v>117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hidden="1" x14ac:dyDescent="0.25">
      <c r="A766" t="s">
        <v>134</v>
      </c>
      <c r="C766" s="6">
        <v>39932</v>
      </c>
      <c r="D766" s="5"/>
      <c r="E766" s="6"/>
      <c r="G766" s="5">
        <v>131</v>
      </c>
      <c r="H766" t="s">
        <v>117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hidden="1" x14ac:dyDescent="0.25">
      <c r="A767" t="s">
        <v>134</v>
      </c>
      <c r="C767" s="6">
        <v>39939</v>
      </c>
      <c r="D767" s="5"/>
      <c r="E767" s="6"/>
      <c r="G767">
        <v>138</v>
      </c>
      <c r="H767" t="s">
        <v>117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hidden="1" x14ac:dyDescent="0.25">
      <c r="A768" t="s">
        <v>134</v>
      </c>
      <c r="C768" s="6">
        <v>39946</v>
      </c>
      <c r="D768" s="5"/>
      <c r="E768" s="6"/>
      <c r="G768">
        <v>145</v>
      </c>
      <c r="H768" t="s">
        <v>117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hidden="1" x14ac:dyDescent="0.25">
      <c r="A769" t="s">
        <v>134</v>
      </c>
      <c r="C769" s="6">
        <v>39948</v>
      </c>
      <c r="D769" s="5">
        <v>9</v>
      </c>
      <c r="E769" s="6" t="s">
        <v>207</v>
      </c>
      <c r="F769" t="s">
        <v>15</v>
      </c>
      <c r="G769">
        <v>147</v>
      </c>
      <c r="H769" t="s">
        <v>117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hidden="1" x14ac:dyDescent="0.25">
      <c r="A770" t="s">
        <v>134</v>
      </c>
      <c r="C770" s="6">
        <v>39954</v>
      </c>
      <c r="D770" s="5"/>
      <c r="E770" s="6"/>
      <c r="G770">
        <v>153</v>
      </c>
      <c r="H770" t="s">
        <v>117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hidden="1" x14ac:dyDescent="0.25">
      <c r="A771" t="s">
        <v>134</v>
      </c>
      <c r="C771" s="6">
        <v>39956</v>
      </c>
      <c r="D771" s="5">
        <v>10</v>
      </c>
      <c r="E771" s="6" t="s">
        <v>108</v>
      </c>
      <c r="F771" t="s">
        <v>16</v>
      </c>
      <c r="G771">
        <v>155</v>
      </c>
      <c r="H771" t="s">
        <v>117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hidden="1" x14ac:dyDescent="0.25">
      <c r="A772" t="s">
        <v>134</v>
      </c>
      <c r="C772" s="6">
        <v>39960</v>
      </c>
      <c r="D772" s="5"/>
      <c r="E772" s="6"/>
      <c r="G772">
        <v>159</v>
      </c>
      <c r="H772" t="s">
        <v>117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hidden="1" x14ac:dyDescent="0.25">
      <c r="A773" t="s">
        <v>137</v>
      </c>
      <c r="C773" s="6">
        <v>39820</v>
      </c>
      <c r="D773" s="5">
        <v>1</v>
      </c>
      <c r="E773" s="6" t="s">
        <v>209</v>
      </c>
      <c r="F773" t="s">
        <v>10</v>
      </c>
      <c r="G773" s="5">
        <v>0</v>
      </c>
      <c r="H773" t="s">
        <v>114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hidden="1" x14ac:dyDescent="0.25">
      <c r="A774" t="s">
        <v>137</v>
      </c>
      <c r="C774" s="6">
        <v>39846</v>
      </c>
      <c r="D774" s="5">
        <v>4</v>
      </c>
      <c r="E774" t="s">
        <v>210</v>
      </c>
      <c r="F774" t="s">
        <v>12</v>
      </c>
      <c r="G774">
        <v>26</v>
      </c>
      <c r="H774" t="s">
        <v>114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hidden="1" x14ac:dyDescent="0.25">
      <c r="A775" t="s">
        <v>137</v>
      </c>
      <c r="C775" s="6">
        <v>39848</v>
      </c>
      <c r="D775" s="5"/>
      <c r="E775" s="6"/>
      <c r="G775">
        <v>28</v>
      </c>
      <c r="H775" t="s">
        <v>114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hidden="1" x14ac:dyDescent="0.25">
      <c r="A776" t="s">
        <v>137</v>
      </c>
      <c r="C776" s="6">
        <v>39854</v>
      </c>
      <c r="D776" s="5"/>
      <c r="E776" s="6"/>
      <c r="G776">
        <v>34</v>
      </c>
      <c r="H776" t="s">
        <v>114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hidden="1" x14ac:dyDescent="0.25">
      <c r="A777" t="s">
        <v>137</v>
      </c>
      <c r="C777" s="6">
        <v>39860</v>
      </c>
      <c r="D777" s="5"/>
      <c r="E777" s="6"/>
      <c r="G777">
        <v>40</v>
      </c>
      <c r="H777" t="s">
        <v>114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hidden="1" x14ac:dyDescent="0.25">
      <c r="A778" t="s">
        <v>137</v>
      </c>
      <c r="C778" s="6">
        <v>39864</v>
      </c>
      <c r="D778" s="5"/>
      <c r="E778" s="6"/>
      <c r="G778">
        <v>44</v>
      </c>
      <c r="H778" t="s">
        <v>114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hidden="1" x14ac:dyDescent="0.25">
      <c r="A779" t="s">
        <v>137</v>
      </c>
      <c r="C779" s="6">
        <v>39869</v>
      </c>
      <c r="D779" s="5"/>
      <c r="E779" s="6"/>
      <c r="G779">
        <v>49</v>
      </c>
      <c r="H779" t="s">
        <v>114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hidden="1" x14ac:dyDescent="0.25">
      <c r="A780" t="s">
        <v>137</v>
      </c>
      <c r="C780" s="6">
        <v>39874</v>
      </c>
      <c r="D780" s="5"/>
      <c r="E780" s="6"/>
      <c r="G780">
        <v>54</v>
      </c>
      <c r="H780" t="s">
        <v>114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hidden="1" x14ac:dyDescent="0.25">
      <c r="A781" t="s">
        <v>137</v>
      </c>
      <c r="C781" s="6">
        <v>39877</v>
      </c>
      <c r="D781" s="5">
        <v>4</v>
      </c>
      <c r="E781" t="s">
        <v>206</v>
      </c>
      <c r="F781" t="s">
        <v>13</v>
      </c>
      <c r="G781">
        <v>57</v>
      </c>
      <c r="H781" t="s">
        <v>114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hidden="1" x14ac:dyDescent="0.25">
      <c r="A782" t="s">
        <v>137</v>
      </c>
      <c r="C782" s="6">
        <v>39884</v>
      </c>
      <c r="D782" s="5"/>
      <c r="E782" s="6"/>
      <c r="G782">
        <v>64</v>
      </c>
      <c r="H782" t="s">
        <v>114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hidden="1" x14ac:dyDescent="0.25">
      <c r="A783" t="s">
        <v>137</v>
      </c>
      <c r="C783" s="6">
        <v>39890</v>
      </c>
      <c r="D783" s="5"/>
      <c r="E783" s="6"/>
      <c r="G783">
        <v>70</v>
      </c>
      <c r="H783" t="s">
        <v>114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hidden="1" x14ac:dyDescent="0.25">
      <c r="A784" t="s">
        <v>137</v>
      </c>
      <c r="C784" s="6">
        <v>39895</v>
      </c>
      <c r="D784" s="5"/>
      <c r="E784" s="6"/>
      <c r="G784">
        <v>75</v>
      </c>
      <c r="H784" t="s">
        <v>114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hidden="1" x14ac:dyDescent="0.25">
      <c r="A785" t="s">
        <v>137</v>
      </c>
      <c r="C785" s="6">
        <v>39903</v>
      </c>
      <c r="D785" s="5">
        <v>6</v>
      </c>
      <c r="E785" s="6" t="s">
        <v>239</v>
      </c>
      <c r="F785" t="s">
        <v>89</v>
      </c>
      <c r="G785">
        <v>83</v>
      </c>
      <c r="H785" t="s">
        <v>114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hidden="1" x14ac:dyDescent="0.25">
      <c r="A786" t="s">
        <v>137</v>
      </c>
      <c r="C786" s="6">
        <v>39911</v>
      </c>
      <c r="D786" s="5"/>
      <c r="E786" s="6"/>
      <c r="G786">
        <v>91</v>
      </c>
      <c r="H786" t="s">
        <v>114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hidden="1" x14ac:dyDescent="0.25">
      <c r="A787" t="s">
        <v>137</v>
      </c>
      <c r="C787" s="6">
        <v>39919</v>
      </c>
      <c r="D787" s="5"/>
      <c r="E787" s="6"/>
      <c r="G787">
        <v>99</v>
      </c>
      <c r="H787" t="s">
        <v>114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hidden="1" x14ac:dyDescent="0.25">
      <c r="A788" t="s">
        <v>137</v>
      </c>
      <c r="C788" s="6">
        <v>39928</v>
      </c>
      <c r="D788" s="5"/>
      <c r="E788" s="6"/>
      <c r="G788">
        <v>108</v>
      </c>
      <c r="H788" t="s">
        <v>114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hidden="1" x14ac:dyDescent="0.25">
      <c r="A789" t="s">
        <v>137</v>
      </c>
      <c r="C789" s="6">
        <v>39938</v>
      </c>
      <c r="D789" s="5">
        <v>8</v>
      </c>
      <c r="E789" t="s">
        <v>208</v>
      </c>
      <c r="F789" t="s">
        <v>14</v>
      </c>
      <c r="G789">
        <v>118</v>
      </c>
      <c r="H789" t="s">
        <v>114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hidden="1" x14ac:dyDescent="0.25">
      <c r="A790" t="s">
        <v>137</v>
      </c>
      <c r="C790" s="6">
        <v>39954</v>
      </c>
      <c r="D790" s="5"/>
      <c r="E790" s="6"/>
      <c r="G790">
        <v>134</v>
      </c>
      <c r="H790" t="s">
        <v>114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hidden="1" x14ac:dyDescent="0.25">
      <c r="A791" t="s">
        <v>137</v>
      </c>
      <c r="C791" s="6">
        <v>39960</v>
      </c>
      <c r="D791" s="5"/>
      <c r="E791" s="6"/>
      <c r="G791">
        <v>140</v>
      </c>
      <c r="H791" t="s">
        <v>114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hidden="1" x14ac:dyDescent="0.25">
      <c r="A792" t="s">
        <v>137</v>
      </c>
      <c r="C792" s="6">
        <v>39966</v>
      </c>
      <c r="D792" s="5"/>
      <c r="E792" s="6"/>
      <c r="G792">
        <v>146</v>
      </c>
      <c r="H792" t="s">
        <v>114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hidden="1" x14ac:dyDescent="0.25">
      <c r="A793" t="s">
        <v>137</v>
      </c>
      <c r="C793" s="6">
        <v>39969</v>
      </c>
      <c r="D793" s="5">
        <v>9</v>
      </c>
      <c r="E793" s="6" t="s">
        <v>207</v>
      </c>
      <c r="F793" t="s">
        <v>15</v>
      </c>
      <c r="G793">
        <v>149</v>
      </c>
      <c r="H793" t="s">
        <v>114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hidden="1" x14ac:dyDescent="0.25">
      <c r="A794" t="s">
        <v>137</v>
      </c>
      <c r="C794" s="6">
        <v>39976</v>
      </c>
      <c r="D794" s="5"/>
      <c r="E794" s="6"/>
      <c r="G794">
        <v>156</v>
      </c>
      <c r="H794" t="s">
        <v>114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hidden="1" x14ac:dyDescent="0.25">
      <c r="A795" t="s">
        <v>137</v>
      </c>
      <c r="C795" s="6">
        <v>39983</v>
      </c>
      <c r="D795" s="5"/>
      <c r="E795" s="6"/>
      <c r="G795">
        <v>163</v>
      </c>
      <c r="H795" t="s">
        <v>114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hidden="1" x14ac:dyDescent="0.25">
      <c r="A796" t="s">
        <v>137</v>
      </c>
      <c r="C796" s="6">
        <v>39988</v>
      </c>
      <c r="D796" s="5">
        <v>10</v>
      </c>
      <c r="E796" s="6" t="s">
        <v>108</v>
      </c>
      <c r="F796" t="s">
        <v>16</v>
      </c>
      <c r="G796">
        <v>168</v>
      </c>
      <c r="H796" t="s">
        <v>114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hidden="1" x14ac:dyDescent="0.25">
      <c r="A797" t="s">
        <v>137</v>
      </c>
      <c r="C797" s="6">
        <v>39990</v>
      </c>
      <c r="D797" s="5"/>
      <c r="E797" s="6"/>
      <c r="G797">
        <v>170</v>
      </c>
      <c r="H797" t="s">
        <v>114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hidden="1" x14ac:dyDescent="0.25">
      <c r="A798" t="s">
        <v>137</v>
      </c>
      <c r="C798" s="6">
        <v>39995</v>
      </c>
      <c r="D798" s="5"/>
      <c r="E798" s="6"/>
      <c r="G798">
        <v>175</v>
      </c>
      <c r="H798" t="s">
        <v>114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hidden="1" x14ac:dyDescent="0.25">
      <c r="A799" t="s">
        <v>139</v>
      </c>
      <c r="C799" s="6">
        <v>39820</v>
      </c>
      <c r="D799" s="5">
        <v>1</v>
      </c>
      <c r="E799" s="6" t="s">
        <v>209</v>
      </c>
      <c r="F799" t="s">
        <v>10</v>
      </c>
      <c r="G799" s="5">
        <v>0</v>
      </c>
      <c r="H799" t="s">
        <v>115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hidden="1" x14ac:dyDescent="0.25">
      <c r="A800" t="s">
        <v>139</v>
      </c>
      <c r="C800" s="6">
        <v>39846</v>
      </c>
      <c r="D800" s="5">
        <v>4</v>
      </c>
      <c r="E800" t="s">
        <v>210</v>
      </c>
      <c r="F800" t="s">
        <v>12</v>
      </c>
      <c r="G800">
        <v>26</v>
      </c>
      <c r="H800" t="s">
        <v>115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hidden="1" x14ac:dyDescent="0.25">
      <c r="A801" t="s">
        <v>139</v>
      </c>
      <c r="C801" s="6">
        <v>39848</v>
      </c>
      <c r="D801" s="5"/>
      <c r="E801" s="6"/>
      <c r="G801">
        <v>28</v>
      </c>
      <c r="H801" t="s">
        <v>115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hidden="1" x14ac:dyDescent="0.25">
      <c r="A802" t="s">
        <v>139</v>
      </c>
      <c r="C802" s="6">
        <v>39854</v>
      </c>
      <c r="D802" s="5"/>
      <c r="E802" s="6"/>
      <c r="G802">
        <v>34</v>
      </c>
      <c r="H802" t="s">
        <v>115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hidden="1" x14ac:dyDescent="0.25">
      <c r="A803" t="s">
        <v>139</v>
      </c>
      <c r="C803" s="6">
        <v>39860</v>
      </c>
      <c r="D803" s="5"/>
      <c r="E803" s="6"/>
      <c r="G803">
        <v>40</v>
      </c>
      <c r="H803" t="s">
        <v>115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hidden="1" x14ac:dyDescent="0.25">
      <c r="A804" t="s">
        <v>139</v>
      </c>
      <c r="C804" s="6">
        <v>39864</v>
      </c>
      <c r="D804" s="5"/>
      <c r="E804" s="6"/>
      <c r="G804">
        <v>44</v>
      </c>
      <c r="H804" t="s">
        <v>115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hidden="1" x14ac:dyDescent="0.25">
      <c r="A805" t="s">
        <v>139</v>
      </c>
      <c r="C805" s="6">
        <v>39869</v>
      </c>
      <c r="D805" s="5"/>
      <c r="E805" s="6"/>
      <c r="G805">
        <v>49</v>
      </c>
      <c r="H805" t="s">
        <v>115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hidden="1" x14ac:dyDescent="0.25">
      <c r="A806" t="s">
        <v>139</v>
      </c>
      <c r="C806" s="6">
        <v>39874</v>
      </c>
      <c r="D806" s="5"/>
      <c r="E806" s="6"/>
      <c r="G806">
        <v>54</v>
      </c>
      <c r="H806" t="s">
        <v>115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hidden="1" x14ac:dyDescent="0.25">
      <c r="A807" t="s">
        <v>139</v>
      </c>
      <c r="C807" s="6">
        <v>39877</v>
      </c>
      <c r="D807" s="5">
        <v>4</v>
      </c>
      <c r="E807" t="s">
        <v>206</v>
      </c>
      <c r="F807" t="s">
        <v>13</v>
      </c>
      <c r="G807">
        <v>57</v>
      </c>
      <c r="H807" t="s">
        <v>115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hidden="1" x14ac:dyDescent="0.25">
      <c r="A808" t="s">
        <v>139</v>
      </c>
      <c r="C808" s="6">
        <v>39884</v>
      </c>
      <c r="D808" s="5"/>
      <c r="E808" s="6"/>
      <c r="G808">
        <v>64</v>
      </c>
      <c r="H808" t="s">
        <v>115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hidden="1" x14ac:dyDescent="0.25">
      <c r="A809" t="s">
        <v>139</v>
      </c>
      <c r="C809" s="6">
        <v>39890</v>
      </c>
      <c r="D809" s="5"/>
      <c r="E809" s="6"/>
      <c r="G809">
        <v>70</v>
      </c>
      <c r="H809" t="s">
        <v>115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hidden="1" x14ac:dyDescent="0.25">
      <c r="A810" t="s">
        <v>139</v>
      </c>
      <c r="C810" s="6">
        <v>39895</v>
      </c>
      <c r="D810" s="5"/>
      <c r="E810" s="6"/>
      <c r="G810">
        <v>75</v>
      </c>
      <c r="H810" t="s">
        <v>115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hidden="1" x14ac:dyDescent="0.25">
      <c r="A811" t="s">
        <v>139</v>
      </c>
      <c r="C811" s="6">
        <v>39903</v>
      </c>
      <c r="D811" s="5">
        <v>6</v>
      </c>
      <c r="E811" s="6" t="s">
        <v>239</v>
      </c>
      <c r="F811" t="s">
        <v>89</v>
      </c>
      <c r="G811">
        <v>83</v>
      </c>
      <c r="H811" t="s">
        <v>115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hidden="1" x14ac:dyDescent="0.25">
      <c r="A812" t="s">
        <v>139</v>
      </c>
      <c r="C812" s="6">
        <v>39911</v>
      </c>
      <c r="D812" s="5"/>
      <c r="E812" s="6"/>
      <c r="G812">
        <v>91</v>
      </c>
      <c r="H812" t="s">
        <v>115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hidden="1" x14ac:dyDescent="0.25">
      <c r="A813" t="s">
        <v>139</v>
      </c>
      <c r="C813" s="6">
        <v>39919</v>
      </c>
      <c r="D813" s="5"/>
      <c r="E813" s="6"/>
      <c r="G813">
        <v>99</v>
      </c>
      <c r="H813" t="s">
        <v>115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hidden="1" x14ac:dyDescent="0.25">
      <c r="A814" t="s">
        <v>139</v>
      </c>
      <c r="C814" s="6">
        <v>39928</v>
      </c>
      <c r="D814" s="5"/>
      <c r="E814" s="6"/>
      <c r="G814">
        <v>108</v>
      </c>
      <c r="H814" t="s">
        <v>115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hidden="1" x14ac:dyDescent="0.25">
      <c r="A815" t="s">
        <v>139</v>
      </c>
      <c r="C815" s="6">
        <v>39938</v>
      </c>
      <c r="D815" s="5">
        <v>8</v>
      </c>
      <c r="E815" t="s">
        <v>208</v>
      </c>
      <c r="F815" t="s">
        <v>14</v>
      </c>
      <c r="G815">
        <v>118</v>
      </c>
      <c r="H815" t="s">
        <v>115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hidden="1" x14ac:dyDescent="0.25">
      <c r="A816" t="s">
        <v>139</v>
      </c>
      <c r="C816" s="6">
        <v>39954</v>
      </c>
      <c r="D816" s="5"/>
      <c r="E816" s="6"/>
      <c r="G816">
        <v>134</v>
      </c>
      <c r="H816" t="s">
        <v>115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hidden="1" x14ac:dyDescent="0.25">
      <c r="A817" t="s">
        <v>139</v>
      </c>
      <c r="C817" s="6">
        <v>39960</v>
      </c>
      <c r="D817" s="5"/>
      <c r="E817" s="6"/>
      <c r="G817">
        <v>140</v>
      </c>
      <c r="H817" t="s">
        <v>115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hidden="1" x14ac:dyDescent="0.25">
      <c r="A818" t="s">
        <v>139</v>
      </c>
      <c r="C818" s="6">
        <v>39966</v>
      </c>
      <c r="D818" s="5"/>
      <c r="E818" s="6"/>
      <c r="G818">
        <v>146</v>
      </c>
      <c r="H818" t="s">
        <v>115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hidden="1" x14ac:dyDescent="0.25">
      <c r="A819" t="s">
        <v>139</v>
      </c>
      <c r="C819" s="6">
        <v>39969</v>
      </c>
      <c r="D819" s="5"/>
      <c r="E819" s="6"/>
      <c r="G819">
        <v>149</v>
      </c>
      <c r="H819" t="s">
        <v>115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hidden="1" x14ac:dyDescent="0.25">
      <c r="A820" t="s">
        <v>139</v>
      </c>
      <c r="C820" s="6">
        <v>39974</v>
      </c>
      <c r="D820" s="5">
        <v>9</v>
      </c>
      <c r="E820" s="6" t="s">
        <v>207</v>
      </c>
      <c r="F820" t="s">
        <v>15</v>
      </c>
      <c r="G820">
        <v>154</v>
      </c>
      <c r="H820" t="s">
        <v>115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hidden="1" x14ac:dyDescent="0.25">
      <c r="A821" t="s">
        <v>139</v>
      </c>
      <c r="C821" s="6">
        <v>39976</v>
      </c>
      <c r="D821" s="5"/>
      <c r="E821" s="6"/>
      <c r="G821">
        <v>156</v>
      </c>
      <c r="H821" t="s">
        <v>115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hidden="1" x14ac:dyDescent="0.25">
      <c r="A822" t="s">
        <v>139</v>
      </c>
      <c r="C822" s="6">
        <v>39983</v>
      </c>
      <c r="D822" s="5"/>
      <c r="E822" s="6"/>
      <c r="G822">
        <v>163</v>
      </c>
      <c r="H822" t="s">
        <v>115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hidden="1" x14ac:dyDescent="0.25">
      <c r="A823" t="s">
        <v>139</v>
      </c>
      <c r="C823" s="6">
        <v>39990</v>
      </c>
      <c r="D823" s="5"/>
      <c r="E823" s="6"/>
      <c r="G823">
        <v>170</v>
      </c>
      <c r="H823" t="s">
        <v>115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hidden="1" x14ac:dyDescent="0.25">
      <c r="A824" t="s">
        <v>139</v>
      </c>
      <c r="C824" s="6">
        <v>39991</v>
      </c>
      <c r="D824" s="5">
        <v>10</v>
      </c>
      <c r="E824" s="6" t="s">
        <v>108</v>
      </c>
      <c r="F824" t="s">
        <v>16</v>
      </c>
      <c r="G824">
        <v>171</v>
      </c>
      <c r="H824" t="s">
        <v>115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hidden="1" x14ac:dyDescent="0.25">
      <c r="A825" t="s">
        <v>139</v>
      </c>
      <c r="C825" s="6">
        <v>39995</v>
      </c>
      <c r="D825" s="5"/>
      <c r="E825" s="6"/>
      <c r="G825">
        <v>175</v>
      </c>
      <c r="H825" t="s">
        <v>115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hidden="1" x14ac:dyDescent="0.25">
      <c r="A826" t="s">
        <v>138</v>
      </c>
      <c r="C826" s="6">
        <v>39820</v>
      </c>
      <c r="D826" s="5">
        <v>1</v>
      </c>
      <c r="E826" s="6" t="s">
        <v>209</v>
      </c>
      <c r="F826" t="s">
        <v>10</v>
      </c>
      <c r="G826" s="5">
        <v>0</v>
      </c>
      <c r="H826" t="s">
        <v>116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hidden="1" x14ac:dyDescent="0.25">
      <c r="A827" t="s">
        <v>138</v>
      </c>
      <c r="C827" s="6">
        <v>39846</v>
      </c>
      <c r="D827" s="5">
        <v>4</v>
      </c>
      <c r="E827" t="s">
        <v>210</v>
      </c>
      <c r="F827" t="s">
        <v>12</v>
      </c>
      <c r="G827">
        <v>26</v>
      </c>
      <c r="H827" t="s">
        <v>116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hidden="1" x14ac:dyDescent="0.25">
      <c r="A828" t="s">
        <v>138</v>
      </c>
      <c r="C828" s="6">
        <v>39848</v>
      </c>
      <c r="D828" s="5"/>
      <c r="E828" s="6"/>
      <c r="G828">
        <v>28</v>
      </c>
      <c r="H828" t="s">
        <v>116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hidden="1" x14ac:dyDescent="0.25">
      <c r="A829" t="s">
        <v>138</v>
      </c>
      <c r="C829" s="6">
        <v>39854</v>
      </c>
      <c r="D829" s="5"/>
      <c r="E829" s="6"/>
      <c r="G829">
        <v>34</v>
      </c>
      <c r="H829" t="s">
        <v>116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hidden="1" x14ac:dyDescent="0.25">
      <c r="A830" t="s">
        <v>138</v>
      </c>
      <c r="C830" s="6">
        <v>39860</v>
      </c>
      <c r="D830" s="5"/>
      <c r="E830" s="6"/>
      <c r="G830">
        <v>40</v>
      </c>
      <c r="H830" t="s">
        <v>116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hidden="1" x14ac:dyDescent="0.25">
      <c r="A831" t="s">
        <v>138</v>
      </c>
      <c r="C831" s="6">
        <v>39864</v>
      </c>
      <c r="D831" s="5"/>
      <c r="E831" s="6"/>
      <c r="G831">
        <v>44</v>
      </c>
      <c r="H831" t="s">
        <v>116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hidden="1" x14ac:dyDescent="0.25">
      <c r="A832" t="s">
        <v>138</v>
      </c>
      <c r="C832" s="6">
        <v>39869</v>
      </c>
      <c r="D832" s="5"/>
      <c r="E832" s="6"/>
      <c r="G832">
        <v>49</v>
      </c>
      <c r="H832" t="s">
        <v>116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hidden="1" x14ac:dyDescent="0.25">
      <c r="A833" t="s">
        <v>138</v>
      </c>
      <c r="C833" s="6">
        <v>39874</v>
      </c>
      <c r="D833" s="5"/>
      <c r="E833" s="6"/>
      <c r="G833">
        <v>54</v>
      </c>
      <c r="H833" t="s">
        <v>116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hidden="1" x14ac:dyDescent="0.25">
      <c r="A834" t="s">
        <v>138</v>
      </c>
      <c r="C834" s="6">
        <v>39877</v>
      </c>
      <c r="D834" s="5">
        <v>4</v>
      </c>
      <c r="E834" t="s">
        <v>206</v>
      </c>
      <c r="F834" t="s">
        <v>13</v>
      </c>
      <c r="G834">
        <v>57</v>
      </c>
      <c r="H834" t="s">
        <v>116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hidden="1" x14ac:dyDescent="0.25">
      <c r="A835" t="s">
        <v>138</v>
      </c>
      <c r="C835" s="6">
        <v>39884</v>
      </c>
      <c r="D835" s="5"/>
      <c r="E835" s="6"/>
      <c r="G835">
        <v>64</v>
      </c>
      <c r="H835" t="s">
        <v>116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hidden="1" x14ac:dyDescent="0.25">
      <c r="A836" t="s">
        <v>138</v>
      </c>
      <c r="C836" s="6">
        <v>39890</v>
      </c>
      <c r="D836" s="5"/>
      <c r="E836" s="6"/>
      <c r="G836">
        <v>70</v>
      </c>
      <c r="H836" t="s">
        <v>116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hidden="1" x14ac:dyDescent="0.25">
      <c r="A837" t="s">
        <v>138</v>
      </c>
      <c r="C837" s="6">
        <v>39895</v>
      </c>
      <c r="D837" s="5"/>
      <c r="E837" s="6"/>
      <c r="G837">
        <v>75</v>
      </c>
      <c r="H837" t="s">
        <v>116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hidden="1" x14ac:dyDescent="0.25">
      <c r="A838" t="s">
        <v>138</v>
      </c>
      <c r="C838" s="6">
        <v>39903</v>
      </c>
      <c r="D838" s="5">
        <v>6</v>
      </c>
      <c r="E838" s="6" t="s">
        <v>239</v>
      </c>
      <c r="F838" t="s">
        <v>89</v>
      </c>
      <c r="G838">
        <v>83</v>
      </c>
      <c r="H838" t="s">
        <v>116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hidden="1" x14ac:dyDescent="0.25">
      <c r="A839" t="s">
        <v>138</v>
      </c>
      <c r="C839" s="6">
        <v>39911</v>
      </c>
      <c r="D839" s="5"/>
      <c r="E839" s="6"/>
      <c r="G839">
        <v>91</v>
      </c>
      <c r="H839" t="s">
        <v>116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hidden="1" x14ac:dyDescent="0.25">
      <c r="A840" t="s">
        <v>138</v>
      </c>
      <c r="C840" s="6">
        <v>39919</v>
      </c>
      <c r="D840" s="5"/>
      <c r="E840" s="6"/>
      <c r="G840">
        <v>99</v>
      </c>
      <c r="H840" t="s">
        <v>116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hidden="1" x14ac:dyDescent="0.25">
      <c r="A841" t="s">
        <v>138</v>
      </c>
      <c r="C841" s="6">
        <v>39928</v>
      </c>
      <c r="D841" s="5"/>
      <c r="E841" s="6"/>
      <c r="G841">
        <v>108</v>
      </c>
      <c r="H841" t="s">
        <v>116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hidden="1" x14ac:dyDescent="0.25">
      <c r="A842" t="s">
        <v>138</v>
      </c>
      <c r="C842" s="6">
        <v>39938</v>
      </c>
      <c r="D842" s="5">
        <v>8</v>
      </c>
      <c r="E842" t="s">
        <v>208</v>
      </c>
      <c r="F842" t="s">
        <v>14</v>
      </c>
      <c r="G842">
        <v>118</v>
      </c>
      <c r="H842" t="s">
        <v>116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hidden="1" x14ac:dyDescent="0.25">
      <c r="A843" t="s">
        <v>138</v>
      </c>
      <c r="C843" s="6">
        <v>39954</v>
      </c>
      <c r="D843" s="5"/>
      <c r="E843" s="6"/>
      <c r="G843">
        <v>134</v>
      </c>
      <c r="H843" t="s">
        <v>116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hidden="1" x14ac:dyDescent="0.25">
      <c r="A844" t="s">
        <v>138</v>
      </c>
      <c r="C844" s="6">
        <v>39960</v>
      </c>
      <c r="D844" s="5"/>
      <c r="E844" s="6"/>
      <c r="G844">
        <v>140</v>
      </c>
      <c r="H844" t="s">
        <v>116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hidden="1" x14ac:dyDescent="0.25">
      <c r="A845" t="s">
        <v>138</v>
      </c>
      <c r="C845" s="6">
        <v>39966</v>
      </c>
      <c r="D845" s="5"/>
      <c r="E845" s="6"/>
      <c r="G845">
        <v>146</v>
      </c>
      <c r="H845" t="s">
        <v>116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hidden="1" x14ac:dyDescent="0.25">
      <c r="A846" t="s">
        <v>138</v>
      </c>
      <c r="C846" s="6">
        <v>39969</v>
      </c>
      <c r="D846" s="5"/>
      <c r="E846" s="6"/>
      <c r="G846">
        <v>149</v>
      </c>
      <c r="H846" t="s">
        <v>116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hidden="1" x14ac:dyDescent="0.25">
      <c r="A847" t="s">
        <v>138</v>
      </c>
      <c r="C847" s="6">
        <v>39974</v>
      </c>
      <c r="D847" s="5">
        <v>9</v>
      </c>
      <c r="E847" s="6" t="s">
        <v>207</v>
      </c>
      <c r="F847" t="s">
        <v>15</v>
      </c>
      <c r="G847">
        <v>154</v>
      </c>
      <c r="H847" t="s">
        <v>116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hidden="1" x14ac:dyDescent="0.25">
      <c r="A848" t="s">
        <v>138</v>
      </c>
      <c r="C848" s="6">
        <v>39976</v>
      </c>
      <c r="D848" s="5"/>
      <c r="E848" s="6"/>
      <c r="G848">
        <v>156</v>
      </c>
      <c r="H848" t="s">
        <v>116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hidden="1" x14ac:dyDescent="0.25">
      <c r="A849" t="s">
        <v>138</v>
      </c>
      <c r="C849" s="6">
        <v>39983</v>
      </c>
      <c r="D849" s="5"/>
      <c r="E849" s="6"/>
      <c r="G849">
        <v>163</v>
      </c>
      <c r="H849" t="s">
        <v>116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hidden="1" x14ac:dyDescent="0.25">
      <c r="A850" t="s">
        <v>138</v>
      </c>
      <c r="C850" s="6">
        <v>39990</v>
      </c>
      <c r="D850" s="5"/>
      <c r="E850" s="6"/>
      <c r="G850">
        <v>170</v>
      </c>
      <c r="H850" t="s">
        <v>116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hidden="1" x14ac:dyDescent="0.25">
      <c r="A851" t="s">
        <v>138</v>
      </c>
      <c r="C851" s="6">
        <v>39994</v>
      </c>
      <c r="D851" s="5">
        <v>10</v>
      </c>
      <c r="E851" s="6" t="s">
        <v>108</v>
      </c>
      <c r="F851" t="s">
        <v>16</v>
      </c>
      <c r="G851">
        <v>174</v>
      </c>
      <c r="H851" t="s">
        <v>116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hidden="1" x14ac:dyDescent="0.25">
      <c r="A852" t="s">
        <v>138</v>
      </c>
      <c r="C852" s="6">
        <v>39995</v>
      </c>
      <c r="D852" s="5"/>
      <c r="E852" s="6"/>
      <c r="G852">
        <v>175</v>
      </c>
      <c r="H852" t="s">
        <v>116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hidden="1" x14ac:dyDescent="0.25">
      <c r="A853" t="s">
        <v>140</v>
      </c>
      <c r="C853" s="6">
        <v>39820</v>
      </c>
      <c r="D853" s="5">
        <v>1</v>
      </c>
      <c r="E853" s="6" t="s">
        <v>209</v>
      </c>
      <c r="F853" t="s">
        <v>10</v>
      </c>
      <c r="G853" s="5">
        <v>0</v>
      </c>
      <c r="H853" t="s">
        <v>117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hidden="1" x14ac:dyDescent="0.25">
      <c r="A854" t="s">
        <v>140</v>
      </c>
      <c r="C854" s="6">
        <v>39846</v>
      </c>
      <c r="D854" s="5">
        <v>4</v>
      </c>
      <c r="E854" t="s">
        <v>210</v>
      </c>
      <c r="F854" t="s">
        <v>12</v>
      </c>
      <c r="G854">
        <v>26</v>
      </c>
      <c r="H854" t="s">
        <v>117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hidden="1" x14ac:dyDescent="0.25">
      <c r="A855" t="s">
        <v>140</v>
      </c>
      <c r="C855" s="6">
        <v>39848</v>
      </c>
      <c r="D855" s="5"/>
      <c r="E855" s="6"/>
      <c r="G855">
        <v>28</v>
      </c>
      <c r="H855" t="s">
        <v>117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hidden="1" x14ac:dyDescent="0.25">
      <c r="A856" t="s">
        <v>140</v>
      </c>
      <c r="C856" s="6">
        <v>39854</v>
      </c>
      <c r="D856" s="5"/>
      <c r="E856" s="6"/>
      <c r="G856">
        <v>34</v>
      </c>
      <c r="H856" t="s">
        <v>117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hidden="1" x14ac:dyDescent="0.25">
      <c r="A857" t="s">
        <v>140</v>
      </c>
      <c r="C857" s="6">
        <v>39860</v>
      </c>
      <c r="D857" s="5"/>
      <c r="E857" s="6"/>
      <c r="G857">
        <v>40</v>
      </c>
      <c r="H857" t="s">
        <v>117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hidden="1" x14ac:dyDescent="0.25">
      <c r="A858" t="s">
        <v>140</v>
      </c>
      <c r="C858" s="6">
        <v>39864</v>
      </c>
      <c r="D858" s="5"/>
      <c r="E858" s="6"/>
      <c r="G858">
        <v>44</v>
      </c>
      <c r="H858" t="s">
        <v>117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hidden="1" x14ac:dyDescent="0.25">
      <c r="A859" t="s">
        <v>140</v>
      </c>
      <c r="C859" s="6">
        <v>39869</v>
      </c>
      <c r="D859" s="5"/>
      <c r="E859" s="6"/>
      <c r="G859">
        <v>49</v>
      </c>
      <c r="H859" t="s">
        <v>117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hidden="1" x14ac:dyDescent="0.25">
      <c r="A860" t="s">
        <v>140</v>
      </c>
      <c r="C860" s="6">
        <v>39874</v>
      </c>
      <c r="D860" s="5"/>
      <c r="E860" s="6"/>
      <c r="G860">
        <v>54</v>
      </c>
      <c r="H860" t="s">
        <v>117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hidden="1" x14ac:dyDescent="0.25">
      <c r="A861" t="s">
        <v>140</v>
      </c>
      <c r="C861" s="6">
        <v>39877</v>
      </c>
      <c r="D861" s="5">
        <v>4</v>
      </c>
      <c r="E861" t="s">
        <v>206</v>
      </c>
      <c r="F861" t="s">
        <v>13</v>
      </c>
      <c r="G861">
        <v>57</v>
      </c>
      <c r="H861" t="s">
        <v>117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hidden="1" x14ac:dyDescent="0.25">
      <c r="A862" t="s">
        <v>140</v>
      </c>
      <c r="C862" s="6">
        <v>39884</v>
      </c>
      <c r="D862" s="5"/>
      <c r="E862" s="6"/>
      <c r="G862">
        <v>64</v>
      </c>
      <c r="H862" t="s">
        <v>117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hidden="1" x14ac:dyDescent="0.25">
      <c r="A863" t="s">
        <v>140</v>
      </c>
      <c r="C863" s="6">
        <v>39890</v>
      </c>
      <c r="D863" s="5"/>
      <c r="E863" s="6"/>
      <c r="G863">
        <v>70</v>
      </c>
      <c r="H863" t="s">
        <v>117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hidden="1" x14ac:dyDescent="0.25">
      <c r="A864" t="s">
        <v>140</v>
      </c>
      <c r="C864" s="6">
        <v>39895</v>
      </c>
      <c r="D864" s="5"/>
      <c r="E864" s="6"/>
      <c r="G864">
        <v>75</v>
      </c>
      <c r="H864" t="s">
        <v>117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hidden="1" x14ac:dyDescent="0.25">
      <c r="A865" t="s">
        <v>140</v>
      </c>
      <c r="C865" s="6">
        <v>39903</v>
      </c>
      <c r="D865" s="5">
        <v>6</v>
      </c>
      <c r="E865" s="6" t="s">
        <v>239</v>
      </c>
      <c r="F865" t="s">
        <v>89</v>
      </c>
      <c r="G865">
        <v>83</v>
      </c>
      <c r="H865" t="s">
        <v>117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hidden="1" x14ac:dyDescent="0.25">
      <c r="A866" t="s">
        <v>140</v>
      </c>
      <c r="C866" s="6">
        <v>39911</v>
      </c>
      <c r="D866" s="5"/>
      <c r="E866" s="6"/>
      <c r="G866">
        <v>91</v>
      </c>
      <c r="H866" t="s">
        <v>117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hidden="1" x14ac:dyDescent="0.25">
      <c r="A867" t="s">
        <v>140</v>
      </c>
      <c r="C867" s="6">
        <v>39919</v>
      </c>
      <c r="D867" s="5"/>
      <c r="E867" s="6"/>
      <c r="G867">
        <v>99</v>
      </c>
      <c r="H867" t="s">
        <v>117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hidden="1" x14ac:dyDescent="0.25">
      <c r="A868" t="s">
        <v>140</v>
      </c>
      <c r="C868" s="6">
        <v>39928</v>
      </c>
      <c r="D868" s="5"/>
      <c r="E868" s="6"/>
      <c r="G868">
        <v>108</v>
      </c>
      <c r="H868" t="s">
        <v>117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hidden="1" x14ac:dyDescent="0.25">
      <c r="A869" t="s">
        <v>140</v>
      </c>
      <c r="C869" s="6">
        <v>39938</v>
      </c>
      <c r="D869" s="5">
        <v>8</v>
      </c>
      <c r="E869" t="s">
        <v>208</v>
      </c>
      <c r="F869" t="s">
        <v>14</v>
      </c>
      <c r="G869">
        <v>118</v>
      </c>
      <c r="H869" t="s">
        <v>117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hidden="1" x14ac:dyDescent="0.25">
      <c r="A870" t="s">
        <v>140</v>
      </c>
      <c r="C870" s="6">
        <v>39954</v>
      </c>
      <c r="D870" s="5"/>
      <c r="E870" s="6"/>
      <c r="G870">
        <v>134</v>
      </c>
      <c r="H870" t="s">
        <v>117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hidden="1" x14ac:dyDescent="0.25">
      <c r="A871" t="s">
        <v>140</v>
      </c>
      <c r="C871" s="6">
        <v>39960</v>
      </c>
      <c r="D871" s="5"/>
      <c r="E871" s="6"/>
      <c r="G871">
        <v>140</v>
      </c>
      <c r="H871" t="s">
        <v>117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hidden="1" x14ac:dyDescent="0.25">
      <c r="A872" t="s">
        <v>140</v>
      </c>
      <c r="C872" s="6">
        <v>39966</v>
      </c>
      <c r="D872" s="5"/>
      <c r="E872" s="6"/>
      <c r="G872">
        <v>146</v>
      </c>
      <c r="H872" t="s">
        <v>117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hidden="1" x14ac:dyDescent="0.25">
      <c r="A873" t="s">
        <v>140</v>
      </c>
      <c r="C873" s="6">
        <v>39969</v>
      </c>
      <c r="D873" s="5"/>
      <c r="E873" s="6"/>
      <c r="G873">
        <v>149</v>
      </c>
      <c r="H873" t="s">
        <v>117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hidden="1" x14ac:dyDescent="0.25">
      <c r="A874" t="s">
        <v>140</v>
      </c>
      <c r="C874" s="6">
        <v>39974</v>
      </c>
      <c r="D874" s="5">
        <v>9</v>
      </c>
      <c r="E874" s="6" t="s">
        <v>207</v>
      </c>
      <c r="F874" t="s">
        <v>15</v>
      </c>
      <c r="G874">
        <v>154</v>
      </c>
      <c r="H874" t="s">
        <v>117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hidden="1" x14ac:dyDescent="0.25">
      <c r="A875" t="s">
        <v>140</v>
      </c>
      <c r="C875" s="6">
        <v>39976</v>
      </c>
      <c r="D875" s="5"/>
      <c r="E875" s="6"/>
      <c r="G875">
        <v>156</v>
      </c>
      <c r="H875" t="s">
        <v>117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hidden="1" x14ac:dyDescent="0.25">
      <c r="A876" t="s">
        <v>140</v>
      </c>
      <c r="C876" s="6">
        <v>39983</v>
      </c>
      <c r="D876" s="5"/>
      <c r="E876" s="6"/>
      <c r="G876">
        <v>163</v>
      </c>
      <c r="H876" t="s">
        <v>117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hidden="1" x14ac:dyDescent="0.25">
      <c r="A877" t="s">
        <v>140</v>
      </c>
      <c r="C877" s="6">
        <v>39988</v>
      </c>
      <c r="D877" s="5">
        <v>10</v>
      </c>
      <c r="E877" s="6" t="s">
        <v>108</v>
      </c>
      <c r="F877" t="s">
        <v>16</v>
      </c>
      <c r="G877">
        <v>168</v>
      </c>
      <c r="H877" t="s">
        <v>117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hidden="1" x14ac:dyDescent="0.25">
      <c r="A878" t="s">
        <v>140</v>
      </c>
      <c r="C878" s="6">
        <v>39990</v>
      </c>
      <c r="D878" s="5"/>
      <c r="E878" s="6"/>
      <c r="G878">
        <v>170</v>
      </c>
      <c r="H878" t="s">
        <v>117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hidden="1" x14ac:dyDescent="0.25">
      <c r="A879" t="s">
        <v>140</v>
      </c>
      <c r="C879" s="6">
        <v>39995</v>
      </c>
      <c r="D879" s="5"/>
      <c r="E879" s="6"/>
      <c r="G879">
        <v>175</v>
      </c>
      <c r="H879" t="s">
        <v>117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hidden="1" x14ac:dyDescent="0.25">
      <c r="A880" t="s">
        <v>163</v>
      </c>
      <c r="C880" s="6">
        <v>40148</v>
      </c>
      <c r="D880" s="5">
        <v>1</v>
      </c>
      <c r="E880" s="6" t="s">
        <v>209</v>
      </c>
      <c r="F880" s="14" t="s">
        <v>10</v>
      </c>
      <c r="G880" s="5">
        <v>0</v>
      </c>
      <c r="H880" t="s">
        <v>114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hidden="1" x14ac:dyDescent="0.25">
      <c r="A881" t="s">
        <v>163</v>
      </c>
      <c r="C881" s="6">
        <v>40173</v>
      </c>
      <c r="D881" s="5"/>
      <c r="E881" s="6"/>
      <c r="F881" s="14"/>
      <c r="G881" s="5">
        <v>25</v>
      </c>
      <c r="H881" t="s">
        <v>114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hidden="1" x14ac:dyDescent="0.25">
      <c r="A882" t="s">
        <v>163</v>
      </c>
      <c r="C882" s="6">
        <v>40174</v>
      </c>
      <c r="D882" s="5">
        <v>4</v>
      </c>
      <c r="E882" t="s">
        <v>210</v>
      </c>
      <c r="F882" t="s">
        <v>12</v>
      </c>
      <c r="G882" s="5">
        <v>26</v>
      </c>
      <c r="H882" t="s">
        <v>114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hidden="1" x14ac:dyDescent="0.25">
      <c r="A883" t="s">
        <v>163</v>
      </c>
      <c r="C883" s="6">
        <v>40184</v>
      </c>
      <c r="D883" s="5"/>
      <c r="E883" s="6"/>
      <c r="G883" s="5">
        <v>36</v>
      </c>
      <c r="H883" t="s">
        <v>114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hidden="1" x14ac:dyDescent="0.25">
      <c r="A884" t="s">
        <v>163</v>
      </c>
      <c r="C884" s="6">
        <v>40189</v>
      </c>
      <c r="D884" s="5"/>
      <c r="E884" s="6"/>
      <c r="F884" s="14"/>
      <c r="G884" s="5">
        <v>41</v>
      </c>
      <c r="H884" t="s">
        <v>114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hidden="1" x14ac:dyDescent="0.25">
      <c r="A885" t="s">
        <v>163</v>
      </c>
      <c r="C885" s="6">
        <v>40196</v>
      </c>
      <c r="D885" s="5">
        <v>4</v>
      </c>
      <c r="E885" t="s">
        <v>206</v>
      </c>
      <c r="F885" t="s">
        <v>13</v>
      </c>
      <c r="G885" s="5">
        <v>48</v>
      </c>
      <c r="H885" t="s">
        <v>114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hidden="1" x14ac:dyDescent="0.25">
      <c r="A886" t="s">
        <v>163</v>
      </c>
      <c r="C886" s="6">
        <v>40197</v>
      </c>
      <c r="D886" s="5"/>
      <c r="E886" s="6"/>
      <c r="G886" s="5">
        <v>49</v>
      </c>
      <c r="H886" t="s">
        <v>114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hidden="1" x14ac:dyDescent="0.25">
      <c r="A887" t="s">
        <v>163</v>
      </c>
      <c r="C887" s="6">
        <v>40200</v>
      </c>
      <c r="D887" s="5"/>
      <c r="E887" s="6"/>
      <c r="G887" s="5">
        <v>52</v>
      </c>
      <c r="H887" t="s">
        <v>114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hidden="1" x14ac:dyDescent="0.25">
      <c r="A888" t="s">
        <v>163</v>
      </c>
      <c r="C888" s="6">
        <v>40211</v>
      </c>
      <c r="D888" s="5"/>
      <c r="E888" s="6"/>
      <c r="F888" s="14"/>
      <c r="G888" s="5">
        <v>63</v>
      </c>
      <c r="H888" t="s">
        <v>114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hidden="1" x14ac:dyDescent="0.25">
      <c r="A889" t="s">
        <v>163</v>
      </c>
      <c r="C889" s="6">
        <v>40217</v>
      </c>
      <c r="D889" s="5"/>
      <c r="E889" s="6"/>
      <c r="G889" s="5">
        <v>69</v>
      </c>
      <c r="H889" t="s">
        <v>114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hidden="1" x14ac:dyDescent="0.25">
      <c r="A890" t="s">
        <v>163</v>
      </c>
      <c r="C890" s="6">
        <v>40225</v>
      </c>
      <c r="D890" s="5"/>
      <c r="E890" s="6"/>
      <c r="G890" s="5">
        <v>77</v>
      </c>
      <c r="H890" t="s">
        <v>114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hidden="1" x14ac:dyDescent="0.25">
      <c r="A891" t="s">
        <v>163</v>
      </c>
      <c r="C891" s="6">
        <v>40226</v>
      </c>
      <c r="D891" s="5"/>
      <c r="E891" s="6"/>
      <c r="F891" s="14"/>
      <c r="G891" s="5">
        <v>78</v>
      </c>
      <c r="H891" t="s">
        <v>114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hidden="1" x14ac:dyDescent="0.25">
      <c r="A892" t="s">
        <v>163</v>
      </c>
      <c r="C892" s="6">
        <v>40233</v>
      </c>
      <c r="D892" s="5"/>
      <c r="E892" s="6"/>
      <c r="G892" s="5">
        <v>85</v>
      </c>
      <c r="H892" t="s">
        <v>114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hidden="1" x14ac:dyDescent="0.25">
      <c r="A893" t="s">
        <v>163</v>
      </c>
      <c r="C893" s="6">
        <v>40240</v>
      </c>
      <c r="D893" s="5">
        <v>6</v>
      </c>
      <c r="E893" s="6" t="s">
        <v>239</v>
      </c>
      <c r="F893" t="s">
        <v>89</v>
      </c>
      <c r="G893" s="5">
        <v>92</v>
      </c>
      <c r="H893" t="s">
        <v>114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hidden="1" x14ac:dyDescent="0.25">
      <c r="A894" t="s">
        <v>163</v>
      </c>
      <c r="C894" s="6">
        <v>40246</v>
      </c>
      <c r="D894" s="5">
        <v>8</v>
      </c>
      <c r="E894" t="s">
        <v>208</v>
      </c>
      <c r="F894" t="s">
        <v>14</v>
      </c>
      <c r="G894" s="5">
        <v>98</v>
      </c>
      <c r="H894" t="s">
        <v>114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hidden="1" x14ac:dyDescent="0.25">
      <c r="A895" t="s">
        <v>163</v>
      </c>
      <c r="C895" s="6">
        <v>40247</v>
      </c>
      <c r="D895" s="5"/>
      <c r="E895" s="6"/>
      <c r="F895" s="14"/>
      <c r="G895" s="5">
        <v>99</v>
      </c>
      <c r="H895" t="s">
        <v>114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hidden="1" x14ac:dyDescent="0.25">
      <c r="A896" t="s">
        <v>163</v>
      </c>
      <c r="C896" s="6">
        <v>40262</v>
      </c>
      <c r="D896" s="5"/>
      <c r="E896" s="6"/>
      <c r="G896" s="5">
        <v>114</v>
      </c>
      <c r="H896" t="s">
        <v>114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hidden="1" x14ac:dyDescent="0.25">
      <c r="A897" t="s">
        <v>163</v>
      </c>
      <c r="C897" s="6">
        <v>40263</v>
      </c>
      <c r="D897" s="5"/>
      <c r="E897" s="6"/>
      <c r="G897" s="5">
        <v>115</v>
      </c>
      <c r="H897" t="s">
        <v>114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hidden="1" x14ac:dyDescent="0.25">
      <c r="A898" t="s">
        <v>163</v>
      </c>
      <c r="C898" s="6">
        <v>40269</v>
      </c>
      <c r="D898" s="5"/>
      <c r="E898" s="6"/>
      <c r="G898" s="5">
        <v>121</v>
      </c>
      <c r="H898" t="s">
        <v>114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hidden="1" x14ac:dyDescent="0.25">
      <c r="A899" t="s">
        <v>163</v>
      </c>
      <c r="C899" s="6">
        <v>40277</v>
      </c>
      <c r="D899" s="5"/>
      <c r="E899" s="6"/>
      <c r="G899" s="5">
        <v>129</v>
      </c>
      <c r="H899" t="s">
        <v>114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hidden="1" x14ac:dyDescent="0.25">
      <c r="A900" t="s">
        <v>163</v>
      </c>
      <c r="C900" s="6">
        <v>40283</v>
      </c>
      <c r="D900" s="5"/>
      <c r="E900" s="6"/>
      <c r="F900" s="14"/>
      <c r="G900" s="5">
        <v>135</v>
      </c>
      <c r="H900" t="s">
        <v>114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hidden="1" x14ac:dyDescent="0.25">
      <c r="A901" t="s">
        <v>163</v>
      </c>
      <c r="C901" s="6">
        <v>40284</v>
      </c>
      <c r="D901" s="5"/>
      <c r="E901" s="6"/>
      <c r="G901" s="5">
        <v>136</v>
      </c>
      <c r="H901" t="s">
        <v>114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hidden="1" x14ac:dyDescent="0.25">
      <c r="A902" t="s">
        <v>163</v>
      </c>
      <c r="C902" s="6">
        <v>40286</v>
      </c>
      <c r="D902" s="5">
        <v>9</v>
      </c>
      <c r="E902" s="6" t="s">
        <v>207</v>
      </c>
      <c r="F902" t="s">
        <v>15</v>
      </c>
      <c r="G902" s="5">
        <v>138</v>
      </c>
      <c r="H902" t="s">
        <v>114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hidden="1" x14ac:dyDescent="0.25">
      <c r="A903" t="s">
        <v>163</v>
      </c>
      <c r="C903" s="6">
        <v>40290</v>
      </c>
      <c r="D903" s="5"/>
      <c r="E903" s="6"/>
      <c r="G903" s="5">
        <v>142</v>
      </c>
      <c r="H903" t="s">
        <v>114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hidden="1" x14ac:dyDescent="0.25">
      <c r="A904" t="s">
        <v>163</v>
      </c>
      <c r="C904" s="6">
        <v>40298</v>
      </c>
      <c r="D904" s="5"/>
      <c r="E904" s="6"/>
      <c r="G904" s="5">
        <v>150</v>
      </c>
      <c r="H904" t="s">
        <v>114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hidden="1" x14ac:dyDescent="0.25">
      <c r="A905" t="s">
        <v>163</v>
      </c>
      <c r="C905" s="6">
        <v>40305</v>
      </c>
      <c r="D905" s="5"/>
      <c r="E905" s="6"/>
      <c r="G905" s="5">
        <v>157</v>
      </c>
      <c r="H905" t="s">
        <v>114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hidden="1" x14ac:dyDescent="0.25">
      <c r="A906" t="s">
        <v>163</v>
      </c>
      <c r="C906" s="6">
        <v>40311</v>
      </c>
      <c r="D906" s="5"/>
      <c r="E906" s="6"/>
      <c r="G906" s="5">
        <v>163</v>
      </c>
      <c r="H906" t="s">
        <v>114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hidden="1" x14ac:dyDescent="0.25">
      <c r="A907" t="s">
        <v>163</v>
      </c>
      <c r="C907" s="6">
        <v>40337</v>
      </c>
      <c r="D907" s="5">
        <v>10</v>
      </c>
      <c r="E907" s="6" t="s">
        <v>108</v>
      </c>
      <c r="F907" t="s">
        <v>16</v>
      </c>
      <c r="G907" s="5">
        <v>189</v>
      </c>
      <c r="H907" t="s">
        <v>114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hidden="1" x14ac:dyDescent="0.25">
      <c r="A908" t="s">
        <v>163</v>
      </c>
      <c r="C908" s="6">
        <v>40351</v>
      </c>
      <c r="D908" s="5"/>
      <c r="E908" s="6"/>
      <c r="G908" s="5">
        <v>203</v>
      </c>
      <c r="H908" t="s">
        <v>114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hidden="1" x14ac:dyDescent="0.25">
      <c r="A909" t="s">
        <v>156</v>
      </c>
      <c r="C909" s="6">
        <v>40148</v>
      </c>
      <c r="D909" s="5">
        <v>1</v>
      </c>
      <c r="E909" s="6" t="s">
        <v>209</v>
      </c>
      <c r="F909" s="14" t="s">
        <v>10</v>
      </c>
      <c r="G909" s="5">
        <v>0</v>
      </c>
      <c r="H909" t="s">
        <v>115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hidden="1" x14ac:dyDescent="0.25">
      <c r="A910" t="s">
        <v>156</v>
      </c>
      <c r="C910" s="6">
        <v>40173</v>
      </c>
      <c r="D910" s="5"/>
      <c r="E910" s="6"/>
      <c r="F910" s="14"/>
      <c r="G910" s="5">
        <v>25</v>
      </c>
      <c r="H910" t="s">
        <v>115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hidden="1" x14ac:dyDescent="0.25">
      <c r="A911" t="s">
        <v>156</v>
      </c>
      <c r="C911" s="6">
        <v>40174</v>
      </c>
      <c r="D911" s="5">
        <v>4</v>
      </c>
      <c r="E911" t="s">
        <v>210</v>
      </c>
      <c r="F911" t="s">
        <v>12</v>
      </c>
      <c r="G911" s="5">
        <v>26</v>
      </c>
      <c r="H911" t="s">
        <v>115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hidden="1" x14ac:dyDescent="0.25">
      <c r="A912" t="s">
        <v>156</v>
      </c>
      <c r="C912" s="6">
        <v>40184</v>
      </c>
      <c r="D912" s="5"/>
      <c r="E912" s="6"/>
      <c r="G912" s="5">
        <v>36</v>
      </c>
      <c r="H912" t="s">
        <v>115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hidden="1" x14ac:dyDescent="0.25">
      <c r="A913" t="s">
        <v>156</v>
      </c>
      <c r="C913" s="6">
        <v>40189</v>
      </c>
      <c r="D913" s="5"/>
      <c r="E913" s="6"/>
      <c r="F913" s="14"/>
      <c r="G913" s="5">
        <v>41</v>
      </c>
      <c r="H913" t="s">
        <v>115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hidden="1" x14ac:dyDescent="0.25">
      <c r="A914" t="s">
        <v>156</v>
      </c>
      <c r="C914" s="6">
        <v>40196</v>
      </c>
      <c r="D914" s="5">
        <v>4</v>
      </c>
      <c r="E914" t="s">
        <v>206</v>
      </c>
      <c r="F914" t="s">
        <v>13</v>
      </c>
      <c r="G914" s="5">
        <v>48</v>
      </c>
      <c r="H914" t="s">
        <v>115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hidden="1" x14ac:dyDescent="0.25">
      <c r="A915" t="s">
        <v>156</v>
      </c>
      <c r="C915" s="6">
        <v>40197</v>
      </c>
      <c r="D915" s="5"/>
      <c r="E915" s="6"/>
      <c r="G915" s="5">
        <v>49</v>
      </c>
      <c r="H915" t="s">
        <v>115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hidden="1" x14ac:dyDescent="0.25">
      <c r="A916" t="s">
        <v>156</v>
      </c>
      <c r="C916" s="6">
        <v>40200</v>
      </c>
      <c r="D916" s="5"/>
      <c r="E916" s="6"/>
      <c r="G916" s="5">
        <v>52</v>
      </c>
      <c r="H916" t="s">
        <v>115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hidden="1" x14ac:dyDescent="0.25">
      <c r="A917" t="s">
        <v>156</v>
      </c>
      <c r="C917" s="6">
        <v>40211</v>
      </c>
      <c r="D917" s="5"/>
      <c r="E917" s="6"/>
      <c r="F917" s="14"/>
      <c r="G917" s="5">
        <v>63</v>
      </c>
      <c r="H917" t="s">
        <v>115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hidden="1" x14ac:dyDescent="0.25">
      <c r="A918" t="s">
        <v>156</v>
      </c>
      <c r="C918" s="6">
        <v>40217</v>
      </c>
      <c r="D918" s="5"/>
      <c r="E918" s="6"/>
      <c r="G918" s="5">
        <v>69</v>
      </c>
      <c r="H918" t="s">
        <v>115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hidden="1" x14ac:dyDescent="0.25">
      <c r="A919" t="s">
        <v>156</v>
      </c>
      <c r="C919" s="6">
        <v>40225</v>
      </c>
      <c r="D919" s="5"/>
      <c r="E919" s="6"/>
      <c r="G919" s="5">
        <v>77</v>
      </c>
      <c r="H919" t="s">
        <v>115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hidden="1" x14ac:dyDescent="0.25">
      <c r="A920" t="s">
        <v>156</v>
      </c>
      <c r="C920" s="6">
        <v>40226</v>
      </c>
      <c r="D920" s="5"/>
      <c r="E920" s="6"/>
      <c r="F920" s="14"/>
      <c r="G920" s="5">
        <v>78</v>
      </c>
      <c r="H920" t="s">
        <v>115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hidden="1" x14ac:dyDescent="0.25">
      <c r="A921" t="s">
        <v>156</v>
      </c>
      <c r="C921" s="6">
        <v>40233</v>
      </c>
      <c r="D921" s="5"/>
      <c r="E921" s="6"/>
      <c r="G921" s="5">
        <v>85</v>
      </c>
      <c r="H921" t="s">
        <v>115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hidden="1" x14ac:dyDescent="0.25">
      <c r="A922" t="s">
        <v>156</v>
      </c>
      <c r="C922" s="6">
        <v>40240</v>
      </c>
      <c r="D922" s="5">
        <v>6</v>
      </c>
      <c r="E922" s="6" t="s">
        <v>239</v>
      </c>
      <c r="F922" t="s">
        <v>89</v>
      </c>
      <c r="G922" s="5">
        <v>92</v>
      </c>
      <c r="H922" t="s">
        <v>115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hidden="1" x14ac:dyDescent="0.25">
      <c r="A923" t="s">
        <v>156</v>
      </c>
      <c r="C923" s="6">
        <v>40246</v>
      </c>
      <c r="D923" s="5">
        <v>8</v>
      </c>
      <c r="E923" t="s">
        <v>208</v>
      </c>
      <c r="F923" t="s">
        <v>14</v>
      </c>
      <c r="G923" s="5">
        <v>98</v>
      </c>
      <c r="H923" t="s">
        <v>115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hidden="1" x14ac:dyDescent="0.25">
      <c r="A924" t="s">
        <v>156</v>
      </c>
      <c r="C924" s="6">
        <v>40247</v>
      </c>
      <c r="D924" s="5"/>
      <c r="E924" s="6"/>
      <c r="F924" s="14"/>
      <c r="G924" s="5">
        <v>99</v>
      </c>
      <c r="H924" t="s">
        <v>115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hidden="1" x14ac:dyDescent="0.25">
      <c r="A925" t="s">
        <v>156</v>
      </c>
      <c r="C925" s="6">
        <v>40262</v>
      </c>
      <c r="D925" s="5"/>
      <c r="E925" s="6"/>
      <c r="G925" s="5">
        <v>114</v>
      </c>
      <c r="H925" t="s">
        <v>115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hidden="1" x14ac:dyDescent="0.25">
      <c r="A926" t="s">
        <v>156</v>
      </c>
      <c r="C926" s="6">
        <v>40263</v>
      </c>
      <c r="D926" s="5"/>
      <c r="E926" s="6"/>
      <c r="G926" s="5">
        <v>115</v>
      </c>
      <c r="H926" t="s">
        <v>115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hidden="1" x14ac:dyDescent="0.25">
      <c r="A927" t="s">
        <v>156</v>
      </c>
      <c r="C927" s="6">
        <v>40269</v>
      </c>
      <c r="D927" s="5"/>
      <c r="E927" s="6"/>
      <c r="G927" s="5">
        <v>121</v>
      </c>
      <c r="H927" t="s">
        <v>115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hidden="1" x14ac:dyDescent="0.25">
      <c r="A928" t="s">
        <v>156</v>
      </c>
      <c r="C928" s="6">
        <v>40277</v>
      </c>
      <c r="D928" s="5"/>
      <c r="E928" s="6"/>
      <c r="G928" s="5">
        <v>129</v>
      </c>
      <c r="H928" t="s">
        <v>115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hidden="1" x14ac:dyDescent="0.25">
      <c r="A929" t="s">
        <v>156</v>
      </c>
      <c r="C929" s="6">
        <v>40283</v>
      </c>
      <c r="D929" s="5"/>
      <c r="E929" s="6"/>
      <c r="F929" s="14"/>
      <c r="G929" s="5">
        <v>135</v>
      </c>
      <c r="H929" t="s">
        <v>115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hidden="1" x14ac:dyDescent="0.25">
      <c r="A930" t="s">
        <v>156</v>
      </c>
      <c r="C930" s="6">
        <v>40284</v>
      </c>
      <c r="D930" s="5"/>
      <c r="E930" s="6"/>
      <c r="G930" s="5">
        <v>136</v>
      </c>
      <c r="H930" t="s">
        <v>115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hidden="1" x14ac:dyDescent="0.25">
      <c r="A931" t="s">
        <v>156</v>
      </c>
      <c r="C931" s="6">
        <v>40289</v>
      </c>
      <c r="D931" s="5">
        <v>9</v>
      </c>
      <c r="E931" s="6" t="s">
        <v>207</v>
      </c>
      <c r="F931" t="s">
        <v>15</v>
      </c>
      <c r="G931" s="5">
        <v>141</v>
      </c>
      <c r="H931" t="s">
        <v>115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hidden="1" x14ac:dyDescent="0.25">
      <c r="A932" t="s">
        <v>156</v>
      </c>
      <c r="C932" s="6">
        <v>40290</v>
      </c>
      <c r="D932" s="5"/>
      <c r="E932" s="6"/>
      <c r="G932" s="5">
        <v>142</v>
      </c>
      <c r="H932" t="s">
        <v>115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hidden="1" x14ac:dyDescent="0.25">
      <c r="A933" t="s">
        <v>156</v>
      </c>
      <c r="C933" s="6">
        <v>40298</v>
      </c>
      <c r="D933" s="5"/>
      <c r="E933" s="6"/>
      <c r="G933" s="5">
        <v>150</v>
      </c>
      <c r="H933" t="s">
        <v>115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hidden="1" x14ac:dyDescent="0.25">
      <c r="A934" t="s">
        <v>156</v>
      </c>
      <c r="C934" s="6">
        <v>40305</v>
      </c>
      <c r="D934" s="5"/>
      <c r="E934" s="6"/>
      <c r="G934" s="5">
        <v>157</v>
      </c>
      <c r="H934" t="s">
        <v>115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hidden="1" x14ac:dyDescent="0.25">
      <c r="A935" t="s">
        <v>156</v>
      </c>
      <c r="C935" s="6">
        <v>40311</v>
      </c>
      <c r="D935" s="5"/>
      <c r="E935" s="6"/>
      <c r="G935" s="5">
        <v>163</v>
      </c>
      <c r="H935" t="s">
        <v>115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hidden="1" x14ac:dyDescent="0.25">
      <c r="A936" t="s">
        <v>156</v>
      </c>
      <c r="C936" s="6">
        <v>40337</v>
      </c>
      <c r="D936" s="5">
        <v>10</v>
      </c>
      <c r="E936" s="6" t="s">
        <v>108</v>
      </c>
      <c r="F936" t="s">
        <v>16</v>
      </c>
      <c r="G936" s="5">
        <v>189</v>
      </c>
      <c r="H936" t="s">
        <v>115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hidden="1" x14ac:dyDescent="0.25">
      <c r="A937" t="s">
        <v>156</v>
      </c>
      <c r="C937" s="6">
        <v>40351</v>
      </c>
      <c r="D937" s="5"/>
      <c r="E937" s="6"/>
      <c r="G937" s="5">
        <v>203</v>
      </c>
      <c r="H937" t="s">
        <v>115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hidden="1" x14ac:dyDescent="0.25">
      <c r="A938" t="s">
        <v>142</v>
      </c>
      <c r="C938" s="6">
        <v>40148</v>
      </c>
      <c r="D938" s="5">
        <v>1</v>
      </c>
      <c r="E938" s="6" t="s">
        <v>209</v>
      </c>
      <c r="F938" s="14" t="s">
        <v>10</v>
      </c>
      <c r="G938" s="5">
        <v>0</v>
      </c>
      <c r="H938" t="s">
        <v>116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hidden="1" x14ac:dyDescent="0.25">
      <c r="A939" t="s">
        <v>142</v>
      </c>
      <c r="C939" s="6">
        <v>40173</v>
      </c>
      <c r="D939" s="5"/>
      <c r="E939" s="6"/>
      <c r="F939" s="14"/>
      <c r="G939" s="5">
        <v>25</v>
      </c>
      <c r="H939" t="s">
        <v>116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hidden="1" x14ac:dyDescent="0.25">
      <c r="A940" t="s">
        <v>142</v>
      </c>
      <c r="C940" s="6">
        <v>40174</v>
      </c>
      <c r="D940" s="5">
        <v>4</v>
      </c>
      <c r="E940" t="s">
        <v>210</v>
      </c>
      <c r="F940" t="s">
        <v>12</v>
      </c>
      <c r="G940" s="5">
        <v>26</v>
      </c>
      <c r="H940" t="s">
        <v>116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hidden="1" x14ac:dyDescent="0.25">
      <c r="A941" t="s">
        <v>142</v>
      </c>
      <c r="C941" s="6">
        <v>40184</v>
      </c>
      <c r="D941" s="5"/>
      <c r="E941" s="6"/>
      <c r="G941" s="5">
        <v>36</v>
      </c>
      <c r="H941" t="s">
        <v>116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hidden="1" x14ac:dyDescent="0.25">
      <c r="A942" t="s">
        <v>142</v>
      </c>
      <c r="C942" s="6">
        <v>40189</v>
      </c>
      <c r="D942" s="5"/>
      <c r="E942" s="6"/>
      <c r="F942" s="14"/>
      <c r="G942" s="5">
        <v>41</v>
      </c>
      <c r="H942" t="s">
        <v>116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hidden="1" x14ac:dyDescent="0.25">
      <c r="A943" t="s">
        <v>142</v>
      </c>
      <c r="C943" s="6">
        <v>40196</v>
      </c>
      <c r="D943" s="5">
        <v>4</v>
      </c>
      <c r="E943" t="s">
        <v>206</v>
      </c>
      <c r="F943" t="s">
        <v>13</v>
      </c>
      <c r="G943" s="5">
        <v>48</v>
      </c>
      <c r="H943" t="s">
        <v>116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hidden="1" x14ac:dyDescent="0.25">
      <c r="A944" t="s">
        <v>142</v>
      </c>
      <c r="C944" s="6">
        <v>40197</v>
      </c>
      <c r="D944" s="5"/>
      <c r="E944" s="6"/>
      <c r="G944" s="5">
        <v>49</v>
      </c>
      <c r="H944" t="s">
        <v>116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hidden="1" x14ac:dyDescent="0.25">
      <c r="A945" t="s">
        <v>142</v>
      </c>
      <c r="C945" s="6">
        <v>40200</v>
      </c>
      <c r="D945" s="5"/>
      <c r="E945" s="6"/>
      <c r="G945" s="5">
        <v>52</v>
      </c>
      <c r="H945" t="s">
        <v>116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hidden="1" x14ac:dyDescent="0.25">
      <c r="A946" t="s">
        <v>142</v>
      </c>
      <c r="C946" s="6">
        <v>40211</v>
      </c>
      <c r="D946" s="5"/>
      <c r="E946" s="6"/>
      <c r="F946" s="14"/>
      <c r="G946" s="5">
        <v>63</v>
      </c>
      <c r="H946" t="s">
        <v>116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hidden="1" x14ac:dyDescent="0.25">
      <c r="A947" t="s">
        <v>142</v>
      </c>
      <c r="C947" s="6">
        <v>40217</v>
      </c>
      <c r="D947" s="5"/>
      <c r="E947" s="6"/>
      <c r="G947" s="5">
        <v>69</v>
      </c>
      <c r="H947" t="s">
        <v>116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hidden="1" x14ac:dyDescent="0.25">
      <c r="A948" t="s">
        <v>142</v>
      </c>
      <c r="C948" s="6">
        <v>40225</v>
      </c>
      <c r="D948" s="5"/>
      <c r="E948" s="6"/>
      <c r="G948" s="5">
        <v>77</v>
      </c>
      <c r="H948" t="s">
        <v>116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hidden="1" x14ac:dyDescent="0.25">
      <c r="A949" t="s">
        <v>142</v>
      </c>
      <c r="C949" s="6">
        <v>40226</v>
      </c>
      <c r="D949" s="5"/>
      <c r="E949" s="6"/>
      <c r="F949" s="14"/>
      <c r="G949" s="5">
        <v>78</v>
      </c>
      <c r="H949" t="s">
        <v>116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hidden="1" x14ac:dyDescent="0.25">
      <c r="A950" t="s">
        <v>142</v>
      </c>
      <c r="C950" s="6">
        <v>40233</v>
      </c>
      <c r="D950" s="5"/>
      <c r="E950" s="6"/>
      <c r="G950" s="5">
        <v>85</v>
      </c>
      <c r="H950" t="s">
        <v>116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hidden="1" x14ac:dyDescent="0.25">
      <c r="A951" t="s">
        <v>142</v>
      </c>
      <c r="C951" s="6">
        <v>40240</v>
      </c>
      <c r="D951" s="5">
        <v>6</v>
      </c>
      <c r="E951" s="6" t="s">
        <v>239</v>
      </c>
      <c r="F951" t="s">
        <v>89</v>
      </c>
      <c r="G951" s="5">
        <v>92</v>
      </c>
      <c r="H951" t="s">
        <v>116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hidden="1" x14ac:dyDescent="0.25">
      <c r="A952" t="s">
        <v>142</v>
      </c>
      <c r="C952" s="6">
        <v>40246</v>
      </c>
      <c r="D952" s="5">
        <v>8</v>
      </c>
      <c r="E952" t="s">
        <v>208</v>
      </c>
      <c r="F952" t="s">
        <v>14</v>
      </c>
      <c r="G952" s="5">
        <v>98</v>
      </c>
      <c r="H952" t="s">
        <v>116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hidden="1" x14ac:dyDescent="0.25">
      <c r="A953" t="s">
        <v>142</v>
      </c>
      <c r="C953" s="6">
        <v>40247</v>
      </c>
      <c r="D953" s="5"/>
      <c r="E953" s="6"/>
      <c r="F953" s="14"/>
      <c r="G953" s="5">
        <v>99</v>
      </c>
      <c r="H953" t="s">
        <v>116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hidden="1" x14ac:dyDescent="0.25">
      <c r="A954" t="s">
        <v>142</v>
      </c>
      <c r="C954" s="6">
        <v>40262</v>
      </c>
      <c r="D954" s="5"/>
      <c r="E954" s="6"/>
      <c r="G954" s="5">
        <v>114</v>
      </c>
      <c r="H954" t="s">
        <v>116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hidden="1" x14ac:dyDescent="0.25">
      <c r="A955" t="s">
        <v>142</v>
      </c>
      <c r="C955" s="6">
        <v>40263</v>
      </c>
      <c r="D955" s="5"/>
      <c r="E955" s="6"/>
      <c r="G955" s="5">
        <v>115</v>
      </c>
      <c r="H955" t="s">
        <v>116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hidden="1" x14ac:dyDescent="0.25">
      <c r="A956" t="s">
        <v>142</v>
      </c>
      <c r="C956" s="6">
        <v>40269</v>
      </c>
      <c r="D956" s="5"/>
      <c r="E956" s="6"/>
      <c r="G956" s="5">
        <v>121</v>
      </c>
      <c r="H956" t="s">
        <v>116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hidden="1" x14ac:dyDescent="0.25">
      <c r="A957" t="s">
        <v>142</v>
      </c>
      <c r="C957" s="6">
        <v>40277</v>
      </c>
      <c r="D957" s="5"/>
      <c r="E957" s="6"/>
      <c r="G957" s="5">
        <v>129</v>
      </c>
      <c r="H957" t="s">
        <v>116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hidden="1" x14ac:dyDescent="0.25">
      <c r="A958" t="s">
        <v>142</v>
      </c>
      <c r="C958" s="6">
        <v>40283</v>
      </c>
      <c r="D958" s="5"/>
      <c r="E958" s="6"/>
      <c r="G958" s="5">
        <v>135</v>
      </c>
      <c r="H958" t="s">
        <v>116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hidden="1" x14ac:dyDescent="0.25">
      <c r="A959" t="s">
        <v>142</v>
      </c>
      <c r="C959" s="6">
        <v>40284</v>
      </c>
      <c r="D959" s="5"/>
      <c r="E959" s="6"/>
      <c r="G959" s="5">
        <v>136</v>
      </c>
      <c r="H959" t="s">
        <v>116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hidden="1" x14ac:dyDescent="0.25">
      <c r="A960" t="s">
        <v>142</v>
      </c>
      <c r="C960" s="6">
        <v>40290</v>
      </c>
      <c r="D960" s="5"/>
      <c r="E960" s="6"/>
      <c r="G960" s="5">
        <v>142</v>
      </c>
      <c r="H960" t="s">
        <v>116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hidden="1" x14ac:dyDescent="0.25">
      <c r="A961" t="s">
        <v>142</v>
      </c>
      <c r="C961" s="6">
        <v>40298</v>
      </c>
      <c r="D961" s="5"/>
      <c r="E961" s="6"/>
      <c r="G961" s="5">
        <v>150</v>
      </c>
      <c r="H961" t="s">
        <v>116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hidden="1" x14ac:dyDescent="0.25">
      <c r="A962" t="s">
        <v>142</v>
      </c>
      <c r="C962" s="6">
        <v>40305</v>
      </c>
      <c r="D962" s="5"/>
      <c r="E962" s="6"/>
      <c r="G962" s="5">
        <v>157</v>
      </c>
      <c r="H962" t="s">
        <v>116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hidden="1" x14ac:dyDescent="0.25">
      <c r="A963" t="s">
        <v>142</v>
      </c>
      <c r="C963" s="6">
        <v>40311</v>
      </c>
      <c r="D963" s="5"/>
      <c r="E963" s="6"/>
      <c r="G963" s="5">
        <v>163</v>
      </c>
      <c r="H963" t="s">
        <v>116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hidden="1" x14ac:dyDescent="0.25">
      <c r="A964" t="s">
        <v>142</v>
      </c>
      <c r="C964" s="6">
        <v>40313</v>
      </c>
      <c r="D964" s="5">
        <v>9</v>
      </c>
      <c r="E964" s="6" t="s">
        <v>207</v>
      </c>
      <c r="F964" t="s">
        <v>15</v>
      </c>
      <c r="G964" s="5">
        <v>165</v>
      </c>
      <c r="H964" t="s">
        <v>116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hidden="1" x14ac:dyDescent="0.25">
      <c r="A965" t="s">
        <v>142</v>
      </c>
      <c r="C965" s="6">
        <v>40337</v>
      </c>
      <c r="D965" s="5">
        <v>10</v>
      </c>
      <c r="E965" s="6" t="s">
        <v>108</v>
      </c>
      <c r="F965" t="s">
        <v>16</v>
      </c>
      <c r="G965" s="5">
        <v>189</v>
      </c>
      <c r="H965" t="s">
        <v>116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hidden="1" x14ac:dyDescent="0.25">
      <c r="A966" t="s">
        <v>142</v>
      </c>
      <c r="C966" s="6">
        <v>40351</v>
      </c>
      <c r="D966" s="5"/>
      <c r="E966" s="6"/>
      <c r="G966" s="5">
        <v>203</v>
      </c>
      <c r="H966" t="s">
        <v>116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hidden="1" x14ac:dyDescent="0.25">
      <c r="A967" t="s">
        <v>149</v>
      </c>
      <c r="C967" s="6">
        <v>40148</v>
      </c>
      <c r="D967" s="5">
        <v>1</v>
      </c>
      <c r="E967" s="6" t="s">
        <v>209</v>
      </c>
      <c r="F967" s="14" t="s">
        <v>10</v>
      </c>
      <c r="G967" s="5">
        <v>0</v>
      </c>
      <c r="H967" t="s">
        <v>117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hidden="1" x14ac:dyDescent="0.25">
      <c r="A968" t="s">
        <v>149</v>
      </c>
      <c r="C968" s="6">
        <v>40173</v>
      </c>
      <c r="D968" s="5"/>
      <c r="E968" s="6"/>
      <c r="F968" s="14"/>
      <c r="G968" s="5">
        <v>25</v>
      </c>
      <c r="H968" t="s">
        <v>117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hidden="1" x14ac:dyDescent="0.25">
      <c r="A969" t="s">
        <v>149</v>
      </c>
      <c r="C969" s="6">
        <v>40174</v>
      </c>
      <c r="D969" s="5">
        <v>4</v>
      </c>
      <c r="E969" t="s">
        <v>210</v>
      </c>
      <c r="F969" t="s">
        <v>12</v>
      </c>
      <c r="G969" s="5">
        <v>26</v>
      </c>
      <c r="H969" t="s">
        <v>117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hidden="1" x14ac:dyDescent="0.25">
      <c r="A970" t="s">
        <v>149</v>
      </c>
      <c r="C970" s="6">
        <v>40184</v>
      </c>
      <c r="D970" s="5"/>
      <c r="E970" s="6"/>
      <c r="G970" s="5">
        <v>36</v>
      </c>
      <c r="H970" t="s">
        <v>117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hidden="1" x14ac:dyDescent="0.25">
      <c r="A971" t="s">
        <v>149</v>
      </c>
      <c r="C971" s="6">
        <v>40189</v>
      </c>
      <c r="D971" s="5"/>
      <c r="E971" s="6"/>
      <c r="F971" s="14"/>
      <c r="G971" s="5">
        <v>41</v>
      </c>
      <c r="H971" t="s">
        <v>117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hidden="1" x14ac:dyDescent="0.25">
      <c r="A972" t="s">
        <v>149</v>
      </c>
      <c r="C972" s="6">
        <v>40196</v>
      </c>
      <c r="D972" s="5">
        <v>4</v>
      </c>
      <c r="E972" t="s">
        <v>206</v>
      </c>
      <c r="F972" t="s">
        <v>13</v>
      </c>
      <c r="G972" s="5">
        <v>48</v>
      </c>
      <c r="H972" t="s">
        <v>117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hidden="1" x14ac:dyDescent="0.25">
      <c r="A973" t="s">
        <v>149</v>
      </c>
      <c r="C973" s="6">
        <v>40197</v>
      </c>
      <c r="D973" s="5"/>
      <c r="E973" s="6"/>
      <c r="G973" s="5">
        <v>49</v>
      </c>
      <c r="H973" t="s">
        <v>117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hidden="1" x14ac:dyDescent="0.25">
      <c r="A974" t="s">
        <v>149</v>
      </c>
      <c r="C974" s="6">
        <v>40200</v>
      </c>
      <c r="D974" s="5"/>
      <c r="E974" s="6"/>
      <c r="G974" s="5">
        <v>52</v>
      </c>
      <c r="H974" t="s">
        <v>117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hidden="1" x14ac:dyDescent="0.25">
      <c r="A975" t="s">
        <v>149</v>
      </c>
      <c r="C975" s="6">
        <v>40211</v>
      </c>
      <c r="D975" s="5"/>
      <c r="E975" s="6"/>
      <c r="F975" s="14"/>
      <c r="G975" s="5">
        <v>63</v>
      </c>
      <c r="H975" t="s">
        <v>117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hidden="1" x14ac:dyDescent="0.25">
      <c r="A976" t="s">
        <v>149</v>
      </c>
      <c r="C976" s="6">
        <v>40217</v>
      </c>
      <c r="D976" s="5"/>
      <c r="E976" s="6"/>
      <c r="G976" s="5">
        <v>69</v>
      </c>
      <c r="H976" t="s">
        <v>117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hidden="1" x14ac:dyDescent="0.25">
      <c r="A977" t="s">
        <v>149</v>
      </c>
      <c r="C977" s="6">
        <v>40225</v>
      </c>
      <c r="D977" s="5"/>
      <c r="E977" s="6"/>
      <c r="G977" s="5">
        <v>77</v>
      </c>
      <c r="H977" t="s">
        <v>117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hidden="1" x14ac:dyDescent="0.25">
      <c r="A978" t="s">
        <v>149</v>
      </c>
      <c r="C978" s="6">
        <v>40226</v>
      </c>
      <c r="D978" s="5"/>
      <c r="E978" s="6"/>
      <c r="F978" s="14"/>
      <c r="G978" s="5">
        <v>78</v>
      </c>
      <c r="H978" t="s">
        <v>117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hidden="1" x14ac:dyDescent="0.25">
      <c r="A979" t="s">
        <v>149</v>
      </c>
      <c r="C979" s="6">
        <v>40233</v>
      </c>
      <c r="D979" s="5"/>
      <c r="E979" s="6"/>
      <c r="G979" s="5">
        <v>85</v>
      </c>
      <c r="H979" t="s">
        <v>117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hidden="1" x14ac:dyDescent="0.25">
      <c r="A980" t="s">
        <v>149</v>
      </c>
      <c r="C980" s="6">
        <v>40240</v>
      </c>
      <c r="D980" s="5">
        <v>6</v>
      </c>
      <c r="E980" s="6" t="s">
        <v>239</v>
      </c>
      <c r="F980" t="s">
        <v>89</v>
      </c>
      <c r="G980" s="5">
        <v>92</v>
      </c>
      <c r="H980" t="s">
        <v>117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hidden="1" x14ac:dyDescent="0.25">
      <c r="A981" t="s">
        <v>149</v>
      </c>
      <c r="C981" s="6">
        <v>40246</v>
      </c>
      <c r="D981" s="5">
        <v>8</v>
      </c>
      <c r="E981" t="s">
        <v>208</v>
      </c>
      <c r="F981" t="s">
        <v>14</v>
      </c>
      <c r="G981" s="5">
        <v>98</v>
      </c>
      <c r="H981" t="s">
        <v>117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hidden="1" x14ac:dyDescent="0.25">
      <c r="A982" t="s">
        <v>149</v>
      </c>
      <c r="C982" s="6">
        <v>40247</v>
      </c>
      <c r="D982" s="5"/>
      <c r="E982" s="6"/>
      <c r="F982" s="14"/>
      <c r="G982" s="5">
        <v>99</v>
      </c>
      <c r="H982" t="s">
        <v>117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hidden="1" x14ac:dyDescent="0.25">
      <c r="A983" t="s">
        <v>149</v>
      </c>
      <c r="C983" s="6">
        <v>40262</v>
      </c>
      <c r="D983" s="5"/>
      <c r="E983" s="6"/>
      <c r="G983" s="5">
        <v>114</v>
      </c>
      <c r="H983" t="s">
        <v>117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hidden="1" x14ac:dyDescent="0.25">
      <c r="A984" t="s">
        <v>149</v>
      </c>
      <c r="C984" s="6">
        <v>40263</v>
      </c>
      <c r="D984" s="5"/>
      <c r="E984" s="6"/>
      <c r="G984" s="5">
        <v>115</v>
      </c>
      <c r="H984" t="s">
        <v>117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hidden="1" x14ac:dyDescent="0.25">
      <c r="A985" t="s">
        <v>149</v>
      </c>
      <c r="C985" s="6">
        <v>40269</v>
      </c>
      <c r="D985" s="5"/>
      <c r="E985" s="6"/>
      <c r="G985" s="5">
        <v>121</v>
      </c>
      <c r="H985" t="s">
        <v>117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hidden="1" x14ac:dyDescent="0.25">
      <c r="A986" t="s">
        <v>149</v>
      </c>
      <c r="C986" s="6">
        <v>40277</v>
      </c>
      <c r="D986" s="5"/>
      <c r="E986" s="6"/>
      <c r="G986" s="5">
        <v>129</v>
      </c>
      <c r="H986" t="s">
        <v>117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hidden="1" x14ac:dyDescent="0.25">
      <c r="A987" t="s">
        <v>149</v>
      </c>
      <c r="C987" s="6">
        <v>40283</v>
      </c>
      <c r="D987" s="5"/>
      <c r="E987" s="6"/>
      <c r="F987" s="14"/>
      <c r="G987" s="5">
        <v>135</v>
      </c>
      <c r="H987" t="s">
        <v>117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hidden="1" x14ac:dyDescent="0.25">
      <c r="A988" t="s">
        <v>149</v>
      </c>
      <c r="C988" s="6">
        <v>40284</v>
      </c>
      <c r="D988" s="5"/>
      <c r="E988" s="6"/>
      <c r="G988" s="5">
        <v>136</v>
      </c>
      <c r="H988" t="s">
        <v>117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hidden="1" x14ac:dyDescent="0.25">
      <c r="A989" t="s">
        <v>149</v>
      </c>
      <c r="C989" s="6">
        <v>40290</v>
      </c>
      <c r="D989" s="5"/>
      <c r="E989" s="6"/>
      <c r="G989" s="5">
        <v>142</v>
      </c>
      <c r="H989" t="s">
        <v>117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hidden="1" x14ac:dyDescent="0.25">
      <c r="A990" t="s">
        <v>149</v>
      </c>
      <c r="C990" s="6">
        <v>40298</v>
      </c>
      <c r="D990" s="5">
        <v>9</v>
      </c>
      <c r="E990" s="6" t="s">
        <v>207</v>
      </c>
      <c r="F990" t="s">
        <v>15</v>
      </c>
      <c r="G990" s="5">
        <v>150</v>
      </c>
      <c r="H990" t="s">
        <v>117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hidden="1" x14ac:dyDescent="0.25">
      <c r="A991" t="s">
        <v>149</v>
      </c>
      <c r="C991" s="6">
        <v>40305</v>
      </c>
      <c r="D991" s="5"/>
      <c r="E991" s="6"/>
      <c r="G991" s="5">
        <v>157</v>
      </c>
      <c r="H991" t="s">
        <v>117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hidden="1" x14ac:dyDescent="0.25">
      <c r="A992" t="s">
        <v>149</v>
      </c>
      <c r="C992" s="6">
        <v>40311</v>
      </c>
      <c r="D992" s="5"/>
      <c r="E992" s="6"/>
      <c r="G992" s="5">
        <v>163</v>
      </c>
      <c r="H992" t="s">
        <v>117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hidden="1" x14ac:dyDescent="0.25">
      <c r="A993" t="s">
        <v>149</v>
      </c>
      <c r="C993" s="6">
        <v>40337</v>
      </c>
      <c r="D993" s="5">
        <v>10</v>
      </c>
      <c r="E993" s="6" t="s">
        <v>108</v>
      </c>
      <c r="F993" t="s">
        <v>16</v>
      </c>
      <c r="G993" s="5">
        <v>189</v>
      </c>
      <c r="H993" t="s">
        <v>117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hidden="1" x14ac:dyDescent="0.25">
      <c r="A994" t="s">
        <v>149</v>
      </c>
      <c r="C994" s="6">
        <v>40351</v>
      </c>
      <c r="D994" s="5"/>
      <c r="E994" s="6"/>
      <c r="G994" s="5">
        <v>203</v>
      </c>
      <c r="H994" t="s">
        <v>117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hidden="1" x14ac:dyDescent="0.25">
      <c r="A995" t="s">
        <v>164</v>
      </c>
      <c r="C995" s="6">
        <v>40166</v>
      </c>
      <c r="D995" s="5">
        <v>1</v>
      </c>
      <c r="E995" s="6" t="s">
        <v>209</v>
      </c>
      <c r="F995" s="14" t="s">
        <v>10</v>
      </c>
      <c r="G995" s="5">
        <v>0</v>
      </c>
      <c r="H995" t="s">
        <v>114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hidden="1" x14ac:dyDescent="0.25">
      <c r="A996" t="s">
        <v>164</v>
      </c>
      <c r="C996" s="6">
        <v>40189</v>
      </c>
      <c r="D996" s="5"/>
      <c r="E996" s="6"/>
      <c r="F996" s="14"/>
      <c r="G996" s="5">
        <v>23</v>
      </c>
      <c r="H996" t="s">
        <v>114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hidden="1" x14ac:dyDescent="0.25">
      <c r="A997" t="s">
        <v>164</v>
      </c>
      <c r="C997" s="6">
        <v>40191</v>
      </c>
      <c r="D997" s="5">
        <v>4</v>
      </c>
      <c r="E997" t="s">
        <v>210</v>
      </c>
      <c r="F997" t="s">
        <v>12</v>
      </c>
      <c r="G997" s="5">
        <v>25</v>
      </c>
      <c r="H997" t="s">
        <v>114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hidden="1" x14ac:dyDescent="0.25">
      <c r="A998" t="s">
        <v>164</v>
      </c>
      <c r="C998" s="6">
        <v>40197</v>
      </c>
      <c r="D998" s="5"/>
      <c r="E998" s="6"/>
      <c r="G998" s="5">
        <v>31</v>
      </c>
      <c r="H998" t="s">
        <v>114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hidden="1" x14ac:dyDescent="0.25">
      <c r="A999" t="s">
        <v>164</v>
      </c>
      <c r="C999" s="6">
        <v>40200</v>
      </c>
      <c r="D999" s="5"/>
      <c r="E999" s="6"/>
      <c r="G999" s="5">
        <v>34</v>
      </c>
      <c r="H999" t="s">
        <v>114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hidden="1" x14ac:dyDescent="0.25">
      <c r="A1000" t="s">
        <v>164</v>
      </c>
      <c r="C1000" s="6">
        <v>40203</v>
      </c>
      <c r="D1000" s="5"/>
      <c r="E1000" s="6"/>
      <c r="F1000" s="14"/>
      <c r="G1000" s="5">
        <v>37</v>
      </c>
      <c r="H1000" t="s">
        <v>114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hidden="1" x14ac:dyDescent="0.25">
      <c r="A1001" t="s">
        <v>164</v>
      </c>
      <c r="C1001" s="6">
        <v>40210</v>
      </c>
      <c r="D1001" s="5"/>
      <c r="E1001" s="6"/>
      <c r="G1001" s="5">
        <v>44</v>
      </c>
      <c r="H1001" t="s">
        <v>114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hidden="1" x14ac:dyDescent="0.25">
      <c r="A1002" t="s">
        <v>164</v>
      </c>
      <c r="C1002" s="6">
        <v>40217</v>
      </c>
      <c r="D1002" s="5"/>
      <c r="E1002" s="6"/>
      <c r="G1002" s="5">
        <v>51</v>
      </c>
      <c r="H1002" t="s">
        <v>114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hidden="1" x14ac:dyDescent="0.25">
      <c r="A1003" t="s">
        <v>164</v>
      </c>
      <c r="C1003" s="6">
        <v>40218</v>
      </c>
      <c r="D1003" s="5">
        <v>4</v>
      </c>
      <c r="E1003" t="s">
        <v>206</v>
      </c>
      <c r="F1003" t="s">
        <v>13</v>
      </c>
      <c r="G1003" s="5">
        <v>52</v>
      </c>
      <c r="H1003" t="s">
        <v>114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hidden="1" x14ac:dyDescent="0.25">
      <c r="A1004" t="s">
        <v>164</v>
      </c>
      <c r="C1004" s="6">
        <v>40225</v>
      </c>
      <c r="D1004" s="5"/>
      <c r="E1004" s="6"/>
      <c r="G1004" s="5">
        <v>59</v>
      </c>
      <c r="H1004" t="s">
        <v>114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hidden="1" x14ac:dyDescent="0.25">
      <c r="A1005" t="s">
        <v>164</v>
      </c>
      <c r="C1005" s="6">
        <v>40231</v>
      </c>
      <c r="D1005" s="5"/>
      <c r="E1005" s="6"/>
      <c r="F1005" s="14"/>
      <c r="G1005" s="5">
        <v>65</v>
      </c>
      <c r="H1005" t="s">
        <v>114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hidden="1" x14ac:dyDescent="0.25">
      <c r="A1006" t="s">
        <v>164</v>
      </c>
      <c r="C1006" s="6">
        <v>40233</v>
      </c>
      <c r="D1006" s="5"/>
      <c r="E1006" s="6"/>
      <c r="G1006" s="5">
        <v>67</v>
      </c>
      <c r="H1006" t="s">
        <v>114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hidden="1" x14ac:dyDescent="0.25">
      <c r="A1007" t="s">
        <v>164</v>
      </c>
      <c r="C1007" s="6">
        <v>40240</v>
      </c>
      <c r="D1007" s="5"/>
      <c r="E1007" s="6"/>
      <c r="G1007" s="5">
        <v>74</v>
      </c>
      <c r="H1007" t="s">
        <v>114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hidden="1" x14ac:dyDescent="0.25">
      <c r="A1008" t="s">
        <v>164</v>
      </c>
      <c r="C1008" s="6">
        <v>40241</v>
      </c>
      <c r="D1008" s="5">
        <v>6</v>
      </c>
      <c r="E1008" s="6" t="s">
        <v>239</v>
      </c>
      <c r="F1008" t="s">
        <v>89</v>
      </c>
      <c r="G1008" s="5">
        <v>75</v>
      </c>
      <c r="H1008" t="s">
        <v>114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hidden="1" x14ac:dyDescent="0.25">
      <c r="A1009" t="s">
        <v>164</v>
      </c>
      <c r="C1009" s="6">
        <v>40245</v>
      </c>
      <c r="D1009" s="5"/>
      <c r="E1009" s="6"/>
      <c r="F1009" s="14"/>
      <c r="G1009" s="5">
        <v>79</v>
      </c>
      <c r="H1009" t="s">
        <v>114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hidden="1" x14ac:dyDescent="0.25">
      <c r="A1010" t="s">
        <v>164</v>
      </c>
      <c r="C1010" s="6">
        <v>40252</v>
      </c>
      <c r="D1010" s="5"/>
      <c r="E1010" s="6"/>
      <c r="G1010" s="5">
        <v>86</v>
      </c>
      <c r="H1010" t="s">
        <v>114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hidden="1" x14ac:dyDescent="0.25">
      <c r="A1011" t="s">
        <v>164</v>
      </c>
      <c r="C1011" s="6">
        <v>40259</v>
      </c>
      <c r="D1011" s="5"/>
      <c r="E1011" s="6"/>
      <c r="G1011" s="5">
        <v>93</v>
      </c>
      <c r="H1011" t="s">
        <v>114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hidden="1" x14ac:dyDescent="0.25">
      <c r="A1012" t="s">
        <v>164</v>
      </c>
      <c r="C1012" s="6">
        <v>40260</v>
      </c>
      <c r="D1012" s="5"/>
      <c r="E1012" s="6"/>
      <c r="F1012" s="14"/>
      <c r="G1012" s="5">
        <v>94</v>
      </c>
      <c r="H1012" t="s">
        <v>114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hidden="1" x14ac:dyDescent="0.25">
      <c r="A1013" t="s">
        <v>164</v>
      </c>
      <c r="C1013" s="6">
        <v>40267</v>
      </c>
      <c r="D1013" s="5"/>
      <c r="E1013" s="6"/>
      <c r="G1013" s="5">
        <v>101</v>
      </c>
      <c r="H1013" t="s">
        <v>114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hidden="1" x14ac:dyDescent="0.25">
      <c r="A1014" t="s">
        <v>164</v>
      </c>
      <c r="C1014" s="6">
        <v>40273</v>
      </c>
      <c r="D1014" s="5">
        <v>8</v>
      </c>
      <c r="E1014" t="s">
        <v>208</v>
      </c>
      <c r="F1014" t="s">
        <v>14</v>
      </c>
      <c r="G1014" s="5">
        <v>107</v>
      </c>
      <c r="H1014" t="s">
        <v>114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hidden="1" x14ac:dyDescent="0.25">
      <c r="A1015" t="s">
        <v>164</v>
      </c>
      <c r="C1015" s="6">
        <v>40275</v>
      </c>
      <c r="D1015" s="5"/>
      <c r="E1015" s="6"/>
      <c r="F1015" s="14"/>
      <c r="G1015" s="5">
        <v>109</v>
      </c>
      <c r="H1015" t="s">
        <v>114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hidden="1" x14ac:dyDescent="0.25">
      <c r="A1016" t="s">
        <v>164</v>
      </c>
      <c r="C1016" s="6">
        <v>40280</v>
      </c>
      <c r="D1016" s="5"/>
      <c r="E1016" s="6"/>
      <c r="G1016" s="5">
        <v>114</v>
      </c>
      <c r="H1016" t="s">
        <v>114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hidden="1" x14ac:dyDescent="0.25">
      <c r="A1017" t="s">
        <v>164</v>
      </c>
      <c r="C1017" s="6">
        <v>40284</v>
      </c>
      <c r="D1017" s="5"/>
      <c r="E1017" s="6"/>
      <c r="G1017" s="5">
        <v>118</v>
      </c>
      <c r="H1017" t="s">
        <v>114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hidden="1" x14ac:dyDescent="0.25">
      <c r="A1018" t="s">
        <v>164</v>
      </c>
      <c r="C1018" s="6">
        <v>40290</v>
      </c>
      <c r="D1018" s="5"/>
      <c r="E1018" s="6"/>
      <c r="G1018" s="5">
        <v>124</v>
      </c>
      <c r="H1018" t="s">
        <v>114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hidden="1" x14ac:dyDescent="0.25">
      <c r="A1019" t="s">
        <v>164</v>
      </c>
      <c r="C1019" s="6">
        <v>40293</v>
      </c>
      <c r="D1019" s="5">
        <v>9</v>
      </c>
      <c r="E1019" s="6" t="s">
        <v>207</v>
      </c>
      <c r="F1019" t="s">
        <v>15</v>
      </c>
      <c r="G1019" s="5">
        <v>127</v>
      </c>
      <c r="H1019" t="s">
        <v>114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hidden="1" x14ac:dyDescent="0.25">
      <c r="A1020" t="s">
        <v>164</v>
      </c>
      <c r="C1020" s="6">
        <v>40298</v>
      </c>
      <c r="D1020" s="5"/>
      <c r="E1020" s="6"/>
      <c r="G1020" s="5">
        <v>132</v>
      </c>
      <c r="H1020" t="s">
        <v>114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hidden="1" x14ac:dyDescent="0.25">
      <c r="A1021" t="s">
        <v>164</v>
      </c>
      <c r="C1021" s="6">
        <v>40302</v>
      </c>
      <c r="D1021" s="5"/>
      <c r="E1021" s="6"/>
      <c r="F1021" s="14"/>
      <c r="G1021" s="5">
        <v>136</v>
      </c>
      <c r="H1021" t="s">
        <v>114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hidden="1" x14ac:dyDescent="0.25">
      <c r="A1022" t="s">
        <v>164</v>
      </c>
      <c r="C1022" s="6">
        <v>40305</v>
      </c>
      <c r="D1022" s="5"/>
      <c r="E1022" s="6"/>
      <c r="G1022" s="5">
        <v>139</v>
      </c>
      <c r="H1022" t="s">
        <v>114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hidden="1" x14ac:dyDescent="0.25">
      <c r="A1023" t="s">
        <v>164</v>
      </c>
      <c r="C1023" s="6">
        <v>40311</v>
      </c>
      <c r="D1023" s="5"/>
      <c r="E1023" s="6"/>
      <c r="G1023" s="5">
        <v>145</v>
      </c>
      <c r="H1023" t="s">
        <v>114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hidden="1" x14ac:dyDescent="0.25">
      <c r="A1024" t="s">
        <v>164</v>
      </c>
      <c r="C1024" s="6">
        <v>40319</v>
      </c>
      <c r="D1024" s="5"/>
      <c r="E1024" s="6"/>
      <c r="G1024" s="5">
        <v>153</v>
      </c>
      <c r="H1024" t="s">
        <v>114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hidden="1" x14ac:dyDescent="0.25">
      <c r="A1025" t="s">
        <v>164</v>
      </c>
      <c r="C1025" s="6">
        <v>40328</v>
      </c>
      <c r="D1025" s="5">
        <v>10</v>
      </c>
      <c r="E1025" s="6" t="s">
        <v>108</v>
      </c>
      <c r="F1025" t="s">
        <v>16</v>
      </c>
      <c r="G1025" s="5">
        <v>162</v>
      </c>
      <c r="H1025" t="s">
        <v>114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hidden="1" x14ac:dyDescent="0.25">
      <c r="A1026" t="s">
        <v>157</v>
      </c>
      <c r="C1026" s="6">
        <v>40166</v>
      </c>
      <c r="D1026" s="5">
        <v>1</v>
      </c>
      <c r="E1026" s="6" t="s">
        <v>209</v>
      </c>
      <c r="F1026" s="14" t="s">
        <v>10</v>
      </c>
      <c r="G1026" s="5">
        <v>0</v>
      </c>
      <c r="H1026" t="s">
        <v>115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hidden="1" x14ac:dyDescent="0.25">
      <c r="A1027" t="s">
        <v>157</v>
      </c>
      <c r="C1027" s="6">
        <v>40189</v>
      </c>
      <c r="D1027" s="5"/>
      <c r="E1027" s="6"/>
      <c r="F1027" s="14"/>
      <c r="G1027" s="5">
        <v>23</v>
      </c>
      <c r="H1027" t="s">
        <v>115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hidden="1" x14ac:dyDescent="0.25">
      <c r="A1028" t="s">
        <v>157</v>
      </c>
      <c r="C1028" s="6">
        <v>40191</v>
      </c>
      <c r="D1028" s="5">
        <v>4</v>
      </c>
      <c r="E1028" t="s">
        <v>210</v>
      </c>
      <c r="F1028" t="s">
        <v>12</v>
      </c>
      <c r="G1028" s="5">
        <v>25</v>
      </c>
      <c r="H1028" t="s">
        <v>115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hidden="1" x14ac:dyDescent="0.25">
      <c r="A1029" t="s">
        <v>157</v>
      </c>
      <c r="C1029" s="6">
        <v>40197</v>
      </c>
      <c r="D1029" s="5"/>
      <c r="E1029" s="6"/>
      <c r="G1029" s="5">
        <v>31</v>
      </c>
      <c r="H1029" t="s">
        <v>115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hidden="1" x14ac:dyDescent="0.25">
      <c r="A1030" t="s">
        <v>157</v>
      </c>
      <c r="C1030" s="6">
        <v>40200</v>
      </c>
      <c r="D1030" s="5"/>
      <c r="E1030" s="6"/>
      <c r="G1030" s="5">
        <v>34</v>
      </c>
      <c r="H1030" t="s">
        <v>115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hidden="1" x14ac:dyDescent="0.25">
      <c r="A1031" t="s">
        <v>157</v>
      </c>
      <c r="C1031" s="6">
        <v>40203</v>
      </c>
      <c r="D1031" s="5"/>
      <c r="E1031" s="6"/>
      <c r="F1031" s="14"/>
      <c r="G1031" s="5">
        <v>37</v>
      </c>
      <c r="H1031" t="s">
        <v>115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hidden="1" x14ac:dyDescent="0.25">
      <c r="A1032" t="s">
        <v>157</v>
      </c>
      <c r="C1032" s="6">
        <v>40210</v>
      </c>
      <c r="D1032" s="5"/>
      <c r="E1032" s="6"/>
      <c r="G1032" s="5">
        <v>44</v>
      </c>
      <c r="H1032" t="s">
        <v>115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hidden="1" x14ac:dyDescent="0.25">
      <c r="A1033" t="s">
        <v>157</v>
      </c>
      <c r="C1033" s="6">
        <v>40217</v>
      </c>
      <c r="D1033" s="5"/>
      <c r="E1033" s="6"/>
      <c r="G1033" s="5">
        <v>51</v>
      </c>
      <c r="H1033" t="s">
        <v>115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hidden="1" x14ac:dyDescent="0.25">
      <c r="A1034" t="s">
        <v>157</v>
      </c>
      <c r="C1034" s="6">
        <v>40218</v>
      </c>
      <c r="D1034" s="5">
        <v>4</v>
      </c>
      <c r="E1034" t="s">
        <v>206</v>
      </c>
      <c r="F1034" t="s">
        <v>13</v>
      </c>
      <c r="G1034" s="5">
        <v>52</v>
      </c>
      <c r="H1034" t="s">
        <v>115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hidden="1" x14ac:dyDescent="0.25">
      <c r="A1035" t="s">
        <v>157</v>
      </c>
      <c r="C1035" s="6">
        <v>40225</v>
      </c>
      <c r="D1035" s="5"/>
      <c r="E1035" s="6"/>
      <c r="G1035" s="5">
        <v>59</v>
      </c>
      <c r="H1035" t="s">
        <v>115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hidden="1" x14ac:dyDescent="0.25">
      <c r="A1036" t="s">
        <v>157</v>
      </c>
      <c r="C1036" s="6">
        <v>40231</v>
      </c>
      <c r="D1036" s="5"/>
      <c r="E1036" s="6"/>
      <c r="F1036" s="14"/>
      <c r="G1036" s="5">
        <v>65</v>
      </c>
      <c r="H1036" t="s">
        <v>115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hidden="1" x14ac:dyDescent="0.25">
      <c r="A1037" t="s">
        <v>157</v>
      </c>
      <c r="C1037" s="6">
        <v>40233</v>
      </c>
      <c r="D1037" s="5"/>
      <c r="E1037" s="6"/>
      <c r="G1037" s="5">
        <v>67</v>
      </c>
      <c r="H1037" t="s">
        <v>115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hidden="1" x14ac:dyDescent="0.25">
      <c r="A1038" t="s">
        <v>157</v>
      </c>
      <c r="C1038" s="6">
        <v>40240</v>
      </c>
      <c r="D1038" s="5"/>
      <c r="E1038" s="6"/>
      <c r="G1038" s="5">
        <v>74</v>
      </c>
      <c r="H1038" t="s">
        <v>115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hidden="1" x14ac:dyDescent="0.25">
      <c r="A1039" t="s">
        <v>157</v>
      </c>
      <c r="C1039" s="6">
        <v>40241</v>
      </c>
      <c r="D1039" s="5">
        <v>6</v>
      </c>
      <c r="E1039" s="6" t="s">
        <v>239</v>
      </c>
      <c r="F1039" t="s">
        <v>89</v>
      </c>
      <c r="G1039" s="5">
        <v>75</v>
      </c>
      <c r="H1039" t="s">
        <v>115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hidden="1" x14ac:dyDescent="0.25">
      <c r="A1040" t="s">
        <v>157</v>
      </c>
      <c r="C1040" s="6">
        <v>40245</v>
      </c>
      <c r="D1040" s="5"/>
      <c r="E1040" s="6"/>
      <c r="F1040" s="14"/>
      <c r="G1040" s="5">
        <v>79</v>
      </c>
      <c r="H1040" t="s">
        <v>115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hidden="1" x14ac:dyDescent="0.25">
      <c r="A1041" t="s">
        <v>157</v>
      </c>
      <c r="C1041" s="6">
        <v>40252</v>
      </c>
      <c r="D1041" s="5"/>
      <c r="E1041" s="6"/>
      <c r="G1041" s="5">
        <v>86</v>
      </c>
      <c r="H1041" t="s">
        <v>115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hidden="1" x14ac:dyDescent="0.25">
      <c r="A1042" t="s">
        <v>157</v>
      </c>
      <c r="C1042" s="6">
        <v>40259</v>
      </c>
      <c r="D1042" s="5"/>
      <c r="E1042" s="6"/>
      <c r="G1042" s="5">
        <v>93</v>
      </c>
      <c r="H1042" t="s">
        <v>115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hidden="1" x14ac:dyDescent="0.25">
      <c r="A1043" t="s">
        <v>157</v>
      </c>
      <c r="C1043" s="6">
        <v>40260</v>
      </c>
      <c r="D1043" s="5"/>
      <c r="E1043" s="6"/>
      <c r="F1043" s="14"/>
      <c r="G1043" s="5">
        <v>94</v>
      </c>
      <c r="H1043" t="s">
        <v>115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hidden="1" x14ac:dyDescent="0.25">
      <c r="A1044" t="s">
        <v>157</v>
      </c>
      <c r="C1044" s="6">
        <v>40267</v>
      </c>
      <c r="D1044" s="5"/>
      <c r="E1044" s="6"/>
      <c r="G1044" s="5">
        <v>101</v>
      </c>
      <c r="H1044" t="s">
        <v>115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hidden="1" x14ac:dyDescent="0.25">
      <c r="A1045" t="s">
        <v>157</v>
      </c>
      <c r="C1045" s="6">
        <v>40273</v>
      </c>
      <c r="D1045" s="5">
        <v>8</v>
      </c>
      <c r="E1045" t="s">
        <v>208</v>
      </c>
      <c r="F1045" t="s">
        <v>14</v>
      </c>
      <c r="G1045" s="5">
        <v>107</v>
      </c>
      <c r="H1045" t="s">
        <v>115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hidden="1" x14ac:dyDescent="0.25">
      <c r="A1046" t="s">
        <v>157</v>
      </c>
      <c r="C1046" s="6">
        <v>40275</v>
      </c>
      <c r="D1046" s="5"/>
      <c r="E1046" s="6"/>
      <c r="F1046" s="14"/>
      <c r="G1046" s="5">
        <v>109</v>
      </c>
      <c r="H1046" t="s">
        <v>115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hidden="1" x14ac:dyDescent="0.25">
      <c r="A1047" t="s">
        <v>157</v>
      </c>
      <c r="C1047" s="6">
        <v>40280</v>
      </c>
      <c r="D1047" s="5"/>
      <c r="E1047" s="6"/>
      <c r="G1047" s="5">
        <v>114</v>
      </c>
      <c r="H1047" t="s">
        <v>115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hidden="1" x14ac:dyDescent="0.25">
      <c r="A1048" t="s">
        <v>157</v>
      </c>
      <c r="C1048" s="6">
        <v>40284</v>
      </c>
      <c r="D1048" s="5"/>
      <c r="E1048" s="6"/>
      <c r="G1048" s="5">
        <v>118</v>
      </c>
      <c r="H1048" t="s">
        <v>115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hidden="1" x14ac:dyDescent="0.25">
      <c r="A1049" t="s">
        <v>157</v>
      </c>
      <c r="C1049" s="6">
        <v>40290</v>
      </c>
      <c r="D1049" s="5"/>
      <c r="E1049" s="6"/>
      <c r="G1049" s="5">
        <v>124</v>
      </c>
      <c r="H1049" t="s">
        <v>115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hidden="1" x14ac:dyDescent="0.25">
      <c r="A1050" t="s">
        <v>157</v>
      </c>
      <c r="C1050" s="6">
        <v>40293</v>
      </c>
      <c r="D1050" s="5">
        <v>9</v>
      </c>
      <c r="E1050" s="6" t="s">
        <v>207</v>
      </c>
      <c r="F1050" t="s">
        <v>15</v>
      </c>
      <c r="G1050" s="5">
        <v>127</v>
      </c>
      <c r="H1050" t="s">
        <v>115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hidden="1" x14ac:dyDescent="0.25">
      <c r="A1051" t="s">
        <v>157</v>
      </c>
      <c r="C1051" s="6">
        <v>40298</v>
      </c>
      <c r="D1051" s="5"/>
      <c r="E1051" s="6"/>
      <c r="G1051" s="5">
        <v>132</v>
      </c>
      <c r="H1051" t="s">
        <v>115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hidden="1" x14ac:dyDescent="0.25">
      <c r="A1052" t="s">
        <v>157</v>
      </c>
      <c r="C1052" s="6">
        <v>40302</v>
      </c>
      <c r="D1052" s="5"/>
      <c r="E1052" s="6"/>
      <c r="F1052" s="14"/>
      <c r="G1052" s="5">
        <v>136</v>
      </c>
      <c r="H1052" t="s">
        <v>115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hidden="1" x14ac:dyDescent="0.25">
      <c r="A1053" t="s">
        <v>157</v>
      </c>
      <c r="C1053" s="6">
        <v>40305</v>
      </c>
      <c r="D1053" s="5"/>
      <c r="E1053" s="6"/>
      <c r="G1053" s="5">
        <v>139</v>
      </c>
      <c r="H1053" t="s">
        <v>115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hidden="1" x14ac:dyDescent="0.25">
      <c r="A1054" t="s">
        <v>157</v>
      </c>
      <c r="C1054" s="6">
        <v>40311</v>
      </c>
      <c r="D1054" s="5"/>
      <c r="E1054" s="6"/>
      <c r="G1054" s="5">
        <v>145</v>
      </c>
      <c r="H1054" t="s">
        <v>115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hidden="1" x14ac:dyDescent="0.25">
      <c r="A1055" t="s">
        <v>157</v>
      </c>
      <c r="C1055" s="6">
        <v>40319</v>
      </c>
      <c r="D1055" s="5"/>
      <c r="E1055" s="6"/>
      <c r="G1055" s="5">
        <v>153</v>
      </c>
      <c r="H1055" t="s">
        <v>115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hidden="1" x14ac:dyDescent="0.25">
      <c r="A1056" t="s">
        <v>157</v>
      </c>
      <c r="C1056" s="6">
        <v>40328</v>
      </c>
      <c r="D1056" s="5">
        <v>10</v>
      </c>
      <c r="E1056" s="6" t="s">
        <v>108</v>
      </c>
      <c r="F1056" t="s">
        <v>16</v>
      </c>
      <c r="G1056" s="5">
        <v>162</v>
      </c>
      <c r="H1056" t="s">
        <v>115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hidden="1" x14ac:dyDescent="0.25">
      <c r="A1057" t="s">
        <v>143</v>
      </c>
      <c r="C1057" s="6">
        <v>40166</v>
      </c>
      <c r="D1057" s="5">
        <v>1</v>
      </c>
      <c r="E1057" s="6" t="s">
        <v>209</v>
      </c>
      <c r="F1057" s="14" t="s">
        <v>10</v>
      </c>
      <c r="G1057" s="5">
        <v>0</v>
      </c>
      <c r="H1057" t="s">
        <v>116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hidden="1" x14ac:dyDescent="0.25">
      <c r="A1058" t="s">
        <v>143</v>
      </c>
      <c r="C1058" s="6">
        <v>40189</v>
      </c>
      <c r="D1058" s="5"/>
      <c r="E1058" s="6"/>
      <c r="F1058" s="14"/>
      <c r="G1058" s="5">
        <v>23</v>
      </c>
      <c r="H1058" t="s">
        <v>116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hidden="1" x14ac:dyDescent="0.25">
      <c r="A1059" t="s">
        <v>143</v>
      </c>
      <c r="C1059" s="6">
        <v>40191</v>
      </c>
      <c r="D1059" s="5">
        <v>4</v>
      </c>
      <c r="E1059" t="s">
        <v>210</v>
      </c>
      <c r="F1059" t="s">
        <v>12</v>
      </c>
      <c r="G1059" s="5">
        <v>25</v>
      </c>
      <c r="H1059" t="s">
        <v>116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hidden="1" x14ac:dyDescent="0.25">
      <c r="A1060" t="s">
        <v>143</v>
      </c>
      <c r="C1060" s="6">
        <v>40197</v>
      </c>
      <c r="D1060" s="5"/>
      <c r="E1060" s="6"/>
      <c r="G1060" s="5">
        <v>31</v>
      </c>
      <c r="H1060" t="s">
        <v>116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hidden="1" x14ac:dyDescent="0.25">
      <c r="A1061" t="s">
        <v>143</v>
      </c>
      <c r="C1061" s="6">
        <v>40200</v>
      </c>
      <c r="D1061" s="5"/>
      <c r="E1061" s="6"/>
      <c r="G1061" s="5">
        <v>34</v>
      </c>
      <c r="H1061" t="s">
        <v>116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hidden="1" x14ac:dyDescent="0.25">
      <c r="A1062" t="s">
        <v>143</v>
      </c>
      <c r="C1062" s="6">
        <v>40203</v>
      </c>
      <c r="D1062" s="5"/>
      <c r="E1062" s="6"/>
      <c r="F1062" s="14"/>
      <c r="G1062" s="5">
        <v>37</v>
      </c>
      <c r="H1062" t="s">
        <v>116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hidden="1" x14ac:dyDescent="0.25">
      <c r="A1063" t="s">
        <v>143</v>
      </c>
      <c r="C1063" s="6">
        <v>40210</v>
      </c>
      <c r="D1063" s="5"/>
      <c r="E1063" s="6"/>
      <c r="G1063" s="5">
        <v>44</v>
      </c>
      <c r="H1063" t="s">
        <v>116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hidden="1" x14ac:dyDescent="0.25">
      <c r="A1064" t="s">
        <v>143</v>
      </c>
      <c r="C1064" s="6">
        <v>40217</v>
      </c>
      <c r="D1064" s="5"/>
      <c r="E1064" s="6"/>
      <c r="G1064" s="5">
        <v>51</v>
      </c>
      <c r="H1064" t="s">
        <v>116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hidden="1" x14ac:dyDescent="0.25">
      <c r="A1065" t="s">
        <v>143</v>
      </c>
      <c r="C1065" s="6">
        <v>40218</v>
      </c>
      <c r="D1065" s="5">
        <v>4</v>
      </c>
      <c r="E1065" t="s">
        <v>206</v>
      </c>
      <c r="F1065" t="s">
        <v>13</v>
      </c>
      <c r="G1065" s="5">
        <v>52</v>
      </c>
      <c r="H1065" t="s">
        <v>116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hidden="1" x14ac:dyDescent="0.25">
      <c r="A1066" t="s">
        <v>143</v>
      </c>
      <c r="C1066" s="6">
        <v>40225</v>
      </c>
      <c r="D1066" s="5"/>
      <c r="E1066" s="6"/>
      <c r="G1066" s="5">
        <v>59</v>
      </c>
      <c r="H1066" t="s">
        <v>116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hidden="1" x14ac:dyDescent="0.25">
      <c r="A1067" t="s">
        <v>143</v>
      </c>
      <c r="C1067" s="6">
        <v>40231</v>
      </c>
      <c r="D1067" s="5"/>
      <c r="E1067" s="6"/>
      <c r="F1067" s="14"/>
      <c r="G1067" s="5">
        <v>65</v>
      </c>
      <c r="H1067" t="s">
        <v>116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hidden="1" x14ac:dyDescent="0.25">
      <c r="A1068" t="s">
        <v>143</v>
      </c>
      <c r="C1068" s="6">
        <v>40233</v>
      </c>
      <c r="D1068" s="5"/>
      <c r="E1068" s="6"/>
      <c r="G1068" s="5">
        <v>67</v>
      </c>
      <c r="H1068" t="s">
        <v>116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hidden="1" x14ac:dyDescent="0.25">
      <c r="A1069" t="s">
        <v>143</v>
      </c>
      <c r="C1069" s="6">
        <v>40240</v>
      </c>
      <c r="D1069" s="5"/>
      <c r="E1069" s="6"/>
      <c r="G1069" s="5">
        <v>74</v>
      </c>
      <c r="H1069" t="s">
        <v>116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hidden="1" x14ac:dyDescent="0.25">
      <c r="A1070" t="s">
        <v>143</v>
      </c>
      <c r="C1070" s="6">
        <v>40241</v>
      </c>
      <c r="D1070" s="5">
        <v>6</v>
      </c>
      <c r="E1070" s="6" t="s">
        <v>239</v>
      </c>
      <c r="F1070" t="s">
        <v>89</v>
      </c>
      <c r="G1070" s="5">
        <v>75</v>
      </c>
      <c r="H1070" t="s">
        <v>116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hidden="1" x14ac:dyDescent="0.25">
      <c r="A1071" t="s">
        <v>143</v>
      </c>
      <c r="C1071" s="6">
        <v>40245</v>
      </c>
      <c r="D1071" s="5"/>
      <c r="E1071" s="6"/>
      <c r="F1071" s="14"/>
      <c r="G1071" s="5">
        <v>79</v>
      </c>
      <c r="H1071" t="s">
        <v>116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hidden="1" x14ac:dyDescent="0.25">
      <c r="A1072" t="s">
        <v>143</v>
      </c>
      <c r="C1072" s="6">
        <v>40252</v>
      </c>
      <c r="D1072" s="5"/>
      <c r="E1072" s="6"/>
      <c r="G1072" s="5">
        <v>86</v>
      </c>
      <c r="H1072" t="s">
        <v>116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hidden="1" x14ac:dyDescent="0.25">
      <c r="A1073" t="s">
        <v>143</v>
      </c>
      <c r="C1073" s="6">
        <v>40259</v>
      </c>
      <c r="D1073" s="5"/>
      <c r="E1073" s="6"/>
      <c r="G1073" s="5">
        <v>93</v>
      </c>
      <c r="H1073" t="s">
        <v>116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hidden="1" x14ac:dyDescent="0.25">
      <c r="A1074" t="s">
        <v>143</v>
      </c>
      <c r="C1074" s="6">
        <v>40260</v>
      </c>
      <c r="D1074" s="5"/>
      <c r="E1074" s="6"/>
      <c r="F1074" s="14"/>
      <c r="G1074" s="5">
        <v>94</v>
      </c>
      <c r="H1074" t="s">
        <v>116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hidden="1" x14ac:dyDescent="0.25">
      <c r="A1075" t="s">
        <v>143</v>
      </c>
      <c r="C1075" s="6">
        <v>40267</v>
      </c>
      <c r="D1075" s="5"/>
      <c r="E1075" s="6"/>
      <c r="G1075" s="5">
        <v>101</v>
      </c>
      <c r="H1075" t="s">
        <v>116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hidden="1" x14ac:dyDescent="0.25">
      <c r="A1076" t="s">
        <v>143</v>
      </c>
      <c r="C1076" s="6">
        <v>40275</v>
      </c>
      <c r="D1076" s="5"/>
      <c r="E1076" s="6"/>
      <c r="F1076" s="14"/>
      <c r="G1076" s="5">
        <v>109</v>
      </c>
      <c r="H1076" t="s">
        <v>116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hidden="1" x14ac:dyDescent="0.25">
      <c r="A1077" t="s">
        <v>143</v>
      </c>
      <c r="C1077" s="6">
        <v>40280</v>
      </c>
      <c r="D1077" s="5">
        <v>8</v>
      </c>
      <c r="E1077" t="s">
        <v>208</v>
      </c>
      <c r="F1077" t="s">
        <v>14</v>
      </c>
      <c r="G1077" s="5">
        <v>114</v>
      </c>
      <c r="H1077" t="s">
        <v>116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hidden="1" x14ac:dyDescent="0.25">
      <c r="A1078" t="s">
        <v>143</v>
      </c>
      <c r="C1078" s="6">
        <v>40284</v>
      </c>
      <c r="D1078" s="5"/>
      <c r="E1078" s="6"/>
      <c r="G1078" s="5">
        <v>118</v>
      </c>
      <c r="H1078" t="s">
        <v>116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hidden="1" x14ac:dyDescent="0.25">
      <c r="A1079" t="s">
        <v>143</v>
      </c>
      <c r="C1079" s="6">
        <v>40290</v>
      </c>
      <c r="D1079" s="5"/>
      <c r="E1079" s="6"/>
      <c r="G1079" s="5">
        <v>124</v>
      </c>
      <c r="H1079" t="s">
        <v>116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hidden="1" x14ac:dyDescent="0.25">
      <c r="A1080" t="s">
        <v>143</v>
      </c>
      <c r="C1080" s="6">
        <v>40292</v>
      </c>
      <c r="D1080" s="5">
        <v>9</v>
      </c>
      <c r="E1080" s="6" t="s">
        <v>207</v>
      </c>
      <c r="F1080" t="s">
        <v>15</v>
      </c>
      <c r="G1080" s="5">
        <v>126</v>
      </c>
      <c r="H1080" t="s">
        <v>116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hidden="1" x14ac:dyDescent="0.25">
      <c r="A1081" t="s">
        <v>143</v>
      </c>
      <c r="C1081" s="6">
        <v>40298</v>
      </c>
      <c r="D1081" s="5"/>
      <c r="E1081" s="6"/>
      <c r="G1081" s="5">
        <v>132</v>
      </c>
      <c r="H1081" t="s">
        <v>116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hidden="1" x14ac:dyDescent="0.25">
      <c r="A1082" t="s">
        <v>143</v>
      </c>
      <c r="C1082" s="6">
        <v>40302</v>
      </c>
      <c r="D1082" s="5"/>
      <c r="E1082" s="6"/>
      <c r="G1082" s="5">
        <v>136</v>
      </c>
      <c r="H1082" t="s">
        <v>116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hidden="1" x14ac:dyDescent="0.25">
      <c r="A1083" t="s">
        <v>143</v>
      </c>
      <c r="C1083" s="6">
        <v>40305</v>
      </c>
      <c r="D1083" s="5"/>
      <c r="E1083" s="6"/>
      <c r="G1083" s="5">
        <v>139</v>
      </c>
      <c r="H1083" t="s">
        <v>116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hidden="1" x14ac:dyDescent="0.25">
      <c r="A1084" t="s">
        <v>143</v>
      </c>
      <c r="C1084" s="6">
        <v>40311</v>
      </c>
      <c r="D1084" s="5"/>
      <c r="E1084" s="6"/>
      <c r="G1084" s="5">
        <v>145</v>
      </c>
      <c r="H1084" t="s">
        <v>116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hidden="1" x14ac:dyDescent="0.25">
      <c r="A1085" t="s">
        <v>143</v>
      </c>
      <c r="C1085" s="6">
        <v>40319</v>
      </c>
      <c r="D1085" s="5"/>
      <c r="E1085" s="6"/>
      <c r="G1085" s="5">
        <v>153</v>
      </c>
      <c r="H1085" t="s">
        <v>116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hidden="1" x14ac:dyDescent="0.25">
      <c r="A1086" t="s">
        <v>143</v>
      </c>
      <c r="C1086" s="6">
        <v>40328</v>
      </c>
      <c r="D1086" s="5">
        <v>10</v>
      </c>
      <c r="E1086" s="6" t="s">
        <v>108</v>
      </c>
      <c r="F1086" t="s">
        <v>16</v>
      </c>
      <c r="G1086" s="5">
        <v>162</v>
      </c>
      <c r="H1086" t="s">
        <v>116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hidden="1" x14ac:dyDescent="0.25">
      <c r="A1087" t="s">
        <v>150</v>
      </c>
      <c r="C1087" s="6">
        <v>40166</v>
      </c>
      <c r="D1087" s="5">
        <v>1</v>
      </c>
      <c r="E1087" s="6" t="s">
        <v>209</v>
      </c>
      <c r="F1087" s="14" t="s">
        <v>10</v>
      </c>
      <c r="G1087" s="5">
        <v>0</v>
      </c>
      <c r="H1087" t="s">
        <v>117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hidden="1" x14ac:dyDescent="0.25">
      <c r="A1088" t="s">
        <v>150</v>
      </c>
      <c r="C1088" s="6">
        <v>40189</v>
      </c>
      <c r="D1088" s="5"/>
      <c r="E1088" s="6"/>
      <c r="F1088" s="14"/>
      <c r="G1088" s="5">
        <v>23</v>
      </c>
      <c r="H1088" t="s">
        <v>117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hidden="1" x14ac:dyDescent="0.25">
      <c r="A1089" t="s">
        <v>150</v>
      </c>
      <c r="C1089" s="6">
        <v>40191</v>
      </c>
      <c r="D1089" s="5">
        <v>4</v>
      </c>
      <c r="E1089" t="s">
        <v>210</v>
      </c>
      <c r="F1089" t="s">
        <v>12</v>
      </c>
      <c r="G1089" s="5">
        <v>25</v>
      </c>
      <c r="H1089" t="s">
        <v>117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hidden="1" x14ac:dyDescent="0.25">
      <c r="A1090" t="s">
        <v>150</v>
      </c>
      <c r="C1090" s="6">
        <v>40197</v>
      </c>
      <c r="D1090" s="5"/>
      <c r="E1090" s="6"/>
      <c r="G1090" s="5">
        <v>31</v>
      </c>
      <c r="H1090" t="s">
        <v>117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hidden="1" x14ac:dyDescent="0.25">
      <c r="A1091" t="s">
        <v>150</v>
      </c>
      <c r="C1091" s="6">
        <v>40200</v>
      </c>
      <c r="D1091" s="5"/>
      <c r="E1091" s="6"/>
      <c r="G1091" s="5">
        <v>34</v>
      </c>
      <c r="H1091" t="s">
        <v>117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hidden="1" x14ac:dyDescent="0.25">
      <c r="A1092" t="s">
        <v>150</v>
      </c>
      <c r="C1092" s="6">
        <v>40203</v>
      </c>
      <c r="D1092" s="5"/>
      <c r="E1092" s="6"/>
      <c r="F1092" s="14"/>
      <c r="G1092" s="5">
        <v>37</v>
      </c>
      <c r="H1092" t="s">
        <v>117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hidden="1" x14ac:dyDescent="0.25">
      <c r="A1093" t="s">
        <v>150</v>
      </c>
      <c r="C1093" s="6">
        <v>40210</v>
      </c>
      <c r="D1093" s="5"/>
      <c r="E1093" s="6"/>
      <c r="G1093" s="5">
        <v>44</v>
      </c>
      <c r="H1093" t="s">
        <v>117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hidden="1" x14ac:dyDescent="0.25">
      <c r="A1094" t="s">
        <v>150</v>
      </c>
      <c r="C1094" s="6">
        <v>40217</v>
      </c>
      <c r="D1094" s="5"/>
      <c r="E1094" s="6"/>
      <c r="G1094" s="5">
        <v>51</v>
      </c>
      <c r="H1094" t="s">
        <v>117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hidden="1" x14ac:dyDescent="0.25">
      <c r="A1095" t="s">
        <v>150</v>
      </c>
      <c r="C1095" s="6">
        <v>40218</v>
      </c>
      <c r="D1095" s="5">
        <v>4</v>
      </c>
      <c r="E1095" t="s">
        <v>206</v>
      </c>
      <c r="F1095" t="s">
        <v>13</v>
      </c>
      <c r="G1095" s="5">
        <v>52</v>
      </c>
      <c r="H1095" t="s">
        <v>117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hidden="1" x14ac:dyDescent="0.25">
      <c r="A1096" t="s">
        <v>150</v>
      </c>
      <c r="C1096" s="6">
        <v>40225</v>
      </c>
      <c r="D1096" s="5"/>
      <c r="E1096" s="6"/>
      <c r="G1096" s="5">
        <v>59</v>
      </c>
      <c r="H1096" t="s">
        <v>117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hidden="1" x14ac:dyDescent="0.25">
      <c r="A1097" t="s">
        <v>150</v>
      </c>
      <c r="C1097" s="6">
        <v>40231</v>
      </c>
      <c r="D1097" s="5"/>
      <c r="E1097" s="6"/>
      <c r="F1097" s="14"/>
      <c r="G1097" s="5">
        <v>65</v>
      </c>
      <c r="H1097" t="s">
        <v>117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hidden="1" x14ac:dyDescent="0.25">
      <c r="A1098" t="s">
        <v>150</v>
      </c>
      <c r="C1098" s="6">
        <v>40233</v>
      </c>
      <c r="D1098" s="5"/>
      <c r="E1098" s="6"/>
      <c r="G1098" s="5">
        <v>67</v>
      </c>
      <c r="H1098" t="s">
        <v>117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hidden="1" x14ac:dyDescent="0.25">
      <c r="A1099" t="s">
        <v>150</v>
      </c>
      <c r="C1099" s="6">
        <v>40240</v>
      </c>
      <c r="D1099" s="5"/>
      <c r="E1099" s="6"/>
      <c r="G1099" s="5">
        <v>74</v>
      </c>
      <c r="H1099" t="s">
        <v>117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hidden="1" x14ac:dyDescent="0.25">
      <c r="A1100" t="s">
        <v>150</v>
      </c>
      <c r="C1100" s="6">
        <v>40241</v>
      </c>
      <c r="D1100" s="5">
        <v>6</v>
      </c>
      <c r="E1100" s="6" t="s">
        <v>239</v>
      </c>
      <c r="F1100" t="s">
        <v>89</v>
      </c>
      <c r="G1100" s="5">
        <v>75</v>
      </c>
      <c r="H1100" t="s">
        <v>117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hidden="1" x14ac:dyDescent="0.25">
      <c r="A1101" t="s">
        <v>150</v>
      </c>
      <c r="C1101" s="6">
        <v>40245</v>
      </c>
      <c r="D1101" s="5"/>
      <c r="E1101" s="6"/>
      <c r="F1101" s="14"/>
      <c r="G1101" s="5">
        <v>79</v>
      </c>
      <c r="H1101" t="s">
        <v>117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hidden="1" x14ac:dyDescent="0.25">
      <c r="A1102" t="s">
        <v>150</v>
      </c>
      <c r="C1102" s="6">
        <v>40252</v>
      </c>
      <c r="D1102" s="5"/>
      <c r="E1102" s="6"/>
      <c r="G1102" s="5">
        <v>86</v>
      </c>
      <c r="H1102" t="s">
        <v>117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hidden="1" x14ac:dyDescent="0.25">
      <c r="A1103" t="s">
        <v>150</v>
      </c>
      <c r="C1103" s="6">
        <v>40259</v>
      </c>
      <c r="D1103" s="5"/>
      <c r="E1103" s="6"/>
      <c r="G1103" s="5">
        <v>93</v>
      </c>
      <c r="H1103" t="s">
        <v>117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hidden="1" x14ac:dyDescent="0.25">
      <c r="A1104" t="s">
        <v>150</v>
      </c>
      <c r="C1104" s="6">
        <v>40260</v>
      </c>
      <c r="D1104" s="5"/>
      <c r="E1104" s="6"/>
      <c r="F1104" s="14"/>
      <c r="G1104" s="5">
        <v>94</v>
      </c>
      <c r="H1104" t="s">
        <v>117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hidden="1" x14ac:dyDescent="0.25">
      <c r="A1105" t="s">
        <v>150</v>
      </c>
      <c r="C1105" s="6">
        <v>40267</v>
      </c>
      <c r="D1105" s="5"/>
      <c r="E1105" s="6"/>
      <c r="G1105" s="5">
        <v>101</v>
      </c>
      <c r="H1105" t="s">
        <v>117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hidden="1" x14ac:dyDescent="0.25">
      <c r="A1106" t="s">
        <v>150</v>
      </c>
      <c r="C1106" s="6">
        <v>40273</v>
      </c>
      <c r="D1106" s="5">
        <v>8</v>
      </c>
      <c r="E1106" t="s">
        <v>208</v>
      </c>
      <c r="F1106" t="s">
        <v>14</v>
      </c>
      <c r="G1106" s="5">
        <v>107</v>
      </c>
      <c r="H1106" t="s">
        <v>117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hidden="1" x14ac:dyDescent="0.25">
      <c r="A1107" t="s">
        <v>150</v>
      </c>
      <c r="C1107" s="6">
        <v>40275</v>
      </c>
      <c r="D1107" s="5"/>
      <c r="E1107" s="6"/>
      <c r="F1107" s="14"/>
      <c r="G1107" s="5">
        <v>109</v>
      </c>
      <c r="H1107" t="s">
        <v>117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hidden="1" x14ac:dyDescent="0.25">
      <c r="A1108" t="s">
        <v>150</v>
      </c>
      <c r="C1108" s="6">
        <v>40280</v>
      </c>
      <c r="D1108" s="5"/>
      <c r="E1108" s="6"/>
      <c r="G1108" s="5">
        <v>114</v>
      </c>
      <c r="H1108" t="s">
        <v>117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hidden="1" x14ac:dyDescent="0.25">
      <c r="A1109" t="s">
        <v>150</v>
      </c>
      <c r="C1109" s="6">
        <v>40284</v>
      </c>
      <c r="D1109" s="5"/>
      <c r="E1109" s="6"/>
      <c r="G1109" s="5">
        <v>118</v>
      </c>
      <c r="H1109" t="s">
        <v>117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hidden="1" x14ac:dyDescent="0.25">
      <c r="A1110" t="s">
        <v>150</v>
      </c>
      <c r="C1110" s="6">
        <v>40290</v>
      </c>
      <c r="D1110" s="5"/>
      <c r="E1110" s="6"/>
      <c r="G1110" s="5">
        <v>124</v>
      </c>
      <c r="H1110" t="s">
        <v>117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hidden="1" x14ac:dyDescent="0.25">
      <c r="A1111" t="s">
        <v>150</v>
      </c>
      <c r="C1111" s="6">
        <v>40291</v>
      </c>
      <c r="D1111" s="5">
        <v>9</v>
      </c>
      <c r="E1111" s="6" t="s">
        <v>207</v>
      </c>
      <c r="F1111" t="s">
        <v>15</v>
      </c>
      <c r="G1111" s="5">
        <v>125</v>
      </c>
      <c r="H1111" t="s">
        <v>117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hidden="1" x14ac:dyDescent="0.25">
      <c r="A1112" t="s">
        <v>150</v>
      </c>
      <c r="C1112" s="6">
        <v>40298</v>
      </c>
      <c r="D1112" s="5"/>
      <c r="E1112" s="6"/>
      <c r="G1112" s="5">
        <v>132</v>
      </c>
      <c r="H1112" t="s">
        <v>117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hidden="1" x14ac:dyDescent="0.25">
      <c r="A1113" t="s">
        <v>150</v>
      </c>
      <c r="C1113" s="6">
        <v>40302</v>
      </c>
      <c r="D1113" s="5"/>
      <c r="E1113" s="6"/>
      <c r="F1113" s="14"/>
      <c r="G1113" s="5">
        <v>136</v>
      </c>
      <c r="H1113" t="s">
        <v>117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hidden="1" x14ac:dyDescent="0.25">
      <c r="A1114" t="s">
        <v>150</v>
      </c>
      <c r="C1114" s="6">
        <v>40305</v>
      </c>
      <c r="D1114" s="5"/>
      <c r="E1114" s="6"/>
      <c r="G1114" s="5">
        <v>139</v>
      </c>
      <c r="H1114" t="s">
        <v>117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hidden="1" x14ac:dyDescent="0.25">
      <c r="A1115" t="s">
        <v>150</v>
      </c>
      <c r="C1115" s="6">
        <v>40311</v>
      </c>
      <c r="D1115" s="5"/>
      <c r="E1115" s="6"/>
      <c r="G1115" s="5">
        <v>145</v>
      </c>
      <c r="H1115" t="s">
        <v>117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hidden="1" x14ac:dyDescent="0.25">
      <c r="A1116" t="s">
        <v>150</v>
      </c>
      <c r="C1116" s="6">
        <v>40319</v>
      </c>
      <c r="D1116" s="5"/>
      <c r="E1116" s="6"/>
      <c r="G1116" s="5">
        <v>153</v>
      </c>
      <c r="H1116" t="s">
        <v>117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hidden="1" x14ac:dyDescent="0.25">
      <c r="A1117" t="s">
        <v>150</v>
      </c>
      <c r="C1117" s="6">
        <v>40328</v>
      </c>
      <c r="D1117" s="5">
        <v>10</v>
      </c>
      <c r="E1117" s="6" t="s">
        <v>108</v>
      </c>
      <c r="F1117" t="s">
        <v>16</v>
      </c>
      <c r="G1117" s="5">
        <v>162</v>
      </c>
      <c r="H1117" t="s">
        <v>117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hidden="1" x14ac:dyDescent="0.25">
      <c r="A1118" t="s">
        <v>165</v>
      </c>
      <c r="C1118" s="6">
        <v>40185</v>
      </c>
      <c r="D1118" s="5">
        <v>1</v>
      </c>
      <c r="E1118" s="6" t="s">
        <v>209</v>
      </c>
      <c r="F1118" s="14" t="s">
        <v>10</v>
      </c>
      <c r="G1118" s="5">
        <v>0</v>
      </c>
      <c r="H1118" t="s">
        <v>114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hidden="1" x14ac:dyDescent="0.25">
      <c r="A1119" t="s">
        <v>165</v>
      </c>
      <c r="C1119" s="6">
        <v>40210</v>
      </c>
      <c r="D1119" s="5"/>
      <c r="E1119" s="6"/>
      <c r="G1119" s="5">
        <v>25</v>
      </c>
      <c r="H1119" t="s">
        <v>114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hidden="1" x14ac:dyDescent="0.25">
      <c r="A1120" t="s">
        <v>165</v>
      </c>
      <c r="C1120" s="6">
        <v>40211</v>
      </c>
      <c r="D1120" s="5"/>
      <c r="E1120" s="6"/>
      <c r="F1120" s="14"/>
      <c r="G1120" s="5">
        <v>26</v>
      </c>
      <c r="H1120" t="s">
        <v>114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hidden="1" x14ac:dyDescent="0.25">
      <c r="A1121" t="s">
        <v>165</v>
      </c>
      <c r="C1121" s="6">
        <v>40212</v>
      </c>
      <c r="D1121" s="5">
        <v>4</v>
      </c>
      <c r="E1121" t="s">
        <v>210</v>
      </c>
      <c r="F1121" t="s">
        <v>12</v>
      </c>
      <c r="G1121" s="5">
        <v>27</v>
      </c>
      <c r="H1121" t="s">
        <v>114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hidden="1" x14ac:dyDescent="0.25">
      <c r="A1122" t="s">
        <v>165</v>
      </c>
      <c r="C1122" s="6">
        <v>40217</v>
      </c>
      <c r="D1122" s="5"/>
      <c r="E1122" s="6"/>
      <c r="G1122" s="5">
        <v>32</v>
      </c>
      <c r="H1122" t="s">
        <v>114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hidden="1" x14ac:dyDescent="0.25">
      <c r="A1123" t="s">
        <v>165</v>
      </c>
      <c r="C1123" s="6">
        <v>40225</v>
      </c>
      <c r="D1123" s="5"/>
      <c r="E1123" s="6"/>
      <c r="G1123" s="5">
        <v>40</v>
      </c>
      <c r="H1123" t="s">
        <v>114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hidden="1" x14ac:dyDescent="0.25">
      <c r="A1124" t="s">
        <v>165</v>
      </c>
      <c r="C1124" s="6">
        <v>40227</v>
      </c>
      <c r="D1124" s="5"/>
      <c r="E1124" s="6"/>
      <c r="F1124" s="14"/>
      <c r="G1124" s="5">
        <v>42</v>
      </c>
      <c r="H1124" t="s">
        <v>114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hidden="1" x14ac:dyDescent="0.25">
      <c r="A1125" t="s">
        <v>165</v>
      </c>
      <c r="C1125" s="6">
        <v>40231</v>
      </c>
      <c r="D1125" s="5"/>
      <c r="E1125" s="6"/>
      <c r="G1125" s="5">
        <v>46</v>
      </c>
      <c r="H1125" t="s">
        <v>114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hidden="1" x14ac:dyDescent="0.25">
      <c r="A1126" t="s">
        <v>165</v>
      </c>
      <c r="C1126" s="6">
        <v>40233</v>
      </c>
      <c r="D1126" s="5"/>
      <c r="E1126" s="6"/>
      <c r="F1126" s="14"/>
      <c r="G1126" s="5">
        <v>48</v>
      </c>
      <c r="H1126" t="s">
        <v>114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hidden="1" x14ac:dyDescent="0.25">
      <c r="A1127" t="s">
        <v>165</v>
      </c>
      <c r="C1127" s="6">
        <v>40234</v>
      </c>
      <c r="D1127" s="5">
        <v>4</v>
      </c>
      <c r="E1127" t="s">
        <v>206</v>
      </c>
      <c r="F1127" t="s">
        <v>13</v>
      </c>
      <c r="G1127" s="5">
        <v>49</v>
      </c>
      <c r="H1127" t="s">
        <v>114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hidden="1" x14ac:dyDescent="0.25">
      <c r="A1128" t="s">
        <v>165</v>
      </c>
      <c r="C1128" s="6">
        <v>40240</v>
      </c>
      <c r="D1128" s="5"/>
      <c r="E1128" s="6"/>
      <c r="G1128" s="5">
        <v>55</v>
      </c>
      <c r="H1128" t="s">
        <v>114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hidden="1" x14ac:dyDescent="0.25">
      <c r="A1129" t="s">
        <v>165</v>
      </c>
      <c r="C1129" s="6">
        <v>40245</v>
      </c>
      <c r="D1129" s="5"/>
      <c r="E1129" s="6"/>
      <c r="G1129" s="5">
        <v>60</v>
      </c>
      <c r="H1129" t="s">
        <v>114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hidden="1" x14ac:dyDescent="0.25">
      <c r="A1130" t="s">
        <v>165</v>
      </c>
      <c r="C1130" s="6">
        <v>40248</v>
      </c>
      <c r="D1130" s="5"/>
      <c r="E1130" s="6"/>
      <c r="F1130" s="14"/>
      <c r="G1130" s="5">
        <v>63</v>
      </c>
      <c r="H1130" t="s">
        <v>114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hidden="1" x14ac:dyDescent="0.25">
      <c r="A1131" t="s">
        <v>165</v>
      </c>
      <c r="C1131" s="6">
        <v>40252</v>
      </c>
      <c r="D1131" s="5"/>
      <c r="E1131" s="6"/>
      <c r="G1131" s="5">
        <v>67</v>
      </c>
      <c r="H1131" t="s">
        <v>114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hidden="1" x14ac:dyDescent="0.25">
      <c r="A1132" t="s">
        <v>165</v>
      </c>
      <c r="C1132" s="6">
        <v>40259</v>
      </c>
      <c r="D1132" s="5"/>
      <c r="E1132" s="6"/>
      <c r="G1132" s="5">
        <v>74</v>
      </c>
      <c r="H1132" t="s">
        <v>114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hidden="1" x14ac:dyDescent="0.25">
      <c r="A1133" t="s">
        <v>165</v>
      </c>
      <c r="C1133" s="6">
        <v>40266</v>
      </c>
      <c r="D1133" s="5"/>
      <c r="E1133" s="6"/>
      <c r="G1133" s="5">
        <v>81</v>
      </c>
      <c r="H1133" t="s">
        <v>114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hidden="1" x14ac:dyDescent="0.25">
      <c r="A1134" t="s">
        <v>165</v>
      </c>
      <c r="C1134" s="6">
        <v>40267</v>
      </c>
      <c r="D1134" s="5"/>
      <c r="E1134" s="6"/>
      <c r="F1134" s="14"/>
      <c r="G1134" s="5">
        <v>82</v>
      </c>
      <c r="H1134" t="s">
        <v>114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hidden="1" x14ac:dyDescent="0.25">
      <c r="A1135" t="s">
        <v>165</v>
      </c>
      <c r="C1135" s="6">
        <v>40276</v>
      </c>
      <c r="D1135" s="5"/>
      <c r="E1135" s="6"/>
      <c r="G1135" s="5">
        <v>91</v>
      </c>
      <c r="H1135" t="s">
        <v>114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hidden="1" x14ac:dyDescent="0.25">
      <c r="A1136" t="s">
        <v>165</v>
      </c>
      <c r="C1136" s="6">
        <v>40279</v>
      </c>
      <c r="D1136" s="5">
        <v>6</v>
      </c>
      <c r="E1136" s="6" t="s">
        <v>239</v>
      </c>
      <c r="F1136" t="s">
        <v>89</v>
      </c>
      <c r="G1136" s="5">
        <v>94</v>
      </c>
      <c r="H1136" t="s">
        <v>114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hidden="1" x14ac:dyDescent="0.25">
      <c r="A1137" t="s">
        <v>165</v>
      </c>
      <c r="C1137" s="6">
        <v>40287</v>
      </c>
      <c r="D1137" s="5"/>
      <c r="E1137" s="6"/>
      <c r="F1137" s="14"/>
      <c r="G1137" s="5">
        <v>102</v>
      </c>
      <c r="H1137" t="s">
        <v>114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hidden="1" x14ac:dyDescent="0.25">
      <c r="A1138" t="s">
        <v>165</v>
      </c>
      <c r="C1138" s="6">
        <v>40288</v>
      </c>
      <c r="D1138" s="5"/>
      <c r="E1138" s="6"/>
      <c r="G1138" s="5">
        <v>103</v>
      </c>
      <c r="H1138" t="s">
        <v>114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hidden="1" x14ac:dyDescent="0.25">
      <c r="A1139" t="s">
        <v>165</v>
      </c>
      <c r="C1139" s="6">
        <v>40293</v>
      </c>
      <c r="D1139" s="5">
        <v>8</v>
      </c>
      <c r="E1139" t="s">
        <v>208</v>
      </c>
      <c r="F1139" t="s">
        <v>14</v>
      </c>
      <c r="G1139" s="5">
        <v>108</v>
      </c>
      <c r="H1139" t="s">
        <v>114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hidden="1" x14ac:dyDescent="0.25">
      <c r="A1140" t="s">
        <v>165</v>
      </c>
      <c r="C1140" s="6">
        <v>40302</v>
      </c>
      <c r="D1140" s="5"/>
      <c r="E1140" s="6"/>
      <c r="G1140" s="5">
        <v>117</v>
      </c>
      <c r="H1140" t="s">
        <v>114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hidden="1" x14ac:dyDescent="0.25">
      <c r="A1141" t="s">
        <v>165</v>
      </c>
      <c r="C1141" s="6">
        <v>40308</v>
      </c>
      <c r="D1141" s="5"/>
      <c r="E1141" s="6"/>
      <c r="G1141" s="5">
        <v>123</v>
      </c>
      <c r="H1141" t="s">
        <v>114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hidden="1" x14ac:dyDescent="0.25">
      <c r="A1142" t="s">
        <v>165</v>
      </c>
      <c r="C1142" s="6">
        <v>40314</v>
      </c>
      <c r="D1142" s="5">
        <v>9</v>
      </c>
      <c r="E1142" s="6" t="s">
        <v>207</v>
      </c>
      <c r="F1142" t="s">
        <v>15</v>
      </c>
      <c r="G1142" s="5">
        <v>129</v>
      </c>
      <c r="H1142" t="s">
        <v>114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hidden="1" x14ac:dyDescent="0.25">
      <c r="A1143" t="s">
        <v>165</v>
      </c>
      <c r="C1143" s="6">
        <v>40315</v>
      </c>
      <c r="D1143" s="5"/>
      <c r="E1143" s="6"/>
      <c r="G1143" s="5">
        <v>130</v>
      </c>
      <c r="H1143" t="s">
        <v>114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hidden="1" x14ac:dyDescent="0.25">
      <c r="A1144" t="s">
        <v>165</v>
      </c>
      <c r="C1144" s="6">
        <v>40323</v>
      </c>
      <c r="D1144" s="5"/>
      <c r="E1144" s="6"/>
      <c r="G1144" s="5">
        <v>138</v>
      </c>
      <c r="H1144" t="s">
        <v>114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hidden="1" x14ac:dyDescent="0.25">
      <c r="A1145" t="s">
        <v>165</v>
      </c>
      <c r="C1145" s="6">
        <v>40324</v>
      </c>
      <c r="D1145" s="5"/>
      <c r="E1145" s="6"/>
      <c r="F1145" s="14"/>
      <c r="G1145" s="5">
        <v>139</v>
      </c>
      <c r="H1145" t="s">
        <v>114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hidden="1" x14ac:dyDescent="0.25">
      <c r="A1146" t="s">
        <v>165</v>
      </c>
      <c r="C1146" s="6">
        <v>40357</v>
      </c>
      <c r="D1146" s="5">
        <v>10</v>
      </c>
      <c r="E1146" s="6" t="s">
        <v>108</v>
      </c>
      <c r="F1146" t="s">
        <v>16</v>
      </c>
      <c r="G1146" s="5">
        <v>172</v>
      </c>
      <c r="H1146" t="s">
        <v>114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hidden="1" x14ac:dyDescent="0.25">
      <c r="A1147" t="s">
        <v>158</v>
      </c>
      <c r="C1147" s="6">
        <v>40185</v>
      </c>
      <c r="D1147" s="5">
        <v>1</v>
      </c>
      <c r="E1147" s="6" t="s">
        <v>209</v>
      </c>
      <c r="F1147" s="14" t="s">
        <v>10</v>
      </c>
      <c r="G1147" s="5">
        <v>0</v>
      </c>
      <c r="H1147" t="s">
        <v>115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hidden="1" x14ac:dyDescent="0.25">
      <c r="A1148" t="s">
        <v>158</v>
      </c>
      <c r="C1148" s="6">
        <v>40210</v>
      </c>
      <c r="D1148" s="5"/>
      <c r="E1148" s="6"/>
      <c r="G1148" s="5">
        <v>25</v>
      </c>
      <c r="H1148" t="s">
        <v>115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hidden="1" x14ac:dyDescent="0.25">
      <c r="A1149" t="s">
        <v>158</v>
      </c>
      <c r="C1149" s="6">
        <v>40211</v>
      </c>
      <c r="D1149" s="5"/>
      <c r="E1149" s="6"/>
      <c r="F1149" s="14"/>
      <c r="G1149" s="5">
        <v>26</v>
      </c>
      <c r="H1149" t="s">
        <v>115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hidden="1" x14ac:dyDescent="0.25">
      <c r="A1150" t="s">
        <v>158</v>
      </c>
      <c r="C1150" s="6">
        <v>40212</v>
      </c>
      <c r="D1150" s="5">
        <v>4</v>
      </c>
      <c r="E1150" t="s">
        <v>210</v>
      </c>
      <c r="F1150" t="s">
        <v>12</v>
      </c>
      <c r="G1150" s="5">
        <v>27</v>
      </c>
      <c r="H1150" t="s">
        <v>115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hidden="1" x14ac:dyDescent="0.25">
      <c r="A1151" t="s">
        <v>158</v>
      </c>
      <c r="C1151" s="6">
        <v>40217</v>
      </c>
      <c r="D1151" s="5"/>
      <c r="E1151" s="6"/>
      <c r="G1151" s="5">
        <v>32</v>
      </c>
      <c r="H1151" t="s">
        <v>115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hidden="1" x14ac:dyDescent="0.25">
      <c r="A1152" t="s">
        <v>158</v>
      </c>
      <c r="C1152" s="6">
        <v>40225</v>
      </c>
      <c r="D1152" s="5"/>
      <c r="E1152" s="6"/>
      <c r="G1152" s="5">
        <v>40</v>
      </c>
      <c r="H1152" t="s">
        <v>115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hidden="1" x14ac:dyDescent="0.25">
      <c r="A1153" t="s">
        <v>158</v>
      </c>
      <c r="C1153" s="6">
        <v>40227</v>
      </c>
      <c r="D1153" s="5"/>
      <c r="E1153" s="6"/>
      <c r="F1153" s="14"/>
      <c r="G1153" s="5">
        <v>42</v>
      </c>
      <c r="H1153" t="s">
        <v>115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hidden="1" x14ac:dyDescent="0.25">
      <c r="A1154" t="s">
        <v>158</v>
      </c>
      <c r="C1154" s="6">
        <v>40231</v>
      </c>
      <c r="D1154" s="5"/>
      <c r="E1154" s="6"/>
      <c r="G1154" s="5">
        <v>46</v>
      </c>
      <c r="H1154" t="s">
        <v>115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hidden="1" x14ac:dyDescent="0.25">
      <c r="A1155" t="s">
        <v>158</v>
      </c>
      <c r="C1155" s="6">
        <v>40233</v>
      </c>
      <c r="D1155" s="5"/>
      <c r="E1155" s="6"/>
      <c r="F1155" s="14"/>
      <c r="G1155" s="5">
        <v>48</v>
      </c>
      <c r="H1155" t="s">
        <v>115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hidden="1" x14ac:dyDescent="0.25">
      <c r="A1156" t="s">
        <v>158</v>
      </c>
      <c r="C1156" s="6">
        <v>40234</v>
      </c>
      <c r="D1156" s="5">
        <v>4</v>
      </c>
      <c r="E1156" t="s">
        <v>206</v>
      </c>
      <c r="F1156" t="s">
        <v>13</v>
      </c>
      <c r="G1156" s="5">
        <v>49</v>
      </c>
      <c r="H1156" t="s">
        <v>115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hidden="1" x14ac:dyDescent="0.25">
      <c r="A1157" t="s">
        <v>158</v>
      </c>
      <c r="C1157" s="6">
        <v>40240</v>
      </c>
      <c r="D1157" s="5"/>
      <c r="E1157" s="6"/>
      <c r="G1157" s="5">
        <v>55</v>
      </c>
      <c r="H1157" t="s">
        <v>115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hidden="1" x14ac:dyDescent="0.25">
      <c r="A1158" t="s">
        <v>158</v>
      </c>
      <c r="C1158" s="6">
        <v>40245</v>
      </c>
      <c r="D1158" s="5"/>
      <c r="E1158" s="6"/>
      <c r="G1158" s="5">
        <v>60</v>
      </c>
      <c r="H1158" t="s">
        <v>115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hidden="1" x14ac:dyDescent="0.25">
      <c r="A1159" t="s">
        <v>158</v>
      </c>
      <c r="C1159" s="6">
        <v>40248</v>
      </c>
      <c r="D1159" s="5"/>
      <c r="E1159" s="6"/>
      <c r="F1159" s="14"/>
      <c r="G1159" s="5">
        <v>63</v>
      </c>
      <c r="H1159" t="s">
        <v>115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hidden="1" x14ac:dyDescent="0.25">
      <c r="A1160" t="s">
        <v>158</v>
      </c>
      <c r="C1160" s="6">
        <v>40252</v>
      </c>
      <c r="D1160" s="5"/>
      <c r="E1160" s="6"/>
      <c r="G1160" s="5">
        <v>67</v>
      </c>
      <c r="H1160" t="s">
        <v>115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hidden="1" x14ac:dyDescent="0.25">
      <c r="A1161" t="s">
        <v>158</v>
      </c>
      <c r="C1161" s="6">
        <v>40259</v>
      </c>
      <c r="D1161" s="5"/>
      <c r="E1161" s="6"/>
      <c r="G1161" s="5">
        <v>74</v>
      </c>
      <c r="H1161" t="s">
        <v>115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hidden="1" x14ac:dyDescent="0.25">
      <c r="A1162" t="s">
        <v>158</v>
      </c>
      <c r="C1162" s="6">
        <v>40266</v>
      </c>
      <c r="D1162" s="5"/>
      <c r="E1162" s="6"/>
      <c r="G1162" s="5">
        <v>81</v>
      </c>
      <c r="H1162" t="s">
        <v>115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hidden="1" x14ac:dyDescent="0.25">
      <c r="A1163" t="s">
        <v>158</v>
      </c>
      <c r="C1163" s="6">
        <v>40267</v>
      </c>
      <c r="D1163" s="5"/>
      <c r="E1163" s="6"/>
      <c r="F1163" s="14"/>
      <c r="G1163" s="5">
        <v>82</v>
      </c>
      <c r="H1163" t="s">
        <v>115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hidden="1" x14ac:dyDescent="0.25">
      <c r="A1164" t="s">
        <v>158</v>
      </c>
      <c r="C1164" s="6">
        <v>40276</v>
      </c>
      <c r="D1164" s="5"/>
      <c r="E1164" s="6"/>
      <c r="G1164" s="5">
        <v>91</v>
      </c>
      <c r="H1164" t="s">
        <v>115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hidden="1" x14ac:dyDescent="0.25">
      <c r="A1165" t="s">
        <v>158</v>
      </c>
      <c r="C1165" s="6">
        <v>40279</v>
      </c>
      <c r="D1165" s="5">
        <v>6</v>
      </c>
      <c r="E1165" s="6" t="s">
        <v>239</v>
      </c>
      <c r="F1165" t="s">
        <v>89</v>
      </c>
      <c r="G1165" s="5">
        <v>94</v>
      </c>
      <c r="H1165" t="s">
        <v>115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hidden="1" x14ac:dyDescent="0.25">
      <c r="A1166" t="s">
        <v>158</v>
      </c>
      <c r="C1166" s="6">
        <v>40287</v>
      </c>
      <c r="D1166" s="5"/>
      <c r="E1166" s="6"/>
      <c r="F1166" s="14"/>
      <c r="G1166" s="5">
        <v>102</v>
      </c>
      <c r="H1166" t="s">
        <v>115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hidden="1" x14ac:dyDescent="0.25">
      <c r="A1167" t="s">
        <v>158</v>
      </c>
      <c r="C1167" s="6">
        <v>40288</v>
      </c>
      <c r="D1167" s="5"/>
      <c r="E1167" s="6"/>
      <c r="G1167" s="5">
        <v>103</v>
      </c>
      <c r="H1167" t="s">
        <v>115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hidden="1" x14ac:dyDescent="0.25">
      <c r="A1168" t="s">
        <v>158</v>
      </c>
      <c r="C1168" s="6">
        <v>40293</v>
      </c>
      <c r="D1168" s="5">
        <v>8</v>
      </c>
      <c r="E1168" t="s">
        <v>208</v>
      </c>
      <c r="F1168" t="s">
        <v>14</v>
      </c>
      <c r="G1168" s="5">
        <v>108</v>
      </c>
      <c r="H1168" t="s">
        <v>115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hidden="1" x14ac:dyDescent="0.25">
      <c r="A1169" t="s">
        <v>158</v>
      </c>
      <c r="C1169" s="6">
        <v>40302</v>
      </c>
      <c r="D1169" s="5"/>
      <c r="E1169" s="6"/>
      <c r="G1169" s="5">
        <v>117</v>
      </c>
      <c r="H1169" t="s">
        <v>115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hidden="1" x14ac:dyDescent="0.25">
      <c r="A1170" t="s">
        <v>158</v>
      </c>
      <c r="C1170" s="6">
        <v>40308</v>
      </c>
      <c r="D1170" s="5"/>
      <c r="E1170" s="6"/>
      <c r="G1170" s="5">
        <v>123</v>
      </c>
      <c r="H1170" t="s">
        <v>115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hidden="1" x14ac:dyDescent="0.25">
      <c r="A1171" t="s">
        <v>158</v>
      </c>
      <c r="C1171" s="6">
        <v>40315</v>
      </c>
      <c r="D1171" s="5"/>
      <c r="E1171" s="6"/>
      <c r="G1171" s="5">
        <v>130</v>
      </c>
      <c r="H1171" t="s">
        <v>115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hidden="1" x14ac:dyDescent="0.25">
      <c r="A1172" t="s">
        <v>158</v>
      </c>
      <c r="C1172" s="6">
        <v>40323</v>
      </c>
      <c r="D1172" s="5"/>
      <c r="E1172" s="6"/>
      <c r="G1172" s="5">
        <v>138</v>
      </c>
      <c r="H1172" t="s">
        <v>115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hidden="1" x14ac:dyDescent="0.25">
      <c r="A1173" t="s">
        <v>158</v>
      </c>
      <c r="C1173" s="6">
        <v>40324</v>
      </c>
      <c r="D1173" s="5"/>
      <c r="E1173" s="6"/>
      <c r="F1173" s="14"/>
      <c r="G1173" s="5">
        <v>139</v>
      </c>
      <c r="H1173" t="s">
        <v>115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hidden="1" x14ac:dyDescent="0.25">
      <c r="A1174" t="s">
        <v>158</v>
      </c>
      <c r="C1174" s="6">
        <v>40326</v>
      </c>
      <c r="D1174" s="5">
        <v>9</v>
      </c>
      <c r="E1174" s="6" t="s">
        <v>207</v>
      </c>
      <c r="F1174" t="s">
        <v>15</v>
      </c>
      <c r="G1174" s="5">
        <v>141</v>
      </c>
      <c r="H1174" t="s">
        <v>115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hidden="1" x14ac:dyDescent="0.25">
      <c r="A1175" t="s">
        <v>158</v>
      </c>
      <c r="C1175" s="6">
        <v>40357</v>
      </c>
      <c r="D1175" s="5">
        <v>10</v>
      </c>
      <c r="E1175" s="6" t="s">
        <v>108</v>
      </c>
      <c r="F1175" t="s">
        <v>16</v>
      </c>
      <c r="G1175" s="5">
        <v>172</v>
      </c>
      <c r="H1175" t="s">
        <v>115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hidden="1" x14ac:dyDescent="0.25">
      <c r="A1176" t="s">
        <v>144</v>
      </c>
      <c r="C1176" s="6">
        <v>40185</v>
      </c>
      <c r="D1176" s="5">
        <v>1</v>
      </c>
      <c r="E1176" s="6" t="s">
        <v>209</v>
      </c>
      <c r="F1176" s="14" t="s">
        <v>10</v>
      </c>
      <c r="G1176" s="5">
        <v>0</v>
      </c>
      <c r="H1176" t="s">
        <v>116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hidden="1" x14ac:dyDescent="0.25">
      <c r="A1177" t="s">
        <v>144</v>
      </c>
      <c r="C1177" s="6">
        <v>40210</v>
      </c>
      <c r="D1177" s="5"/>
      <c r="E1177" s="6"/>
      <c r="G1177" s="5">
        <v>25</v>
      </c>
      <c r="H1177" t="s">
        <v>116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hidden="1" x14ac:dyDescent="0.25">
      <c r="A1178" t="s">
        <v>144</v>
      </c>
      <c r="C1178" s="6">
        <v>40211</v>
      </c>
      <c r="D1178" s="5"/>
      <c r="E1178" s="6"/>
      <c r="F1178" s="14"/>
      <c r="G1178" s="5">
        <v>26</v>
      </c>
      <c r="H1178" t="s">
        <v>116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hidden="1" x14ac:dyDescent="0.25">
      <c r="A1179" t="s">
        <v>144</v>
      </c>
      <c r="C1179" s="6">
        <v>40212</v>
      </c>
      <c r="D1179" s="5">
        <v>4</v>
      </c>
      <c r="E1179" t="s">
        <v>210</v>
      </c>
      <c r="F1179" t="s">
        <v>12</v>
      </c>
      <c r="G1179" s="5">
        <v>27</v>
      </c>
      <c r="H1179" t="s">
        <v>116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hidden="1" x14ac:dyDescent="0.25">
      <c r="A1180" t="s">
        <v>144</v>
      </c>
      <c r="C1180" s="6">
        <v>40217</v>
      </c>
      <c r="D1180" s="5"/>
      <c r="E1180" s="6"/>
      <c r="G1180" s="5">
        <v>32</v>
      </c>
      <c r="H1180" t="s">
        <v>116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hidden="1" x14ac:dyDescent="0.25">
      <c r="A1181" t="s">
        <v>144</v>
      </c>
      <c r="C1181" s="6">
        <v>40225</v>
      </c>
      <c r="D1181" s="5"/>
      <c r="E1181" s="6"/>
      <c r="G1181" s="5">
        <v>40</v>
      </c>
      <c r="H1181" t="s">
        <v>116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hidden="1" x14ac:dyDescent="0.25">
      <c r="A1182" t="s">
        <v>144</v>
      </c>
      <c r="C1182" s="6">
        <v>40227</v>
      </c>
      <c r="D1182" s="5"/>
      <c r="E1182" s="6"/>
      <c r="F1182" s="14"/>
      <c r="G1182" s="5">
        <v>42</v>
      </c>
      <c r="H1182" t="s">
        <v>116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hidden="1" x14ac:dyDescent="0.25">
      <c r="A1183" t="s">
        <v>144</v>
      </c>
      <c r="C1183" s="6">
        <v>40231</v>
      </c>
      <c r="D1183" s="5"/>
      <c r="E1183" s="6"/>
      <c r="G1183" s="5">
        <v>46</v>
      </c>
      <c r="H1183" t="s">
        <v>116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hidden="1" x14ac:dyDescent="0.25">
      <c r="A1184" t="s">
        <v>144</v>
      </c>
      <c r="C1184" s="6">
        <v>40233</v>
      </c>
      <c r="D1184" s="5"/>
      <c r="E1184" s="6"/>
      <c r="F1184" s="14"/>
      <c r="G1184" s="5">
        <v>48</v>
      </c>
      <c r="H1184" t="s">
        <v>116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hidden="1" x14ac:dyDescent="0.25">
      <c r="A1185" t="s">
        <v>144</v>
      </c>
      <c r="C1185" s="6">
        <v>40234</v>
      </c>
      <c r="D1185" s="5">
        <v>4</v>
      </c>
      <c r="E1185" t="s">
        <v>206</v>
      </c>
      <c r="F1185" t="s">
        <v>13</v>
      </c>
      <c r="G1185" s="5">
        <v>49</v>
      </c>
      <c r="H1185" t="s">
        <v>116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hidden="1" x14ac:dyDescent="0.25">
      <c r="A1186" t="s">
        <v>144</v>
      </c>
      <c r="C1186" s="6">
        <v>40240</v>
      </c>
      <c r="D1186" s="5"/>
      <c r="E1186" s="6"/>
      <c r="G1186" s="5">
        <v>55</v>
      </c>
      <c r="H1186" t="s">
        <v>116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hidden="1" x14ac:dyDescent="0.25">
      <c r="A1187" t="s">
        <v>144</v>
      </c>
      <c r="C1187" s="6">
        <v>40245</v>
      </c>
      <c r="D1187" s="5"/>
      <c r="E1187" s="6"/>
      <c r="G1187" s="5">
        <v>60</v>
      </c>
      <c r="H1187" t="s">
        <v>116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hidden="1" x14ac:dyDescent="0.25">
      <c r="A1188" t="s">
        <v>144</v>
      </c>
      <c r="C1188" s="6">
        <v>40248</v>
      </c>
      <c r="D1188" s="5"/>
      <c r="E1188" s="6"/>
      <c r="F1188" s="14"/>
      <c r="G1188" s="5">
        <v>63</v>
      </c>
      <c r="H1188" t="s">
        <v>116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hidden="1" x14ac:dyDescent="0.25">
      <c r="A1189" t="s">
        <v>144</v>
      </c>
      <c r="C1189" s="6">
        <v>40252</v>
      </c>
      <c r="D1189" s="5"/>
      <c r="E1189" s="6"/>
      <c r="G1189" s="5">
        <v>67</v>
      </c>
      <c r="H1189" t="s">
        <v>116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hidden="1" x14ac:dyDescent="0.25">
      <c r="A1190" t="s">
        <v>144</v>
      </c>
      <c r="C1190" s="6">
        <v>40259</v>
      </c>
      <c r="D1190" s="5"/>
      <c r="E1190" s="6"/>
      <c r="G1190" s="5">
        <v>74</v>
      </c>
      <c r="H1190" t="s">
        <v>116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hidden="1" x14ac:dyDescent="0.25">
      <c r="A1191" t="s">
        <v>144</v>
      </c>
      <c r="C1191" s="6">
        <v>40266</v>
      </c>
      <c r="D1191" s="5"/>
      <c r="E1191" s="6"/>
      <c r="G1191" s="5">
        <v>81</v>
      </c>
      <c r="H1191" t="s">
        <v>116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hidden="1" x14ac:dyDescent="0.25">
      <c r="A1192" t="s">
        <v>144</v>
      </c>
      <c r="C1192" s="6">
        <v>40267</v>
      </c>
      <c r="D1192" s="5"/>
      <c r="E1192" s="6"/>
      <c r="F1192" s="14"/>
      <c r="G1192" s="5">
        <v>82</v>
      </c>
      <c r="H1192" t="s">
        <v>116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hidden="1" x14ac:dyDescent="0.25">
      <c r="A1193" t="s">
        <v>144</v>
      </c>
      <c r="C1193" s="6">
        <v>40276</v>
      </c>
      <c r="D1193" s="5"/>
      <c r="E1193" s="6"/>
      <c r="G1193" s="5">
        <v>91</v>
      </c>
      <c r="H1193" t="s">
        <v>116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hidden="1" x14ac:dyDescent="0.25">
      <c r="A1194" t="s">
        <v>144</v>
      </c>
      <c r="C1194" s="6">
        <v>40279</v>
      </c>
      <c r="D1194" s="5">
        <v>6</v>
      </c>
      <c r="E1194" s="6" t="s">
        <v>239</v>
      </c>
      <c r="F1194" t="s">
        <v>89</v>
      </c>
      <c r="G1194" s="5">
        <v>94</v>
      </c>
      <c r="H1194" t="s">
        <v>116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hidden="1" x14ac:dyDescent="0.25">
      <c r="A1195" t="s">
        <v>144</v>
      </c>
      <c r="C1195" s="6">
        <v>40287</v>
      </c>
      <c r="D1195" s="5"/>
      <c r="E1195" s="6"/>
      <c r="F1195" s="14"/>
      <c r="G1195" s="5">
        <v>102</v>
      </c>
      <c r="H1195" t="s">
        <v>116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hidden="1" x14ac:dyDescent="0.25">
      <c r="A1196" t="s">
        <v>144</v>
      </c>
      <c r="C1196" s="6">
        <v>40288</v>
      </c>
      <c r="D1196" s="5"/>
      <c r="E1196" s="6"/>
      <c r="G1196" s="5">
        <v>103</v>
      </c>
      <c r="H1196" t="s">
        <v>116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hidden="1" x14ac:dyDescent="0.25">
      <c r="A1197" t="s">
        <v>144</v>
      </c>
      <c r="C1197" s="6">
        <v>40293</v>
      </c>
      <c r="D1197" s="5">
        <v>8</v>
      </c>
      <c r="E1197" t="s">
        <v>208</v>
      </c>
      <c r="F1197" t="s">
        <v>14</v>
      </c>
      <c r="G1197" s="5">
        <v>108</v>
      </c>
      <c r="H1197" t="s">
        <v>116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hidden="1" x14ac:dyDescent="0.25">
      <c r="A1198" t="s">
        <v>144</v>
      </c>
      <c r="C1198" s="6">
        <v>40302</v>
      </c>
      <c r="D1198" s="5"/>
      <c r="E1198" s="6"/>
      <c r="G1198" s="5">
        <v>117</v>
      </c>
      <c r="H1198" t="s">
        <v>116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hidden="1" x14ac:dyDescent="0.25">
      <c r="A1199" t="s">
        <v>144</v>
      </c>
      <c r="C1199" s="6">
        <v>40308</v>
      </c>
      <c r="D1199" s="5"/>
      <c r="E1199" s="6"/>
      <c r="G1199" s="5">
        <v>123</v>
      </c>
      <c r="H1199" t="s">
        <v>116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hidden="1" x14ac:dyDescent="0.25">
      <c r="A1200" t="s">
        <v>144</v>
      </c>
      <c r="C1200" s="6">
        <v>40315</v>
      </c>
      <c r="D1200" s="5"/>
      <c r="E1200" s="6"/>
      <c r="G1200" s="5">
        <v>130</v>
      </c>
      <c r="H1200" t="s">
        <v>116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hidden="1" x14ac:dyDescent="0.25">
      <c r="A1201" t="s">
        <v>144</v>
      </c>
      <c r="C1201" s="6">
        <v>40323</v>
      </c>
      <c r="D1201" s="5"/>
      <c r="E1201" s="6"/>
      <c r="G1201" s="5">
        <v>138</v>
      </c>
      <c r="H1201" t="s">
        <v>116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hidden="1" x14ac:dyDescent="0.25">
      <c r="A1202" t="s">
        <v>144</v>
      </c>
      <c r="C1202" s="6">
        <v>40324</v>
      </c>
      <c r="D1202" s="5"/>
      <c r="E1202" s="6"/>
      <c r="G1202" s="5">
        <v>139</v>
      </c>
      <c r="H1202" t="s">
        <v>116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hidden="1" x14ac:dyDescent="0.25">
      <c r="A1203" t="s">
        <v>144</v>
      </c>
      <c r="C1203" s="6">
        <v>40334</v>
      </c>
      <c r="D1203" s="5">
        <v>9</v>
      </c>
      <c r="E1203" s="6" t="s">
        <v>207</v>
      </c>
      <c r="F1203" t="s">
        <v>15</v>
      </c>
      <c r="G1203" s="5">
        <v>149</v>
      </c>
      <c r="H1203" t="s">
        <v>116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hidden="1" x14ac:dyDescent="0.25">
      <c r="A1204" t="s">
        <v>144</v>
      </c>
      <c r="C1204" s="6">
        <v>40357</v>
      </c>
      <c r="D1204" s="5">
        <v>10</v>
      </c>
      <c r="E1204" s="6" t="s">
        <v>108</v>
      </c>
      <c r="F1204" t="s">
        <v>16</v>
      </c>
      <c r="G1204" s="5">
        <v>172</v>
      </c>
      <c r="H1204" t="s">
        <v>116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hidden="1" x14ac:dyDescent="0.25">
      <c r="A1205" t="s">
        <v>151</v>
      </c>
      <c r="C1205" s="6">
        <v>40185</v>
      </c>
      <c r="D1205" s="5">
        <v>1</v>
      </c>
      <c r="E1205" s="6" t="s">
        <v>209</v>
      </c>
      <c r="F1205" s="14" t="s">
        <v>10</v>
      </c>
      <c r="G1205" s="5">
        <v>0</v>
      </c>
      <c r="H1205" t="s">
        <v>117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hidden="1" x14ac:dyDescent="0.25">
      <c r="A1206" t="s">
        <v>151</v>
      </c>
      <c r="C1206" s="6">
        <v>40210</v>
      </c>
      <c r="D1206" s="5"/>
      <c r="E1206" s="6"/>
      <c r="G1206" s="5">
        <v>25</v>
      </c>
      <c r="H1206" t="s">
        <v>117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hidden="1" x14ac:dyDescent="0.25">
      <c r="A1207" t="s">
        <v>151</v>
      </c>
      <c r="C1207" s="6">
        <v>40211</v>
      </c>
      <c r="D1207" s="5"/>
      <c r="E1207" s="6"/>
      <c r="F1207" s="14"/>
      <c r="G1207" s="5">
        <v>26</v>
      </c>
      <c r="H1207" t="s">
        <v>117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hidden="1" x14ac:dyDescent="0.25">
      <c r="A1208" t="s">
        <v>151</v>
      </c>
      <c r="C1208" s="6">
        <v>40212</v>
      </c>
      <c r="D1208" s="5">
        <v>4</v>
      </c>
      <c r="E1208" t="s">
        <v>210</v>
      </c>
      <c r="F1208" t="s">
        <v>12</v>
      </c>
      <c r="G1208" s="5">
        <v>27</v>
      </c>
      <c r="H1208" t="s">
        <v>117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hidden="1" x14ac:dyDescent="0.25">
      <c r="A1209" t="s">
        <v>151</v>
      </c>
      <c r="C1209" s="6">
        <v>40217</v>
      </c>
      <c r="D1209" s="5"/>
      <c r="E1209" s="6"/>
      <c r="G1209" s="5">
        <v>32</v>
      </c>
      <c r="H1209" t="s">
        <v>117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hidden="1" x14ac:dyDescent="0.25">
      <c r="A1210" t="s">
        <v>151</v>
      </c>
      <c r="C1210" s="6">
        <v>40225</v>
      </c>
      <c r="D1210" s="5"/>
      <c r="E1210" s="6"/>
      <c r="G1210" s="5">
        <v>40</v>
      </c>
      <c r="H1210" t="s">
        <v>117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hidden="1" x14ac:dyDescent="0.25">
      <c r="A1211" t="s">
        <v>151</v>
      </c>
      <c r="C1211" s="6">
        <v>40227</v>
      </c>
      <c r="D1211" s="5"/>
      <c r="E1211" s="6"/>
      <c r="F1211" s="14"/>
      <c r="G1211" s="5">
        <v>42</v>
      </c>
      <c r="H1211" t="s">
        <v>117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hidden="1" x14ac:dyDescent="0.25">
      <c r="A1212" t="s">
        <v>151</v>
      </c>
      <c r="C1212" s="6">
        <v>40231</v>
      </c>
      <c r="D1212" s="5"/>
      <c r="E1212" s="6"/>
      <c r="G1212" s="5">
        <v>46</v>
      </c>
      <c r="H1212" t="s">
        <v>117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hidden="1" x14ac:dyDescent="0.25">
      <c r="A1213" t="s">
        <v>151</v>
      </c>
      <c r="C1213" s="6">
        <v>40233</v>
      </c>
      <c r="D1213" s="5"/>
      <c r="E1213" s="6"/>
      <c r="F1213" s="14"/>
      <c r="G1213" s="5">
        <v>48</v>
      </c>
      <c r="H1213" t="s">
        <v>117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hidden="1" x14ac:dyDescent="0.25">
      <c r="A1214" t="s">
        <v>151</v>
      </c>
      <c r="C1214" s="6">
        <v>40234</v>
      </c>
      <c r="D1214" s="5">
        <v>4</v>
      </c>
      <c r="E1214" t="s">
        <v>206</v>
      </c>
      <c r="F1214" t="s">
        <v>13</v>
      </c>
      <c r="G1214" s="5">
        <v>49</v>
      </c>
      <c r="H1214" t="s">
        <v>117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hidden="1" x14ac:dyDescent="0.25">
      <c r="A1215" t="s">
        <v>151</v>
      </c>
      <c r="C1215" s="6">
        <v>40240</v>
      </c>
      <c r="D1215" s="5"/>
      <c r="E1215" s="6"/>
      <c r="G1215" s="5">
        <v>55</v>
      </c>
      <c r="H1215" t="s">
        <v>117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hidden="1" x14ac:dyDescent="0.25">
      <c r="A1216" t="s">
        <v>151</v>
      </c>
      <c r="C1216" s="6">
        <v>40245</v>
      </c>
      <c r="D1216" s="5"/>
      <c r="E1216" s="6"/>
      <c r="G1216" s="5">
        <v>60</v>
      </c>
      <c r="H1216" t="s">
        <v>117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hidden="1" x14ac:dyDescent="0.25">
      <c r="A1217" t="s">
        <v>151</v>
      </c>
      <c r="C1217" s="6">
        <v>40248</v>
      </c>
      <c r="D1217" s="5"/>
      <c r="E1217" s="6"/>
      <c r="F1217" s="14"/>
      <c r="G1217" s="5">
        <v>63</v>
      </c>
      <c r="H1217" t="s">
        <v>117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hidden="1" x14ac:dyDescent="0.25">
      <c r="A1218" t="s">
        <v>151</v>
      </c>
      <c r="C1218" s="6">
        <v>40252</v>
      </c>
      <c r="D1218" s="5"/>
      <c r="E1218" s="6"/>
      <c r="G1218" s="5">
        <v>67</v>
      </c>
      <c r="H1218" t="s">
        <v>117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hidden="1" x14ac:dyDescent="0.25">
      <c r="A1219" t="s">
        <v>151</v>
      </c>
      <c r="C1219" s="6">
        <v>40259</v>
      </c>
      <c r="D1219" s="5"/>
      <c r="E1219" s="6"/>
      <c r="G1219" s="5">
        <v>74</v>
      </c>
      <c r="H1219" t="s">
        <v>117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hidden="1" x14ac:dyDescent="0.25">
      <c r="A1220" t="s">
        <v>151</v>
      </c>
      <c r="C1220" s="6">
        <v>40266</v>
      </c>
      <c r="D1220" s="5"/>
      <c r="E1220" s="6"/>
      <c r="G1220" s="5">
        <v>81</v>
      </c>
      <c r="H1220" t="s">
        <v>117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hidden="1" x14ac:dyDescent="0.25">
      <c r="A1221" t="s">
        <v>151</v>
      </c>
      <c r="C1221" s="6">
        <v>40267</v>
      </c>
      <c r="D1221" s="5"/>
      <c r="E1221" s="6"/>
      <c r="F1221" s="14"/>
      <c r="G1221" s="5">
        <v>82</v>
      </c>
      <c r="H1221" t="s">
        <v>117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hidden="1" x14ac:dyDescent="0.25">
      <c r="A1222" t="s">
        <v>151</v>
      </c>
      <c r="C1222" s="6">
        <v>40276</v>
      </c>
      <c r="D1222" s="5"/>
      <c r="E1222" s="6"/>
      <c r="G1222" s="5">
        <v>91</v>
      </c>
      <c r="H1222" t="s">
        <v>117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hidden="1" x14ac:dyDescent="0.25">
      <c r="A1223" t="s">
        <v>151</v>
      </c>
      <c r="C1223" s="6">
        <v>40279</v>
      </c>
      <c r="D1223" s="5">
        <v>6</v>
      </c>
      <c r="E1223" s="6" t="s">
        <v>239</v>
      </c>
      <c r="F1223" t="s">
        <v>89</v>
      </c>
      <c r="G1223" s="5">
        <v>94</v>
      </c>
      <c r="H1223" t="s">
        <v>117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hidden="1" x14ac:dyDescent="0.25">
      <c r="A1224" t="s">
        <v>151</v>
      </c>
      <c r="C1224" s="6">
        <v>40287</v>
      </c>
      <c r="D1224" s="5"/>
      <c r="E1224" s="6"/>
      <c r="F1224" s="14"/>
      <c r="G1224" s="5">
        <v>102</v>
      </c>
      <c r="H1224" t="s">
        <v>117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hidden="1" x14ac:dyDescent="0.25">
      <c r="A1225" t="s">
        <v>151</v>
      </c>
      <c r="C1225" s="6">
        <v>40288</v>
      </c>
      <c r="D1225" s="5"/>
      <c r="E1225" s="6"/>
      <c r="G1225" s="5">
        <v>103</v>
      </c>
      <c r="H1225" t="s">
        <v>117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hidden="1" x14ac:dyDescent="0.25">
      <c r="A1226" t="s">
        <v>151</v>
      </c>
      <c r="C1226" s="6">
        <v>40293</v>
      </c>
      <c r="D1226" s="5">
        <v>8</v>
      </c>
      <c r="E1226" t="s">
        <v>208</v>
      </c>
      <c r="F1226" t="s">
        <v>14</v>
      </c>
      <c r="G1226" s="5">
        <v>108</v>
      </c>
      <c r="H1226" t="s">
        <v>117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hidden="1" x14ac:dyDescent="0.25">
      <c r="A1227" t="s">
        <v>151</v>
      </c>
      <c r="C1227" s="6">
        <v>40302</v>
      </c>
      <c r="D1227" s="5"/>
      <c r="E1227" s="6"/>
      <c r="G1227" s="5">
        <v>117</v>
      </c>
      <c r="H1227" t="s">
        <v>117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hidden="1" x14ac:dyDescent="0.25">
      <c r="A1228" t="s">
        <v>151</v>
      </c>
      <c r="C1228" s="6">
        <v>40308</v>
      </c>
      <c r="D1228" s="5"/>
      <c r="E1228" s="6"/>
      <c r="G1228" s="5">
        <v>123</v>
      </c>
      <c r="H1228" t="s">
        <v>117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hidden="1" x14ac:dyDescent="0.25">
      <c r="A1229" t="s">
        <v>151</v>
      </c>
      <c r="C1229" s="6">
        <v>40315</v>
      </c>
      <c r="D1229" s="5"/>
      <c r="E1229" s="6"/>
      <c r="G1229" s="5">
        <v>130</v>
      </c>
      <c r="H1229" t="s">
        <v>117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hidden="1" x14ac:dyDescent="0.25">
      <c r="A1230" t="s">
        <v>151</v>
      </c>
      <c r="C1230" s="6">
        <v>40322</v>
      </c>
      <c r="D1230" s="5">
        <v>9</v>
      </c>
      <c r="E1230" s="6" t="s">
        <v>207</v>
      </c>
      <c r="F1230" t="s">
        <v>15</v>
      </c>
      <c r="G1230" s="5">
        <v>137</v>
      </c>
      <c r="H1230" t="s">
        <v>117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hidden="1" x14ac:dyDescent="0.25">
      <c r="A1231" t="s">
        <v>151</v>
      </c>
      <c r="C1231" s="6">
        <v>40323</v>
      </c>
      <c r="D1231" s="5"/>
      <c r="E1231" s="6"/>
      <c r="G1231" s="5">
        <v>138</v>
      </c>
      <c r="H1231" t="s">
        <v>117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hidden="1" x14ac:dyDescent="0.25">
      <c r="A1232" t="s">
        <v>151</v>
      </c>
      <c r="C1232" s="6">
        <v>40324</v>
      </c>
      <c r="D1232" s="5"/>
      <c r="E1232" s="6"/>
      <c r="F1232" s="14"/>
      <c r="G1232" s="5">
        <v>139</v>
      </c>
      <c r="H1232" t="s">
        <v>117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hidden="1" x14ac:dyDescent="0.25">
      <c r="A1233" t="s">
        <v>151</v>
      </c>
      <c r="C1233" s="6">
        <v>40357</v>
      </c>
      <c r="D1233" s="5">
        <v>10</v>
      </c>
      <c r="E1233" s="6" t="s">
        <v>108</v>
      </c>
      <c r="F1233" t="s">
        <v>16</v>
      </c>
      <c r="G1233" s="5">
        <v>172</v>
      </c>
      <c r="H1233" t="s">
        <v>117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hidden="1" x14ac:dyDescent="0.25">
      <c r="A1234" t="s">
        <v>159</v>
      </c>
      <c r="C1234" s="6">
        <v>40530</v>
      </c>
      <c r="D1234" s="5">
        <v>1</v>
      </c>
      <c r="E1234" s="6" t="s">
        <v>209</v>
      </c>
      <c r="F1234" t="s">
        <v>10</v>
      </c>
      <c r="G1234">
        <v>0</v>
      </c>
      <c r="H1234" t="s">
        <v>115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hidden="1" x14ac:dyDescent="0.25">
      <c r="A1235" t="s">
        <v>159</v>
      </c>
      <c r="C1235" s="6">
        <v>40556</v>
      </c>
      <c r="D1235" s="5">
        <v>4</v>
      </c>
      <c r="E1235" t="s">
        <v>210</v>
      </c>
      <c r="F1235" t="s">
        <v>12</v>
      </c>
      <c r="G1235">
        <v>26</v>
      </c>
      <c r="H1235" t="s">
        <v>115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hidden="1" x14ac:dyDescent="0.25">
      <c r="A1236" t="s">
        <v>159</v>
      </c>
      <c r="C1236" s="6">
        <v>40561</v>
      </c>
      <c r="D1236" s="5"/>
      <c r="E1236" s="6"/>
      <c r="G1236">
        <v>31</v>
      </c>
      <c r="H1236" t="s">
        <v>115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hidden="1" x14ac:dyDescent="0.25">
      <c r="A1237" t="s">
        <v>159</v>
      </c>
      <c r="C1237" s="6">
        <v>40568</v>
      </c>
      <c r="D1237" s="5"/>
      <c r="E1237" s="6"/>
      <c r="G1237">
        <v>38</v>
      </c>
      <c r="H1237" t="s">
        <v>115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hidden="1" x14ac:dyDescent="0.25">
      <c r="A1238" t="s">
        <v>159</v>
      </c>
      <c r="C1238" s="6">
        <v>40571</v>
      </c>
      <c r="D1238" s="5"/>
      <c r="E1238" s="6"/>
      <c r="G1238">
        <v>41</v>
      </c>
      <c r="H1238" t="s">
        <v>115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hidden="1" x14ac:dyDescent="0.25">
      <c r="A1239" t="s">
        <v>159</v>
      </c>
      <c r="C1239" s="6">
        <v>40574</v>
      </c>
      <c r="D1239" s="5"/>
      <c r="E1239" s="6"/>
      <c r="G1239">
        <v>44</v>
      </c>
      <c r="H1239" t="s">
        <v>115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hidden="1" x14ac:dyDescent="0.25">
      <c r="A1240" t="s">
        <v>159</v>
      </c>
      <c r="C1240" s="6">
        <v>40583</v>
      </c>
      <c r="D1240" s="5">
        <v>4</v>
      </c>
      <c r="E1240" t="s">
        <v>206</v>
      </c>
      <c r="F1240" t="s">
        <v>13</v>
      </c>
      <c r="G1240">
        <v>53</v>
      </c>
      <c r="H1240" t="s">
        <v>115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hidden="1" x14ac:dyDescent="0.25">
      <c r="A1241" t="s">
        <v>159</v>
      </c>
      <c r="C1241" s="6">
        <v>40596</v>
      </c>
      <c r="D1241" s="5"/>
      <c r="E1241" s="6"/>
      <c r="G1241">
        <v>66</v>
      </c>
      <c r="H1241" t="s">
        <v>115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hidden="1" x14ac:dyDescent="0.25">
      <c r="A1242" t="s">
        <v>159</v>
      </c>
      <c r="C1242" s="6">
        <v>40597</v>
      </c>
      <c r="D1242" s="5"/>
      <c r="E1242" s="6"/>
      <c r="G1242">
        <v>67</v>
      </c>
      <c r="H1242" t="s">
        <v>115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hidden="1" x14ac:dyDescent="0.25">
      <c r="A1243" t="s">
        <v>159</v>
      </c>
      <c r="C1243" s="6">
        <v>40610</v>
      </c>
      <c r="D1243" s="5"/>
      <c r="E1243" s="6"/>
      <c r="G1243">
        <v>80</v>
      </c>
      <c r="H1243" t="s">
        <v>115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hidden="1" x14ac:dyDescent="0.25">
      <c r="A1244" t="s">
        <v>159</v>
      </c>
      <c r="C1244" s="6">
        <v>40616</v>
      </c>
      <c r="D1244" s="5">
        <v>6</v>
      </c>
      <c r="E1244" s="6" t="s">
        <v>239</v>
      </c>
      <c r="F1244" t="s">
        <v>89</v>
      </c>
      <c r="G1244">
        <v>86</v>
      </c>
      <c r="H1244" t="s">
        <v>115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hidden="1" x14ac:dyDescent="0.25">
      <c r="A1245" t="s">
        <v>159</v>
      </c>
      <c r="C1245" s="6">
        <v>40636</v>
      </c>
      <c r="D1245" s="5">
        <v>8</v>
      </c>
      <c r="E1245" t="s">
        <v>208</v>
      </c>
      <c r="F1245" t="s">
        <v>14</v>
      </c>
      <c r="G1245">
        <v>106</v>
      </c>
      <c r="H1245" t="s">
        <v>115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hidden="1" x14ac:dyDescent="0.25">
      <c r="A1246" t="s">
        <v>159</v>
      </c>
      <c r="C1246" s="6">
        <v>40639</v>
      </c>
      <c r="D1246" s="5"/>
      <c r="E1246" s="6"/>
      <c r="G1246">
        <v>109</v>
      </c>
      <c r="H1246" t="s">
        <v>115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hidden="1" x14ac:dyDescent="0.25">
      <c r="A1247" t="s">
        <v>159</v>
      </c>
      <c r="C1247" s="6">
        <v>40641</v>
      </c>
      <c r="D1247" s="5"/>
      <c r="E1247" s="6"/>
      <c r="G1247">
        <v>111</v>
      </c>
      <c r="H1247" t="s">
        <v>115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hidden="1" x14ac:dyDescent="0.25">
      <c r="A1248" t="s">
        <v>159</v>
      </c>
      <c r="C1248" s="6">
        <v>40644</v>
      </c>
      <c r="D1248" s="5"/>
      <c r="E1248" s="6"/>
      <c r="G1248">
        <v>114</v>
      </c>
      <c r="H1248" t="s">
        <v>115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hidden="1" x14ac:dyDescent="0.25">
      <c r="A1249" t="s">
        <v>159</v>
      </c>
      <c r="C1249" s="6">
        <v>40647</v>
      </c>
      <c r="D1249" s="5"/>
      <c r="E1249" s="6"/>
      <c r="G1249">
        <v>117</v>
      </c>
      <c r="H1249" t="s">
        <v>115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hidden="1" x14ac:dyDescent="0.25">
      <c r="A1250" t="s">
        <v>159</v>
      </c>
      <c r="C1250" s="6">
        <v>40650</v>
      </c>
      <c r="D1250" s="5"/>
      <c r="E1250" s="6"/>
      <c r="G1250">
        <v>120</v>
      </c>
      <c r="H1250" t="s">
        <v>115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hidden="1" x14ac:dyDescent="0.25">
      <c r="A1251" t="s">
        <v>159</v>
      </c>
      <c r="C1251" s="6">
        <v>40653</v>
      </c>
      <c r="D1251" s="5"/>
      <c r="E1251" s="6"/>
      <c r="G1251">
        <v>123</v>
      </c>
      <c r="H1251" t="s">
        <v>115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hidden="1" x14ac:dyDescent="0.25">
      <c r="A1252" t="s">
        <v>159</v>
      </c>
      <c r="C1252" s="6">
        <v>40660</v>
      </c>
      <c r="D1252" s="5"/>
      <c r="E1252" s="6"/>
      <c r="G1252">
        <v>130</v>
      </c>
      <c r="H1252" t="s">
        <v>115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hidden="1" x14ac:dyDescent="0.25">
      <c r="A1253" t="s">
        <v>159</v>
      </c>
      <c r="C1253" s="6">
        <v>40666</v>
      </c>
      <c r="D1253" s="5">
        <v>9</v>
      </c>
      <c r="E1253" s="6" t="s">
        <v>207</v>
      </c>
      <c r="F1253" t="s">
        <v>15</v>
      </c>
      <c r="G1253">
        <v>136</v>
      </c>
      <c r="H1253" t="s">
        <v>115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hidden="1" x14ac:dyDescent="0.25">
      <c r="A1254" t="s">
        <v>159</v>
      </c>
      <c r="C1254" s="6">
        <v>40673</v>
      </c>
      <c r="D1254" s="5"/>
      <c r="E1254" s="6"/>
      <c r="G1254">
        <v>143</v>
      </c>
      <c r="H1254" t="s">
        <v>115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hidden="1" x14ac:dyDescent="0.25">
      <c r="A1255" t="s">
        <v>159</v>
      </c>
      <c r="C1255" s="6">
        <v>40679</v>
      </c>
      <c r="D1255" s="5"/>
      <c r="E1255" s="6"/>
      <c r="G1255">
        <v>149</v>
      </c>
      <c r="H1255" t="s">
        <v>115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hidden="1" x14ac:dyDescent="0.25">
      <c r="A1256" t="s">
        <v>159</v>
      </c>
      <c r="C1256" s="6">
        <v>40686</v>
      </c>
      <c r="D1256" s="5"/>
      <c r="E1256" s="6"/>
      <c r="G1256">
        <v>156</v>
      </c>
      <c r="H1256" t="s">
        <v>115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hidden="1" x14ac:dyDescent="0.25">
      <c r="A1257" t="s">
        <v>159</v>
      </c>
      <c r="C1257" s="6">
        <v>40691</v>
      </c>
      <c r="D1257" s="5">
        <v>10</v>
      </c>
      <c r="E1257" s="6" t="s">
        <v>108</v>
      </c>
      <c r="F1257" t="s">
        <v>16</v>
      </c>
      <c r="G1257">
        <v>161</v>
      </c>
      <c r="H1257" t="s">
        <v>115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hidden="1" x14ac:dyDescent="0.25">
      <c r="A1258" t="s">
        <v>159</v>
      </c>
      <c r="C1258" s="6">
        <v>40693</v>
      </c>
      <c r="D1258" s="5"/>
      <c r="E1258" s="6"/>
      <c r="G1258">
        <v>163</v>
      </c>
      <c r="H1258" t="s">
        <v>115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hidden="1" x14ac:dyDescent="0.25">
      <c r="A1259" t="s">
        <v>145</v>
      </c>
      <c r="C1259" s="6">
        <v>40530</v>
      </c>
      <c r="D1259" s="5">
        <v>1</v>
      </c>
      <c r="E1259" s="6" t="s">
        <v>209</v>
      </c>
      <c r="F1259" t="s">
        <v>10</v>
      </c>
      <c r="G1259">
        <v>0</v>
      </c>
      <c r="H1259" t="s">
        <v>116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hidden="1" x14ac:dyDescent="0.25">
      <c r="A1260" t="s">
        <v>145</v>
      </c>
      <c r="C1260" s="6">
        <v>40556</v>
      </c>
      <c r="D1260" s="5">
        <v>4</v>
      </c>
      <c r="E1260" t="s">
        <v>210</v>
      </c>
      <c r="F1260" t="s">
        <v>12</v>
      </c>
      <c r="G1260">
        <v>26</v>
      </c>
      <c r="H1260" t="s">
        <v>116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hidden="1" x14ac:dyDescent="0.25">
      <c r="A1261" t="s">
        <v>145</v>
      </c>
      <c r="C1261" s="6">
        <v>40561</v>
      </c>
      <c r="D1261" s="5"/>
      <c r="E1261" s="6"/>
      <c r="G1261">
        <v>31</v>
      </c>
      <c r="H1261" t="s">
        <v>116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hidden="1" x14ac:dyDescent="0.25">
      <c r="A1262" t="s">
        <v>145</v>
      </c>
      <c r="C1262" s="6">
        <v>40568</v>
      </c>
      <c r="D1262" s="5"/>
      <c r="E1262" s="6"/>
      <c r="G1262">
        <v>38</v>
      </c>
      <c r="H1262" t="s">
        <v>116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hidden="1" x14ac:dyDescent="0.25">
      <c r="A1263" t="s">
        <v>145</v>
      </c>
      <c r="C1263" s="6">
        <v>40571</v>
      </c>
      <c r="D1263" s="5"/>
      <c r="E1263" s="6"/>
      <c r="G1263">
        <v>41</v>
      </c>
      <c r="H1263" t="s">
        <v>116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hidden="1" x14ac:dyDescent="0.25">
      <c r="A1264" t="s">
        <v>145</v>
      </c>
      <c r="C1264" s="6">
        <v>40574</v>
      </c>
      <c r="D1264" s="5"/>
      <c r="E1264" s="6"/>
      <c r="G1264">
        <v>44</v>
      </c>
      <c r="H1264" t="s">
        <v>116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hidden="1" x14ac:dyDescent="0.25">
      <c r="A1265" t="s">
        <v>145</v>
      </c>
      <c r="C1265" s="6">
        <v>40583</v>
      </c>
      <c r="D1265" s="5">
        <v>4</v>
      </c>
      <c r="E1265" t="s">
        <v>206</v>
      </c>
      <c r="F1265" t="s">
        <v>13</v>
      </c>
      <c r="G1265">
        <v>53</v>
      </c>
      <c r="H1265" t="s">
        <v>116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hidden="1" x14ac:dyDescent="0.25">
      <c r="A1266" t="s">
        <v>145</v>
      </c>
      <c r="C1266" s="6">
        <v>40596</v>
      </c>
      <c r="D1266" s="5"/>
      <c r="E1266" s="6"/>
      <c r="G1266">
        <v>66</v>
      </c>
      <c r="H1266" t="s">
        <v>116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hidden="1" x14ac:dyDescent="0.25">
      <c r="A1267" t="s">
        <v>145</v>
      </c>
      <c r="C1267" s="6">
        <v>40597</v>
      </c>
      <c r="D1267" s="5"/>
      <c r="E1267" s="6"/>
      <c r="G1267">
        <v>67</v>
      </c>
      <c r="H1267" t="s">
        <v>116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hidden="1" x14ac:dyDescent="0.25">
      <c r="A1268" t="s">
        <v>145</v>
      </c>
      <c r="C1268" s="6">
        <v>40610</v>
      </c>
      <c r="D1268" s="5"/>
      <c r="E1268" s="6"/>
      <c r="G1268">
        <v>80</v>
      </c>
      <c r="H1268" t="s">
        <v>116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hidden="1" x14ac:dyDescent="0.25">
      <c r="A1269" t="s">
        <v>145</v>
      </c>
      <c r="C1269" s="6">
        <v>40616</v>
      </c>
      <c r="D1269" s="5">
        <v>6</v>
      </c>
      <c r="E1269" s="6" t="s">
        <v>239</v>
      </c>
      <c r="F1269" t="s">
        <v>89</v>
      </c>
      <c r="G1269">
        <v>86</v>
      </c>
      <c r="H1269" t="s">
        <v>116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hidden="1" x14ac:dyDescent="0.25">
      <c r="A1270" t="s">
        <v>145</v>
      </c>
      <c r="C1270" s="6">
        <v>40636</v>
      </c>
      <c r="D1270" s="5">
        <v>8</v>
      </c>
      <c r="E1270" t="s">
        <v>208</v>
      </c>
      <c r="F1270" t="s">
        <v>14</v>
      </c>
      <c r="G1270">
        <v>106</v>
      </c>
      <c r="H1270" t="s">
        <v>116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hidden="1" x14ac:dyDescent="0.25">
      <c r="A1271" t="s">
        <v>145</v>
      </c>
      <c r="C1271" s="6">
        <v>40639</v>
      </c>
      <c r="D1271" s="5"/>
      <c r="E1271" s="6"/>
      <c r="G1271">
        <v>109</v>
      </c>
      <c r="H1271" t="s">
        <v>116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hidden="1" x14ac:dyDescent="0.25">
      <c r="A1272" t="s">
        <v>145</v>
      </c>
      <c r="C1272" s="6">
        <v>40641</v>
      </c>
      <c r="D1272" s="5"/>
      <c r="E1272" s="6"/>
      <c r="G1272">
        <v>111</v>
      </c>
      <c r="H1272" t="s">
        <v>116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hidden="1" x14ac:dyDescent="0.25">
      <c r="A1273" t="s">
        <v>145</v>
      </c>
      <c r="C1273" s="6">
        <v>40644</v>
      </c>
      <c r="D1273" s="5"/>
      <c r="E1273" s="6"/>
      <c r="G1273">
        <v>114</v>
      </c>
      <c r="H1273" t="s">
        <v>116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hidden="1" x14ac:dyDescent="0.25">
      <c r="A1274" t="s">
        <v>145</v>
      </c>
      <c r="C1274" s="6">
        <v>40647</v>
      </c>
      <c r="D1274" s="5"/>
      <c r="E1274" s="6"/>
      <c r="G1274">
        <v>117</v>
      </c>
      <c r="H1274" t="s">
        <v>116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hidden="1" x14ac:dyDescent="0.25">
      <c r="A1275" t="s">
        <v>145</v>
      </c>
      <c r="C1275" s="6">
        <v>40650</v>
      </c>
      <c r="D1275" s="5"/>
      <c r="E1275" s="6"/>
      <c r="G1275">
        <v>120</v>
      </c>
      <c r="H1275" t="s">
        <v>116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hidden="1" x14ac:dyDescent="0.25">
      <c r="A1276" t="s">
        <v>145</v>
      </c>
      <c r="C1276" s="6">
        <v>40653</v>
      </c>
      <c r="D1276" s="5"/>
      <c r="E1276" s="6"/>
      <c r="G1276">
        <v>123</v>
      </c>
      <c r="H1276" t="s">
        <v>116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hidden="1" x14ac:dyDescent="0.25">
      <c r="A1277" t="s">
        <v>145</v>
      </c>
      <c r="C1277" s="6">
        <v>40660</v>
      </c>
      <c r="D1277" s="5"/>
      <c r="E1277" s="6"/>
      <c r="G1277">
        <v>130</v>
      </c>
      <c r="H1277" t="s">
        <v>116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hidden="1" x14ac:dyDescent="0.25">
      <c r="A1278" t="s">
        <v>145</v>
      </c>
      <c r="C1278" s="6">
        <v>40664</v>
      </c>
      <c r="D1278" s="5">
        <v>9</v>
      </c>
      <c r="E1278" s="6" t="s">
        <v>207</v>
      </c>
      <c r="F1278" t="s">
        <v>15</v>
      </c>
      <c r="G1278">
        <v>134</v>
      </c>
      <c r="H1278" t="s">
        <v>116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hidden="1" x14ac:dyDescent="0.25">
      <c r="A1279" t="s">
        <v>145</v>
      </c>
      <c r="C1279" s="6">
        <v>40673</v>
      </c>
      <c r="D1279" s="5"/>
      <c r="E1279" s="6"/>
      <c r="G1279">
        <v>143</v>
      </c>
      <c r="H1279" t="s">
        <v>116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hidden="1" x14ac:dyDescent="0.25">
      <c r="A1280" t="s">
        <v>145</v>
      </c>
      <c r="C1280" s="6">
        <v>40679</v>
      </c>
      <c r="D1280" s="5"/>
      <c r="E1280" s="6"/>
      <c r="G1280">
        <v>149</v>
      </c>
      <c r="H1280" t="s">
        <v>116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hidden="1" x14ac:dyDescent="0.25">
      <c r="A1281" t="s">
        <v>145</v>
      </c>
      <c r="C1281" s="6">
        <v>40686</v>
      </c>
      <c r="D1281" s="5"/>
      <c r="E1281" s="6"/>
      <c r="G1281">
        <v>156</v>
      </c>
      <c r="H1281" t="s">
        <v>116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hidden="1" x14ac:dyDescent="0.25">
      <c r="A1282" t="s">
        <v>145</v>
      </c>
      <c r="C1282" s="6">
        <v>40693</v>
      </c>
      <c r="D1282" s="5"/>
      <c r="E1282" s="6"/>
      <c r="G1282">
        <v>163</v>
      </c>
      <c r="H1282" t="s">
        <v>116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hidden="1" x14ac:dyDescent="0.25">
      <c r="A1283" t="s">
        <v>145</v>
      </c>
      <c r="C1283" s="6">
        <v>40699</v>
      </c>
      <c r="D1283" s="5">
        <v>10</v>
      </c>
      <c r="E1283" s="6" t="s">
        <v>108</v>
      </c>
      <c r="F1283" t="s">
        <v>16</v>
      </c>
      <c r="G1283">
        <v>169</v>
      </c>
      <c r="H1283" t="s">
        <v>116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hidden="1" x14ac:dyDescent="0.25">
      <c r="A1284" t="s">
        <v>152</v>
      </c>
      <c r="C1284" s="6">
        <v>40530</v>
      </c>
      <c r="D1284" s="5">
        <v>1</v>
      </c>
      <c r="E1284" s="6" t="s">
        <v>209</v>
      </c>
      <c r="F1284" t="s">
        <v>10</v>
      </c>
      <c r="G1284">
        <v>0</v>
      </c>
      <c r="H1284" t="s">
        <v>117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hidden="1" x14ac:dyDescent="0.25">
      <c r="A1285" t="s">
        <v>152</v>
      </c>
      <c r="C1285" s="6">
        <v>40556</v>
      </c>
      <c r="D1285" s="5">
        <v>4</v>
      </c>
      <c r="E1285" t="s">
        <v>210</v>
      </c>
      <c r="F1285" t="s">
        <v>12</v>
      </c>
      <c r="G1285">
        <v>26</v>
      </c>
      <c r="H1285" t="s">
        <v>117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hidden="1" x14ac:dyDescent="0.25">
      <c r="A1286" t="s">
        <v>152</v>
      </c>
      <c r="C1286" s="6">
        <v>40561</v>
      </c>
      <c r="D1286" s="5"/>
      <c r="E1286" s="6"/>
      <c r="G1286">
        <v>31</v>
      </c>
      <c r="H1286" t="s">
        <v>117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hidden="1" x14ac:dyDescent="0.25">
      <c r="A1287" t="s">
        <v>152</v>
      </c>
      <c r="C1287" s="6">
        <v>40568</v>
      </c>
      <c r="D1287" s="5"/>
      <c r="E1287" s="6"/>
      <c r="G1287">
        <v>38</v>
      </c>
      <c r="H1287" t="s">
        <v>117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hidden="1" x14ac:dyDescent="0.25">
      <c r="A1288" t="s">
        <v>152</v>
      </c>
      <c r="C1288" s="6">
        <v>40571</v>
      </c>
      <c r="D1288" s="5"/>
      <c r="E1288" s="6"/>
      <c r="G1288">
        <v>41</v>
      </c>
      <c r="H1288" t="s">
        <v>117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hidden="1" x14ac:dyDescent="0.25">
      <c r="A1289" t="s">
        <v>152</v>
      </c>
      <c r="C1289" s="6">
        <v>40574</v>
      </c>
      <c r="D1289" s="5"/>
      <c r="E1289" s="6"/>
      <c r="G1289">
        <v>44</v>
      </c>
      <c r="H1289" t="s">
        <v>117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hidden="1" x14ac:dyDescent="0.25">
      <c r="A1290" t="s">
        <v>152</v>
      </c>
      <c r="C1290" s="6">
        <v>40583</v>
      </c>
      <c r="D1290" s="5">
        <v>4</v>
      </c>
      <c r="E1290" t="s">
        <v>206</v>
      </c>
      <c r="F1290" t="s">
        <v>13</v>
      </c>
      <c r="G1290">
        <v>53</v>
      </c>
      <c r="H1290" t="s">
        <v>117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hidden="1" x14ac:dyDescent="0.25">
      <c r="A1291" t="s">
        <v>152</v>
      </c>
      <c r="C1291" s="6">
        <v>40596</v>
      </c>
      <c r="D1291" s="5"/>
      <c r="E1291" s="6"/>
      <c r="G1291">
        <v>66</v>
      </c>
      <c r="H1291" t="s">
        <v>117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hidden="1" x14ac:dyDescent="0.25">
      <c r="A1292" t="s">
        <v>152</v>
      </c>
      <c r="C1292" s="6">
        <v>40597</v>
      </c>
      <c r="D1292" s="5"/>
      <c r="E1292" s="6"/>
      <c r="G1292">
        <v>67</v>
      </c>
      <c r="H1292" t="s">
        <v>117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hidden="1" x14ac:dyDescent="0.25">
      <c r="A1293" t="s">
        <v>152</v>
      </c>
      <c r="C1293" s="6">
        <v>40610</v>
      </c>
      <c r="D1293" s="5"/>
      <c r="E1293" s="6"/>
      <c r="G1293">
        <v>80</v>
      </c>
      <c r="H1293" t="s">
        <v>117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hidden="1" x14ac:dyDescent="0.25">
      <c r="A1294" t="s">
        <v>152</v>
      </c>
      <c r="C1294" s="6">
        <v>40616</v>
      </c>
      <c r="D1294" s="5">
        <v>6</v>
      </c>
      <c r="E1294" s="6" t="s">
        <v>239</v>
      </c>
      <c r="F1294" t="s">
        <v>89</v>
      </c>
      <c r="G1294">
        <v>86</v>
      </c>
      <c r="H1294" t="s">
        <v>117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hidden="1" x14ac:dyDescent="0.25">
      <c r="A1295" t="s">
        <v>152</v>
      </c>
      <c r="C1295" s="6">
        <v>40636</v>
      </c>
      <c r="D1295" s="5">
        <v>8</v>
      </c>
      <c r="E1295" t="s">
        <v>208</v>
      </c>
      <c r="F1295" t="s">
        <v>14</v>
      </c>
      <c r="G1295">
        <v>106</v>
      </c>
      <c r="H1295" t="s">
        <v>117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hidden="1" x14ac:dyDescent="0.25">
      <c r="A1296" t="s">
        <v>152</v>
      </c>
      <c r="C1296" s="6">
        <v>40639</v>
      </c>
      <c r="D1296" s="5"/>
      <c r="E1296" s="6"/>
      <c r="G1296">
        <v>109</v>
      </c>
      <c r="H1296" t="s">
        <v>117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hidden="1" x14ac:dyDescent="0.25">
      <c r="A1297" t="s">
        <v>152</v>
      </c>
      <c r="C1297" s="6">
        <v>40641</v>
      </c>
      <c r="D1297" s="5"/>
      <c r="E1297" s="6"/>
      <c r="G1297">
        <v>111</v>
      </c>
      <c r="H1297" t="s">
        <v>117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hidden="1" x14ac:dyDescent="0.25">
      <c r="A1298" t="s">
        <v>152</v>
      </c>
      <c r="C1298" s="6">
        <v>40644</v>
      </c>
      <c r="D1298" s="5"/>
      <c r="E1298" s="6"/>
      <c r="G1298">
        <v>114</v>
      </c>
      <c r="H1298" t="s">
        <v>117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hidden="1" x14ac:dyDescent="0.25">
      <c r="A1299" t="s">
        <v>152</v>
      </c>
      <c r="C1299" s="6">
        <v>40647</v>
      </c>
      <c r="D1299" s="5"/>
      <c r="E1299" s="6"/>
      <c r="G1299">
        <v>117</v>
      </c>
      <c r="H1299" t="s">
        <v>117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hidden="1" x14ac:dyDescent="0.25">
      <c r="A1300" t="s">
        <v>152</v>
      </c>
      <c r="C1300" s="6">
        <v>40650</v>
      </c>
      <c r="D1300" s="5"/>
      <c r="E1300" s="6"/>
      <c r="G1300">
        <v>120</v>
      </c>
      <c r="H1300" t="s">
        <v>117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hidden="1" x14ac:dyDescent="0.25">
      <c r="A1301" t="s">
        <v>152</v>
      </c>
      <c r="C1301" s="6">
        <v>40653</v>
      </c>
      <c r="D1301" s="5"/>
      <c r="E1301" s="6"/>
      <c r="G1301">
        <v>123</v>
      </c>
      <c r="H1301" t="s">
        <v>117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hidden="1" x14ac:dyDescent="0.25">
      <c r="A1302" t="s">
        <v>152</v>
      </c>
      <c r="C1302" s="6">
        <v>40660</v>
      </c>
      <c r="D1302" s="5"/>
      <c r="E1302" s="6"/>
      <c r="G1302">
        <v>130</v>
      </c>
      <c r="H1302" t="s">
        <v>117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hidden="1" x14ac:dyDescent="0.25">
      <c r="A1303" t="s">
        <v>152</v>
      </c>
      <c r="C1303" s="6">
        <v>40664</v>
      </c>
      <c r="D1303" s="5">
        <v>9</v>
      </c>
      <c r="E1303" s="6" t="s">
        <v>207</v>
      </c>
      <c r="F1303" t="s">
        <v>15</v>
      </c>
      <c r="G1303">
        <v>134</v>
      </c>
      <c r="H1303" t="s">
        <v>117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hidden="1" x14ac:dyDescent="0.25">
      <c r="A1304" t="s">
        <v>152</v>
      </c>
      <c r="C1304" s="6">
        <v>40673</v>
      </c>
      <c r="D1304" s="5"/>
      <c r="E1304" s="6"/>
      <c r="G1304">
        <v>143</v>
      </c>
      <c r="H1304" t="s">
        <v>117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hidden="1" x14ac:dyDescent="0.25">
      <c r="A1305" t="s">
        <v>152</v>
      </c>
      <c r="C1305" s="6">
        <v>40679</v>
      </c>
      <c r="D1305" s="5"/>
      <c r="E1305" s="6"/>
      <c r="G1305">
        <v>149</v>
      </c>
      <c r="H1305" t="s">
        <v>117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hidden="1" x14ac:dyDescent="0.25">
      <c r="A1306" t="s">
        <v>152</v>
      </c>
      <c r="C1306" s="6">
        <v>40686</v>
      </c>
      <c r="D1306" s="5"/>
      <c r="E1306" s="6"/>
      <c r="G1306">
        <v>156</v>
      </c>
      <c r="H1306" t="s">
        <v>117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hidden="1" x14ac:dyDescent="0.25">
      <c r="A1307" t="s">
        <v>152</v>
      </c>
      <c r="C1307" s="6">
        <v>40691</v>
      </c>
      <c r="D1307" s="5">
        <v>10</v>
      </c>
      <c r="E1307" s="6" t="s">
        <v>108</v>
      </c>
      <c r="F1307" t="s">
        <v>16</v>
      </c>
      <c r="G1307">
        <v>161</v>
      </c>
      <c r="H1307" t="s">
        <v>117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hidden="1" x14ac:dyDescent="0.25">
      <c r="A1308" t="s">
        <v>152</v>
      </c>
      <c r="C1308" s="6">
        <v>40693</v>
      </c>
      <c r="D1308" s="5"/>
      <c r="E1308" s="6"/>
      <c r="G1308">
        <v>163</v>
      </c>
      <c r="H1308" t="s">
        <v>117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hidden="1" x14ac:dyDescent="0.25">
      <c r="A1309" t="s">
        <v>160</v>
      </c>
      <c r="C1309" s="6">
        <v>40550</v>
      </c>
      <c r="D1309" s="5">
        <v>1</v>
      </c>
      <c r="E1309" s="6" t="s">
        <v>209</v>
      </c>
      <c r="F1309" t="s">
        <v>10</v>
      </c>
      <c r="G1309">
        <v>0</v>
      </c>
      <c r="H1309" t="s">
        <v>115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hidden="1" x14ac:dyDescent="0.25">
      <c r="A1310" t="s">
        <v>160</v>
      </c>
      <c r="C1310" s="6">
        <v>40574</v>
      </c>
      <c r="D1310" s="5"/>
      <c r="E1310" s="6"/>
      <c r="G1310">
        <v>24</v>
      </c>
      <c r="H1310" t="s">
        <v>115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hidden="1" x14ac:dyDescent="0.25">
      <c r="A1311" t="s">
        <v>160</v>
      </c>
      <c r="C1311" s="6">
        <v>40577</v>
      </c>
      <c r="D1311" s="5">
        <v>4</v>
      </c>
      <c r="E1311" t="s">
        <v>210</v>
      </c>
      <c r="F1311" t="s">
        <v>12</v>
      </c>
      <c r="G1311">
        <v>27</v>
      </c>
      <c r="H1311" t="s">
        <v>115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hidden="1" x14ac:dyDescent="0.25">
      <c r="A1312" t="s">
        <v>160</v>
      </c>
      <c r="C1312" s="6">
        <v>40585</v>
      </c>
      <c r="D1312" s="5"/>
      <c r="E1312" s="6"/>
      <c r="G1312">
        <v>35</v>
      </c>
      <c r="H1312" t="s">
        <v>115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hidden="1" x14ac:dyDescent="0.25">
      <c r="A1313" t="s">
        <v>160</v>
      </c>
      <c r="C1313" s="6">
        <v>40588</v>
      </c>
      <c r="D1313" s="5"/>
      <c r="E1313" s="6"/>
      <c r="G1313">
        <v>38</v>
      </c>
      <c r="H1313" t="s">
        <v>115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hidden="1" x14ac:dyDescent="0.25">
      <c r="A1314" t="s">
        <v>160</v>
      </c>
      <c r="C1314" s="6">
        <v>40590</v>
      </c>
      <c r="D1314" s="5"/>
      <c r="E1314" s="6"/>
      <c r="G1314">
        <v>40</v>
      </c>
      <c r="H1314" t="s">
        <v>115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hidden="1" x14ac:dyDescent="0.25">
      <c r="A1315" t="s">
        <v>160</v>
      </c>
      <c r="C1315" s="6">
        <v>40604</v>
      </c>
      <c r="D1315" s="5">
        <v>4</v>
      </c>
      <c r="E1315" t="s">
        <v>206</v>
      </c>
      <c r="F1315" t="s">
        <v>13</v>
      </c>
      <c r="G1315">
        <v>54</v>
      </c>
      <c r="H1315" t="s">
        <v>115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hidden="1" x14ac:dyDescent="0.25">
      <c r="A1316" t="s">
        <v>160</v>
      </c>
      <c r="C1316" s="6">
        <v>40610</v>
      </c>
      <c r="D1316" s="5"/>
      <c r="E1316" s="6"/>
      <c r="G1316">
        <v>60</v>
      </c>
      <c r="H1316" t="s">
        <v>115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hidden="1" x14ac:dyDescent="0.25">
      <c r="A1317" t="s">
        <v>160</v>
      </c>
      <c r="C1317" s="6">
        <v>40617</v>
      </c>
      <c r="D1317" s="5"/>
      <c r="E1317" s="6"/>
      <c r="G1317">
        <v>67</v>
      </c>
      <c r="H1317" t="s">
        <v>115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hidden="1" x14ac:dyDescent="0.25">
      <c r="A1318" t="s">
        <v>160</v>
      </c>
      <c r="C1318" s="6">
        <v>40623</v>
      </c>
      <c r="D1318" s="5"/>
      <c r="E1318" s="6"/>
      <c r="G1318">
        <v>73</v>
      </c>
      <c r="H1318" t="s">
        <v>115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hidden="1" x14ac:dyDescent="0.25">
      <c r="A1319" t="s">
        <v>160</v>
      </c>
      <c r="C1319" s="6">
        <v>40638</v>
      </c>
      <c r="D1319" s="5">
        <v>6</v>
      </c>
      <c r="E1319" s="6" t="s">
        <v>239</v>
      </c>
      <c r="F1319" t="s">
        <v>89</v>
      </c>
      <c r="G1319">
        <v>88</v>
      </c>
      <c r="H1319" t="s">
        <v>115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hidden="1" x14ac:dyDescent="0.25">
      <c r="A1320" t="s">
        <v>160</v>
      </c>
      <c r="C1320" s="6">
        <v>40641</v>
      </c>
      <c r="D1320" s="5"/>
      <c r="E1320" s="6"/>
      <c r="G1320">
        <v>91</v>
      </c>
      <c r="H1320" t="s">
        <v>115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hidden="1" x14ac:dyDescent="0.25">
      <c r="A1321" t="s">
        <v>160</v>
      </c>
      <c r="C1321" s="6">
        <v>40660</v>
      </c>
      <c r="D1321" s="5">
        <v>8</v>
      </c>
      <c r="E1321" t="s">
        <v>208</v>
      </c>
      <c r="F1321" t="s">
        <v>14</v>
      </c>
      <c r="G1321">
        <v>110</v>
      </c>
      <c r="H1321" t="s">
        <v>115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hidden="1" x14ac:dyDescent="0.25">
      <c r="A1322" t="s">
        <v>160</v>
      </c>
      <c r="C1322" s="6">
        <v>40661</v>
      </c>
      <c r="D1322" s="5"/>
      <c r="E1322" s="6"/>
      <c r="G1322">
        <v>111</v>
      </c>
      <c r="H1322" t="s">
        <v>115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hidden="1" x14ac:dyDescent="0.25">
      <c r="A1323" t="s">
        <v>160</v>
      </c>
      <c r="C1323" s="6">
        <v>40673</v>
      </c>
      <c r="D1323" s="5"/>
      <c r="E1323" s="6"/>
      <c r="G1323">
        <v>123</v>
      </c>
      <c r="H1323" t="s">
        <v>115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hidden="1" x14ac:dyDescent="0.25">
      <c r="A1324" t="s">
        <v>160</v>
      </c>
      <c r="C1324" s="6">
        <v>40679</v>
      </c>
      <c r="D1324" s="5"/>
      <c r="E1324" s="6"/>
      <c r="G1324">
        <v>129</v>
      </c>
      <c r="H1324" t="s">
        <v>115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hidden="1" x14ac:dyDescent="0.25">
      <c r="A1325" t="s">
        <v>160</v>
      </c>
      <c r="C1325" s="6">
        <v>40683</v>
      </c>
      <c r="D1325" s="5"/>
      <c r="E1325" s="6"/>
      <c r="G1325">
        <v>133</v>
      </c>
      <c r="H1325" t="s">
        <v>115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hidden="1" x14ac:dyDescent="0.25">
      <c r="A1326" t="s">
        <v>160</v>
      </c>
      <c r="C1326" s="6">
        <v>40686</v>
      </c>
      <c r="D1326" s="5">
        <v>9</v>
      </c>
      <c r="E1326" s="6" t="s">
        <v>207</v>
      </c>
      <c r="F1326" t="s">
        <v>15</v>
      </c>
      <c r="G1326">
        <v>136</v>
      </c>
      <c r="H1326" t="s">
        <v>115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hidden="1" x14ac:dyDescent="0.25">
      <c r="A1327" t="s">
        <v>160</v>
      </c>
      <c r="C1327" s="6">
        <v>40693</v>
      </c>
      <c r="D1327" s="5"/>
      <c r="E1327" s="6"/>
      <c r="G1327">
        <v>143</v>
      </c>
      <c r="H1327" t="s">
        <v>115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hidden="1" x14ac:dyDescent="0.25">
      <c r="A1328" t="s">
        <v>160</v>
      </c>
      <c r="C1328" s="6">
        <v>40700</v>
      </c>
      <c r="D1328" s="5"/>
      <c r="E1328" s="6"/>
      <c r="G1328">
        <v>150</v>
      </c>
      <c r="H1328" t="s">
        <v>115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hidden="1" x14ac:dyDescent="0.25">
      <c r="A1329" t="s">
        <v>160</v>
      </c>
      <c r="C1329" s="6">
        <v>40704</v>
      </c>
      <c r="D1329" s="5">
        <v>10</v>
      </c>
      <c r="E1329" s="6" t="s">
        <v>108</v>
      </c>
      <c r="F1329" t="s">
        <v>16</v>
      </c>
      <c r="G1329">
        <v>154</v>
      </c>
      <c r="H1329" t="s">
        <v>115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hidden="1" x14ac:dyDescent="0.25">
      <c r="A1330" t="s">
        <v>160</v>
      </c>
      <c r="C1330" s="6">
        <v>40708</v>
      </c>
      <c r="D1330" s="5"/>
      <c r="E1330" s="6"/>
      <c r="G1330">
        <v>158</v>
      </c>
      <c r="H1330" t="s">
        <v>115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hidden="1" x14ac:dyDescent="0.25">
      <c r="A1331" t="s">
        <v>146</v>
      </c>
      <c r="C1331" s="6">
        <v>40550</v>
      </c>
      <c r="D1331" s="5">
        <v>1</v>
      </c>
      <c r="E1331" s="6" t="s">
        <v>209</v>
      </c>
      <c r="F1331" t="s">
        <v>10</v>
      </c>
      <c r="G1331">
        <v>0</v>
      </c>
      <c r="H1331" t="s">
        <v>116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hidden="1" x14ac:dyDescent="0.25">
      <c r="A1332" t="s">
        <v>146</v>
      </c>
      <c r="C1332" s="6">
        <v>40574</v>
      </c>
      <c r="D1332" s="5"/>
      <c r="E1332" s="6"/>
      <c r="G1332">
        <v>24</v>
      </c>
      <c r="H1332" t="s">
        <v>116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hidden="1" x14ac:dyDescent="0.25">
      <c r="A1333" t="s">
        <v>146</v>
      </c>
      <c r="C1333" s="6">
        <v>40577</v>
      </c>
      <c r="D1333" s="5">
        <v>4</v>
      </c>
      <c r="E1333" t="s">
        <v>210</v>
      </c>
      <c r="F1333" t="s">
        <v>12</v>
      </c>
      <c r="G1333">
        <v>27</v>
      </c>
      <c r="H1333" t="s">
        <v>116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hidden="1" x14ac:dyDescent="0.25">
      <c r="A1334" t="s">
        <v>146</v>
      </c>
      <c r="C1334" s="6">
        <v>40585</v>
      </c>
      <c r="D1334" s="5"/>
      <c r="E1334" s="6"/>
      <c r="G1334">
        <v>35</v>
      </c>
      <c r="H1334" t="s">
        <v>116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hidden="1" x14ac:dyDescent="0.25">
      <c r="A1335" t="s">
        <v>146</v>
      </c>
      <c r="C1335" s="6">
        <v>40588</v>
      </c>
      <c r="D1335" s="5"/>
      <c r="E1335" s="6"/>
      <c r="G1335">
        <v>38</v>
      </c>
      <c r="H1335" t="s">
        <v>116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hidden="1" x14ac:dyDescent="0.25">
      <c r="A1336" t="s">
        <v>146</v>
      </c>
      <c r="C1336" s="6">
        <v>40590</v>
      </c>
      <c r="D1336" s="5"/>
      <c r="E1336" s="6"/>
      <c r="G1336">
        <v>40</v>
      </c>
      <c r="H1336" t="s">
        <v>116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hidden="1" x14ac:dyDescent="0.25">
      <c r="A1337" t="s">
        <v>146</v>
      </c>
      <c r="C1337" s="6">
        <v>40604</v>
      </c>
      <c r="D1337" s="5">
        <v>4</v>
      </c>
      <c r="E1337" t="s">
        <v>206</v>
      </c>
      <c r="F1337" t="s">
        <v>13</v>
      </c>
      <c r="G1337">
        <v>54</v>
      </c>
      <c r="H1337" t="s">
        <v>116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hidden="1" x14ac:dyDescent="0.25">
      <c r="A1338" t="s">
        <v>146</v>
      </c>
      <c r="C1338" s="6">
        <v>40610</v>
      </c>
      <c r="D1338" s="5"/>
      <c r="E1338" s="6"/>
      <c r="G1338">
        <v>60</v>
      </c>
      <c r="H1338" t="s">
        <v>116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hidden="1" x14ac:dyDescent="0.25">
      <c r="A1339" t="s">
        <v>146</v>
      </c>
      <c r="C1339" s="6">
        <v>40617</v>
      </c>
      <c r="D1339" s="5"/>
      <c r="E1339" s="6"/>
      <c r="G1339">
        <v>67</v>
      </c>
      <c r="H1339" t="s">
        <v>116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hidden="1" x14ac:dyDescent="0.25">
      <c r="A1340" t="s">
        <v>146</v>
      </c>
      <c r="C1340" s="6">
        <v>40623</v>
      </c>
      <c r="D1340" s="5"/>
      <c r="E1340" s="6"/>
      <c r="G1340">
        <v>73</v>
      </c>
      <c r="H1340" t="s">
        <v>116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hidden="1" x14ac:dyDescent="0.25">
      <c r="A1341" t="s">
        <v>146</v>
      </c>
      <c r="C1341" s="6">
        <v>40638</v>
      </c>
      <c r="D1341" s="5">
        <v>6</v>
      </c>
      <c r="E1341" s="6" t="s">
        <v>239</v>
      </c>
      <c r="F1341" t="s">
        <v>89</v>
      </c>
      <c r="G1341">
        <v>88</v>
      </c>
      <c r="H1341" t="s">
        <v>116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hidden="1" x14ac:dyDescent="0.25">
      <c r="A1342" t="s">
        <v>146</v>
      </c>
      <c r="C1342" s="6">
        <v>40641</v>
      </c>
      <c r="D1342" s="5"/>
      <c r="E1342" s="6"/>
      <c r="G1342">
        <v>91</v>
      </c>
      <c r="H1342" t="s">
        <v>116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hidden="1" x14ac:dyDescent="0.25">
      <c r="A1343" t="s">
        <v>146</v>
      </c>
      <c r="C1343" s="6">
        <v>40660</v>
      </c>
      <c r="D1343" s="5">
        <v>8</v>
      </c>
      <c r="E1343" t="s">
        <v>208</v>
      </c>
      <c r="F1343" t="s">
        <v>14</v>
      </c>
      <c r="G1343">
        <v>110</v>
      </c>
      <c r="H1343" t="s">
        <v>116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hidden="1" x14ac:dyDescent="0.25">
      <c r="A1344" t="s">
        <v>146</v>
      </c>
      <c r="C1344" s="6">
        <v>40661</v>
      </c>
      <c r="D1344" s="5"/>
      <c r="E1344" s="6"/>
      <c r="G1344">
        <v>111</v>
      </c>
      <c r="H1344" t="s">
        <v>116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hidden="1" x14ac:dyDescent="0.25">
      <c r="A1345" t="s">
        <v>146</v>
      </c>
      <c r="C1345" s="6">
        <v>40673</v>
      </c>
      <c r="D1345" s="5"/>
      <c r="E1345" s="6"/>
      <c r="G1345">
        <v>123</v>
      </c>
      <c r="H1345" t="s">
        <v>116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hidden="1" x14ac:dyDescent="0.25">
      <c r="A1346" t="s">
        <v>146</v>
      </c>
      <c r="C1346" s="6">
        <v>40679</v>
      </c>
      <c r="D1346" s="5"/>
      <c r="E1346" s="6"/>
      <c r="G1346">
        <v>129</v>
      </c>
      <c r="H1346" t="s">
        <v>116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hidden="1" x14ac:dyDescent="0.25">
      <c r="A1347" t="s">
        <v>146</v>
      </c>
      <c r="C1347" s="6">
        <v>40683</v>
      </c>
      <c r="D1347" s="5"/>
      <c r="E1347" s="6"/>
      <c r="G1347">
        <v>133</v>
      </c>
      <c r="H1347" t="s">
        <v>116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hidden="1" x14ac:dyDescent="0.25">
      <c r="A1348" t="s">
        <v>146</v>
      </c>
      <c r="C1348" s="6">
        <v>40686</v>
      </c>
      <c r="D1348" s="5">
        <v>9</v>
      </c>
      <c r="E1348" s="6" t="s">
        <v>207</v>
      </c>
      <c r="F1348" t="s">
        <v>15</v>
      </c>
      <c r="G1348">
        <v>136</v>
      </c>
      <c r="H1348" t="s">
        <v>116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hidden="1" x14ac:dyDescent="0.25">
      <c r="A1349" t="s">
        <v>146</v>
      </c>
      <c r="C1349" s="6">
        <v>40693</v>
      </c>
      <c r="D1349" s="5"/>
      <c r="E1349" s="6"/>
      <c r="G1349">
        <v>143</v>
      </c>
      <c r="H1349" t="s">
        <v>116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hidden="1" x14ac:dyDescent="0.25">
      <c r="A1350" t="s">
        <v>146</v>
      </c>
      <c r="C1350" s="6">
        <v>40700</v>
      </c>
      <c r="D1350" s="5"/>
      <c r="E1350" s="6"/>
      <c r="G1350">
        <v>150</v>
      </c>
      <c r="H1350" t="s">
        <v>116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hidden="1" x14ac:dyDescent="0.25">
      <c r="A1351" t="s">
        <v>146</v>
      </c>
      <c r="C1351" s="6">
        <v>40708</v>
      </c>
      <c r="D1351" s="5"/>
      <c r="E1351" s="6"/>
      <c r="G1351">
        <v>158</v>
      </c>
      <c r="H1351" t="s">
        <v>116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hidden="1" x14ac:dyDescent="0.25">
      <c r="A1352" t="s">
        <v>146</v>
      </c>
      <c r="C1352" s="6">
        <v>40710</v>
      </c>
      <c r="D1352" s="5">
        <v>10</v>
      </c>
      <c r="E1352" s="6" t="s">
        <v>108</v>
      </c>
      <c r="F1352" t="s">
        <v>16</v>
      </c>
      <c r="G1352">
        <v>160</v>
      </c>
      <c r="H1352" t="s">
        <v>116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hidden="1" x14ac:dyDescent="0.25">
      <c r="A1353" t="s">
        <v>153</v>
      </c>
      <c r="C1353" s="6">
        <v>40550</v>
      </c>
      <c r="D1353" s="5">
        <v>1</v>
      </c>
      <c r="E1353" s="6" t="s">
        <v>209</v>
      </c>
      <c r="F1353" t="s">
        <v>10</v>
      </c>
      <c r="G1353">
        <v>0</v>
      </c>
      <c r="H1353" t="s">
        <v>117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hidden="1" x14ac:dyDescent="0.25">
      <c r="A1354" t="s">
        <v>153</v>
      </c>
      <c r="C1354" s="6">
        <v>40574</v>
      </c>
      <c r="D1354" s="5"/>
      <c r="E1354" s="6"/>
      <c r="G1354">
        <v>24</v>
      </c>
      <c r="H1354" t="s">
        <v>117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hidden="1" x14ac:dyDescent="0.25">
      <c r="A1355" t="s">
        <v>153</v>
      </c>
      <c r="C1355" s="6">
        <v>40577</v>
      </c>
      <c r="D1355" s="5">
        <v>4</v>
      </c>
      <c r="E1355" t="s">
        <v>210</v>
      </c>
      <c r="F1355" t="s">
        <v>12</v>
      </c>
      <c r="G1355">
        <v>27</v>
      </c>
      <c r="H1355" t="s">
        <v>117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hidden="1" x14ac:dyDescent="0.25">
      <c r="A1356" t="s">
        <v>153</v>
      </c>
      <c r="C1356" s="6">
        <v>40585</v>
      </c>
      <c r="D1356" s="5"/>
      <c r="E1356" s="6"/>
      <c r="G1356">
        <v>35</v>
      </c>
      <c r="H1356" t="s">
        <v>117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hidden="1" x14ac:dyDescent="0.25">
      <c r="A1357" t="s">
        <v>153</v>
      </c>
      <c r="C1357" s="6">
        <v>40588</v>
      </c>
      <c r="D1357" s="5"/>
      <c r="E1357" s="6"/>
      <c r="G1357">
        <v>38</v>
      </c>
      <c r="H1357" t="s">
        <v>117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hidden="1" x14ac:dyDescent="0.25">
      <c r="A1358" t="s">
        <v>153</v>
      </c>
      <c r="C1358" s="6">
        <v>40590</v>
      </c>
      <c r="D1358" s="5"/>
      <c r="E1358" s="6"/>
      <c r="G1358">
        <v>40</v>
      </c>
      <c r="H1358" t="s">
        <v>117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hidden="1" x14ac:dyDescent="0.25">
      <c r="A1359" t="s">
        <v>153</v>
      </c>
      <c r="C1359" s="6">
        <v>40604</v>
      </c>
      <c r="D1359" s="5">
        <v>5</v>
      </c>
      <c r="E1359" t="s">
        <v>206</v>
      </c>
      <c r="F1359" t="s">
        <v>13</v>
      </c>
      <c r="G1359">
        <v>54</v>
      </c>
      <c r="H1359" t="s">
        <v>117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hidden="1" x14ac:dyDescent="0.25">
      <c r="A1360" t="s">
        <v>153</v>
      </c>
      <c r="C1360" s="6">
        <v>40610</v>
      </c>
      <c r="D1360" s="5"/>
      <c r="E1360" s="6"/>
      <c r="G1360">
        <v>60</v>
      </c>
      <c r="H1360" t="s">
        <v>117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hidden="1" x14ac:dyDescent="0.25">
      <c r="A1361" t="s">
        <v>153</v>
      </c>
      <c r="C1361" s="6">
        <v>40617</v>
      </c>
      <c r="D1361" s="5"/>
      <c r="E1361" s="6"/>
      <c r="G1361">
        <v>67</v>
      </c>
      <c r="H1361" t="s">
        <v>117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hidden="1" x14ac:dyDescent="0.25">
      <c r="A1362" t="s">
        <v>153</v>
      </c>
      <c r="C1362" s="6">
        <v>40623</v>
      </c>
      <c r="D1362" s="5"/>
      <c r="E1362" s="6"/>
      <c r="G1362">
        <v>73</v>
      </c>
      <c r="H1362" t="s">
        <v>117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hidden="1" x14ac:dyDescent="0.25">
      <c r="A1363" t="s">
        <v>153</v>
      </c>
      <c r="C1363" s="6">
        <v>40638</v>
      </c>
      <c r="D1363" s="5">
        <v>6</v>
      </c>
      <c r="E1363" s="6" t="s">
        <v>239</v>
      </c>
      <c r="F1363" t="s">
        <v>89</v>
      </c>
      <c r="G1363">
        <v>88</v>
      </c>
      <c r="H1363" t="s">
        <v>117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hidden="1" x14ac:dyDescent="0.25">
      <c r="A1364" t="s">
        <v>153</v>
      </c>
      <c r="C1364" s="6">
        <v>40641</v>
      </c>
      <c r="D1364" s="5"/>
      <c r="E1364" s="6"/>
      <c r="G1364">
        <v>91</v>
      </c>
      <c r="H1364" t="s">
        <v>117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hidden="1" x14ac:dyDescent="0.25">
      <c r="A1365" t="s">
        <v>153</v>
      </c>
      <c r="C1365" s="6">
        <v>40660</v>
      </c>
      <c r="D1365" s="5">
        <v>8</v>
      </c>
      <c r="E1365" t="s">
        <v>208</v>
      </c>
      <c r="F1365" t="s">
        <v>14</v>
      </c>
      <c r="G1365">
        <v>110</v>
      </c>
      <c r="H1365" t="s">
        <v>117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hidden="1" x14ac:dyDescent="0.25">
      <c r="A1366" t="s">
        <v>153</v>
      </c>
      <c r="C1366" s="6">
        <v>40661</v>
      </c>
      <c r="D1366" s="5"/>
      <c r="E1366" s="6"/>
      <c r="G1366">
        <v>111</v>
      </c>
      <c r="H1366" t="s">
        <v>117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hidden="1" x14ac:dyDescent="0.25">
      <c r="A1367" t="s">
        <v>153</v>
      </c>
      <c r="C1367" s="6">
        <v>40673</v>
      </c>
      <c r="D1367" s="5"/>
      <c r="E1367" s="6"/>
      <c r="G1367">
        <v>123</v>
      </c>
      <c r="H1367" t="s">
        <v>117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hidden="1" x14ac:dyDescent="0.25">
      <c r="A1368" t="s">
        <v>153</v>
      </c>
      <c r="C1368" s="6">
        <v>40679</v>
      </c>
      <c r="D1368" s="5"/>
      <c r="E1368" s="6"/>
      <c r="G1368">
        <v>129</v>
      </c>
      <c r="H1368" t="s">
        <v>117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hidden="1" x14ac:dyDescent="0.25">
      <c r="A1369" t="s">
        <v>153</v>
      </c>
      <c r="C1369" s="6">
        <v>40683</v>
      </c>
      <c r="D1369" s="5"/>
      <c r="E1369" s="6"/>
      <c r="G1369">
        <v>133</v>
      </c>
      <c r="H1369" t="s">
        <v>117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hidden="1" x14ac:dyDescent="0.25">
      <c r="A1370" t="s">
        <v>153</v>
      </c>
      <c r="C1370" s="6">
        <v>40685</v>
      </c>
      <c r="D1370" s="5">
        <v>9</v>
      </c>
      <c r="E1370" s="6" t="s">
        <v>207</v>
      </c>
      <c r="F1370" t="s">
        <v>15</v>
      </c>
      <c r="G1370">
        <v>135</v>
      </c>
      <c r="H1370" t="s">
        <v>117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hidden="1" x14ac:dyDescent="0.25">
      <c r="A1371" t="s">
        <v>153</v>
      </c>
      <c r="C1371" s="6">
        <v>40686</v>
      </c>
      <c r="D1371" s="5"/>
      <c r="E1371" s="6"/>
      <c r="G1371">
        <v>136</v>
      </c>
      <c r="H1371" t="s">
        <v>117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hidden="1" x14ac:dyDescent="0.25">
      <c r="A1372" t="s">
        <v>153</v>
      </c>
      <c r="C1372" s="6">
        <v>40693</v>
      </c>
      <c r="D1372" s="5"/>
      <c r="E1372" s="6"/>
      <c r="G1372">
        <v>143</v>
      </c>
      <c r="H1372" t="s">
        <v>117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hidden="1" x14ac:dyDescent="0.25">
      <c r="A1373" t="s">
        <v>153</v>
      </c>
      <c r="C1373" s="6">
        <v>40700</v>
      </c>
      <c r="D1373" s="5"/>
      <c r="E1373" s="6"/>
      <c r="G1373">
        <v>150</v>
      </c>
      <c r="H1373" t="s">
        <v>117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hidden="1" x14ac:dyDescent="0.25">
      <c r="A1374" t="s">
        <v>153</v>
      </c>
      <c r="C1374" s="6">
        <v>40704</v>
      </c>
      <c r="D1374" s="5">
        <v>10</v>
      </c>
      <c r="E1374" s="6" t="s">
        <v>108</v>
      </c>
      <c r="F1374" t="s">
        <v>16</v>
      </c>
      <c r="G1374">
        <v>154</v>
      </c>
      <c r="H1374" t="s">
        <v>117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hidden="1" x14ac:dyDescent="0.25">
      <c r="A1375" t="s">
        <v>153</v>
      </c>
      <c r="C1375" s="6">
        <v>40708</v>
      </c>
      <c r="D1375" s="5"/>
      <c r="E1375" s="6"/>
      <c r="G1375">
        <v>158</v>
      </c>
      <c r="H1375" t="s">
        <v>117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hidden="1" x14ac:dyDescent="0.25">
      <c r="A1376" t="s">
        <v>161</v>
      </c>
      <c r="C1376" s="6">
        <v>40895</v>
      </c>
      <c r="D1376" s="5">
        <v>1</v>
      </c>
      <c r="E1376" s="6" t="s">
        <v>209</v>
      </c>
      <c r="F1376" t="s">
        <v>10</v>
      </c>
      <c r="G1376">
        <v>0</v>
      </c>
      <c r="H1376" t="s">
        <v>115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hidden="1" x14ac:dyDescent="0.25">
      <c r="A1377" t="s">
        <v>161</v>
      </c>
      <c r="C1377" s="6">
        <v>40924</v>
      </c>
      <c r="D1377" s="5">
        <v>4</v>
      </c>
      <c r="E1377" t="s">
        <v>210</v>
      </c>
      <c r="F1377" t="s">
        <v>12</v>
      </c>
      <c r="G1377">
        <v>29</v>
      </c>
      <c r="H1377" t="s">
        <v>115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hidden="1" x14ac:dyDescent="0.25">
      <c r="A1378" t="s">
        <v>161</v>
      </c>
      <c r="C1378" s="6">
        <v>40931</v>
      </c>
      <c r="D1378" s="5"/>
      <c r="E1378" s="6"/>
      <c r="G1378">
        <v>36</v>
      </c>
      <c r="H1378" t="s">
        <v>115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hidden="1" x14ac:dyDescent="0.25">
      <c r="A1379" t="s">
        <v>161</v>
      </c>
      <c r="C1379" s="6">
        <v>40938</v>
      </c>
      <c r="D1379" s="5"/>
      <c r="E1379" s="6"/>
      <c r="G1379">
        <v>43</v>
      </c>
      <c r="H1379" t="s">
        <v>115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hidden="1" x14ac:dyDescent="0.25">
      <c r="A1380" t="s">
        <v>161</v>
      </c>
      <c r="C1380" s="6">
        <v>40939</v>
      </c>
      <c r="D1380" s="5"/>
      <c r="E1380" s="6"/>
      <c r="G1380">
        <v>44</v>
      </c>
      <c r="H1380" t="s">
        <v>115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hidden="1" x14ac:dyDescent="0.25">
      <c r="A1381" t="s">
        <v>161</v>
      </c>
      <c r="C1381" s="6">
        <v>40945</v>
      </c>
      <c r="D1381" s="5">
        <v>5</v>
      </c>
      <c r="E1381" t="s">
        <v>206</v>
      </c>
      <c r="F1381" t="s">
        <v>13</v>
      </c>
      <c r="G1381">
        <v>50</v>
      </c>
      <c r="H1381" t="s">
        <v>115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hidden="1" x14ac:dyDescent="0.25">
      <c r="A1382" t="s">
        <v>161</v>
      </c>
      <c r="C1382" s="6">
        <v>40948</v>
      </c>
      <c r="D1382" s="5"/>
      <c r="E1382" s="6"/>
      <c r="G1382">
        <v>53</v>
      </c>
      <c r="H1382" t="s">
        <v>115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hidden="1" x14ac:dyDescent="0.25">
      <c r="A1383" t="s">
        <v>161</v>
      </c>
      <c r="C1383" s="6">
        <v>40954</v>
      </c>
      <c r="D1383" s="5"/>
      <c r="E1383" s="6"/>
      <c r="G1383">
        <v>59</v>
      </c>
      <c r="H1383" t="s">
        <v>115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hidden="1" x14ac:dyDescent="0.25">
      <c r="A1384" t="s">
        <v>161</v>
      </c>
      <c r="C1384" s="6">
        <v>40959</v>
      </c>
      <c r="D1384" s="5"/>
      <c r="E1384" s="6"/>
      <c r="G1384">
        <v>64</v>
      </c>
      <c r="H1384" t="s">
        <v>115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hidden="1" x14ac:dyDescent="0.25">
      <c r="A1385" t="s">
        <v>161</v>
      </c>
      <c r="C1385" s="6">
        <v>40960</v>
      </c>
      <c r="D1385" s="5"/>
      <c r="E1385" s="6"/>
      <c r="G1385">
        <v>65</v>
      </c>
      <c r="H1385" t="s">
        <v>115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hidden="1" x14ac:dyDescent="0.25">
      <c r="A1386" t="s">
        <v>161</v>
      </c>
      <c r="C1386" s="6">
        <v>40970</v>
      </c>
      <c r="D1386" s="5"/>
      <c r="E1386" s="6"/>
      <c r="G1386">
        <v>75</v>
      </c>
      <c r="H1386" t="s">
        <v>115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hidden="1" x14ac:dyDescent="0.25">
      <c r="A1387" t="s">
        <v>161</v>
      </c>
      <c r="C1387" s="6">
        <v>40976</v>
      </c>
      <c r="D1387" s="5"/>
      <c r="E1387" s="6"/>
      <c r="G1387">
        <v>81</v>
      </c>
      <c r="H1387" t="s">
        <v>115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hidden="1" x14ac:dyDescent="0.25">
      <c r="A1388" t="s">
        <v>161</v>
      </c>
      <c r="C1388" s="6">
        <v>40980</v>
      </c>
      <c r="D1388" s="5">
        <v>6</v>
      </c>
      <c r="E1388" s="6" t="s">
        <v>239</v>
      </c>
      <c r="F1388" t="s">
        <v>89</v>
      </c>
      <c r="G1388">
        <v>85</v>
      </c>
      <c r="H1388" t="s">
        <v>115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hidden="1" x14ac:dyDescent="0.25">
      <c r="A1389" t="s">
        <v>161</v>
      </c>
      <c r="C1389" s="6">
        <v>40982</v>
      </c>
      <c r="D1389" s="5"/>
      <c r="E1389" s="6"/>
      <c r="G1389">
        <v>87</v>
      </c>
      <c r="H1389" t="s">
        <v>115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hidden="1" x14ac:dyDescent="0.25">
      <c r="A1390" t="s">
        <v>161</v>
      </c>
      <c r="C1390" s="6">
        <v>40997</v>
      </c>
      <c r="D1390" s="5">
        <v>8</v>
      </c>
      <c r="E1390" t="s">
        <v>208</v>
      </c>
      <c r="F1390" t="s">
        <v>14</v>
      </c>
      <c r="G1390">
        <v>102</v>
      </c>
      <c r="H1390" t="s">
        <v>115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hidden="1" x14ac:dyDescent="0.25">
      <c r="A1391" t="s">
        <v>161</v>
      </c>
      <c r="C1391" s="6">
        <v>41001</v>
      </c>
      <c r="D1391" s="5"/>
      <c r="E1391" s="6"/>
      <c r="G1391">
        <v>106</v>
      </c>
      <c r="H1391" t="s">
        <v>115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hidden="1" x14ac:dyDescent="0.25">
      <c r="A1392" t="s">
        <v>161</v>
      </c>
      <c r="C1392" s="6">
        <v>41009</v>
      </c>
      <c r="D1392" s="5"/>
      <c r="E1392" s="6"/>
      <c r="G1392">
        <v>114</v>
      </c>
      <c r="H1392" t="s">
        <v>115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hidden="1" x14ac:dyDescent="0.25">
      <c r="A1393" t="s">
        <v>161</v>
      </c>
      <c r="C1393" s="6">
        <v>41018</v>
      </c>
      <c r="D1393" s="5"/>
      <c r="E1393" s="6"/>
      <c r="G1393">
        <v>123</v>
      </c>
      <c r="H1393" t="s">
        <v>115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hidden="1" x14ac:dyDescent="0.25">
      <c r="A1394" t="s">
        <v>161</v>
      </c>
      <c r="C1394" s="6">
        <v>41025</v>
      </c>
      <c r="D1394" s="5"/>
      <c r="E1394" s="6"/>
      <c r="G1394">
        <v>130</v>
      </c>
      <c r="H1394" t="s">
        <v>115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hidden="1" x14ac:dyDescent="0.25">
      <c r="A1395" t="s">
        <v>161</v>
      </c>
      <c r="C1395" s="6">
        <v>41032</v>
      </c>
      <c r="D1395" s="5"/>
      <c r="E1395" s="6"/>
      <c r="G1395">
        <v>137</v>
      </c>
      <c r="H1395" t="s">
        <v>115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hidden="1" x14ac:dyDescent="0.25">
      <c r="A1396" t="s">
        <v>161</v>
      </c>
      <c r="C1396" s="6">
        <v>41034</v>
      </c>
      <c r="D1396" s="5">
        <v>9</v>
      </c>
      <c r="E1396" s="6" t="s">
        <v>207</v>
      </c>
      <c r="F1396" t="s">
        <v>15</v>
      </c>
      <c r="G1396">
        <v>139</v>
      </c>
      <c r="H1396" t="s">
        <v>115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hidden="1" x14ac:dyDescent="0.25">
      <c r="A1397" t="s">
        <v>161</v>
      </c>
      <c r="C1397" s="6">
        <v>41038</v>
      </c>
      <c r="D1397" s="5"/>
      <c r="E1397" s="6"/>
      <c r="G1397">
        <v>143</v>
      </c>
      <c r="H1397" t="s">
        <v>115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hidden="1" x14ac:dyDescent="0.25">
      <c r="A1398" t="s">
        <v>161</v>
      </c>
      <c r="C1398" s="6">
        <v>41039</v>
      </c>
      <c r="D1398" s="5"/>
      <c r="E1398" s="6"/>
      <c r="G1398">
        <v>144</v>
      </c>
      <c r="H1398" t="s">
        <v>115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hidden="1" x14ac:dyDescent="0.25">
      <c r="A1399" t="s">
        <v>161</v>
      </c>
      <c r="C1399" s="6">
        <v>41043</v>
      </c>
      <c r="D1399" s="5"/>
      <c r="E1399" s="6"/>
      <c r="G1399">
        <v>148</v>
      </c>
      <c r="H1399" t="s">
        <v>115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hidden="1" x14ac:dyDescent="0.25">
      <c r="A1400" t="s">
        <v>161</v>
      </c>
      <c r="C1400" s="6">
        <v>41050</v>
      </c>
      <c r="D1400" s="5"/>
      <c r="E1400" s="6"/>
      <c r="G1400">
        <v>155</v>
      </c>
      <c r="H1400" t="s">
        <v>115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hidden="1" x14ac:dyDescent="0.25">
      <c r="A1401" t="s">
        <v>161</v>
      </c>
      <c r="C1401" s="6">
        <v>41057</v>
      </c>
      <c r="D1401" s="5">
        <v>10</v>
      </c>
      <c r="E1401" s="6" t="s">
        <v>108</v>
      </c>
      <c r="F1401" t="s">
        <v>16</v>
      </c>
      <c r="G1401">
        <v>162</v>
      </c>
      <c r="H1401" t="s">
        <v>115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hidden="1" x14ac:dyDescent="0.25">
      <c r="A1402" t="s">
        <v>147</v>
      </c>
      <c r="C1402" s="6">
        <v>40895</v>
      </c>
      <c r="D1402" s="5">
        <v>1</v>
      </c>
      <c r="E1402" s="6" t="s">
        <v>209</v>
      </c>
      <c r="F1402" t="s">
        <v>10</v>
      </c>
      <c r="G1402">
        <v>0</v>
      </c>
      <c r="H1402" t="s">
        <v>116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hidden="1" x14ac:dyDescent="0.25">
      <c r="A1403" t="s">
        <v>147</v>
      </c>
      <c r="C1403" s="6">
        <v>40924</v>
      </c>
      <c r="D1403" s="5">
        <v>4</v>
      </c>
      <c r="E1403" t="s">
        <v>210</v>
      </c>
      <c r="F1403" t="s">
        <v>12</v>
      </c>
      <c r="G1403">
        <v>29</v>
      </c>
      <c r="H1403" t="s">
        <v>116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hidden="1" x14ac:dyDescent="0.25">
      <c r="A1404" t="s">
        <v>147</v>
      </c>
      <c r="C1404" s="6">
        <v>40931</v>
      </c>
      <c r="D1404" s="5"/>
      <c r="E1404" s="6"/>
      <c r="G1404">
        <v>36</v>
      </c>
      <c r="H1404" t="s">
        <v>116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hidden="1" x14ac:dyDescent="0.25">
      <c r="A1405" t="s">
        <v>147</v>
      </c>
      <c r="C1405" s="6">
        <v>40938</v>
      </c>
      <c r="D1405" s="5"/>
      <c r="E1405" s="6"/>
      <c r="G1405">
        <v>43</v>
      </c>
      <c r="H1405" t="s">
        <v>116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hidden="1" x14ac:dyDescent="0.25">
      <c r="A1406" t="s">
        <v>147</v>
      </c>
      <c r="C1406" s="6">
        <v>40939</v>
      </c>
      <c r="D1406" s="5"/>
      <c r="E1406" s="6"/>
      <c r="G1406">
        <v>44</v>
      </c>
      <c r="H1406" t="s">
        <v>116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hidden="1" x14ac:dyDescent="0.25">
      <c r="A1407" t="s">
        <v>147</v>
      </c>
      <c r="C1407" s="6">
        <v>40945</v>
      </c>
      <c r="D1407" s="5">
        <v>5</v>
      </c>
      <c r="E1407" t="s">
        <v>206</v>
      </c>
      <c r="F1407" t="s">
        <v>13</v>
      </c>
      <c r="G1407">
        <v>50</v>
      </c>
      <c r="H1407" t="s">
        <v>116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hidden="1" x14ac:dyDescent="0.25">
      <c r="A1408" t="s">
        <v>147</v>
      </c>
      <c r="C1408" s="6">
        <v>40948</v>
      </c>
      <c r="D1408" s="5"/>
      <c r="E1408" s="6"/>
      <c r="G1408">
        <v>53</v>
      </c>
      <c r="H1408" t="s">
        <v>116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hidden="1" x14ac:dyDescent="0.25">
      <c r="A1409" t="s">
        <v>147</v>
      </c>
      <c r="C1409" s="6">
        <v>40954</v>
      </c>
      <c r="D1409" s="5"/>
      <c r="E1409" s="6"/>
      <c r="G1409">
        <v>59</v>
      </c>
      <c r="H1409" t="s">
        <v>116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hidden="1" x14ac:dyDescent="0.25">
      <c r="A1410" t="s">
        <v>147</v>
      </c>
      <c r="C1410" s="6">
        <v>40959</v>
      </c>
      <c r="D1410" s="5"/>
      <c r="E1410" s="6"/>
      <c r="G1410">
        <v>64</v>
      </c>
      <c r="H1410" t="s">
        <v>116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hidden="1" x14ac:dyDescent="0.25">
      <c r="A1411" t="s">
        <v>147</v>
      </c>
      <c r="C1411" s="6">
        <v>40960</v>
      </c>
      <c r="D1411" s="5"/>
      <c r="E1411" s="6"/>
      <c r="G1411">
        <v>65</v>
      </c>
      <c r="H1411" t="s">
        <v>116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hidden="1" x14ac:dyDescent="0.25">
      <c r="A1412" t="s">
        <v>147</v>
      </c>
      <c r="C1412" s="6">
        <v>40970</v>
      </c>
      <c r="D1412" s="5"/>
      <c r="E1412" s="6"/>
      <c r="G1412">
        <v>75</v>
      </c>
      <c r="H1412" t="s">
        <v>116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hidden="1" x14ac:dyDescent="0.25">
      <c r="A1413" t="s">
        <v>147</v>
      </c>
      <c r="C1413" s="6">
        <v>40976</v>
      </c>
      <c r="D1413" s="5"/>
      <c r="E1413" s="6"/>
      <c r="G1413">
        <v>81</v>
      </c>
      <c r="H1413" t="s">
        <v>116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hidden="1" x14ac:dyDescent="0.25">
      <c r="A1414" t="s">
        <v>147</v>
      </c>
      <c r="C1414" s="6">
        <v>40980</v>
      </c>
      <c r="D1414" s="5">
        <v>6</v>
      </c>
      <c r="E1414" s="6" t="s">
        <v>239</v>
      </c>
      <c r="F1414" t="s">
        <v>89</v>
      </c>
      <c r="G1414">
        <v>85</v>
      </c>
      <c r="H1414" t="s">
        <v>116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hidden="1" x14ac:dyDescent="0.25">
      <c r="A1415" t="s">
        <v>147</v>
      </c>
      <c r="C1415" s="6">
        <v>40982</v>
      </c>
      <c r="D1415" s="5"/>
      <c r="E1415" s="6"/>
      <c r="G1415">
        <v>87</v>
      </c>
      <c r="H1415" t="s">
        <v>116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hidden="1" x14ac:dyDescent="0.25">
      <c r="A1416" t="s">
        <v>147</v>
      </c>
      <c r="C1416" s="6">
        <v>40997</v>
      </c>
      <c r="D1416" s="5">
        <v>8</v>
      </c>
      <c r="E1416" t="s">
        <v>208</v>
      </c>
      <c r="F1416" t="s">
        <v>14</v>
      </c>
      <c r="G1416">
        <v>102</v>
      </c>
      <c r="H1416" t="s">
        <v>116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hidden="1" x14ac:dyDescent="0.25">
      <c r="A1417" t="s">
        <v>147</v>
      </c>
      <c r="C1417" s="6">
        <v>41001</v>
      </c>
      <c r="D1417" s="5"/>
      <c r="E1417" s="6"/>
      <c r="G1417">
        <v>106</v>
      </c>
      <c r="H1417" t="s">
        <v>116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hidden="1" x14ac:dyDescent="0.25">
      <c r="A1418" t="s">
        <v>147</v>
      </c>
      <c r="C1418" s="6">
        <v>41009</v>
      </c>
      <c r="D1418" s="5"/>
      <c r="E1418" s="6"/>
      <c r="G1418">
        <v>114</v>
      </c>
      <c r="H1418" t="s">
        <v>116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hidden="1" x14ac:dyDescent="0.25">
      <c r="A1419" t="s">
        <v>147</v>
      </c>
      <c r="C1419" s="6">
        <v>41018</v>
      </c>
      <c r="D1419" s="5"/>
      <c r="E1419" s="6"/>
      <c r="G1419">
        <v>123</v>
      </c>
      <c r="H1419" t="s">
        <v>116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hidden="1" x14ac:dyDescent="0.25">
      <c r="A1420" t="s">
        <v>147</v>
      </c>
      <c r="C1420" s="6">
        <v>41025</v>
      </c>
      <c r="D1420" s="5">
        <v>9</v>
      </c>
      <c r="E1420" s="6" t="s">
        <v>207</v>
      </c>
      <c r="F1420" t="s">
        <v>15</v>
      </c>
      <c r="G1420">
        <v>130</v>
      </c>
      <c r="H1420" t="s">
        <v>116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hidden="1" x14ac:dyDescent="0.25">
      <c r="A1421" t="s">
        <v>147</v>
      </c>
      <c r="C1421" s="6">
        <v>41032</v>
      </c>
      <c r="D1421" s="5"/>
      <c r="E1421" s="6"/>
      <c r="G1421">
        <v>137</v>
      </c>
      <c r="H1421" t="s">
        <v>116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hidden="1" x14ac:dyDescent="0.25">
      <c r="A1422" t="s">
        <v>147</v>
      </c>
      <c r="C1422" s="6">
        <v>41038</v>
      </c>
      <c r="D1422" s="5"/>
      <c r="E1422" s="6"/>
      <c r="G1422">
        <v>143</v>
      </c>
      <c r="H1422" t="s">
        <v>116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hidden="1" x14ac:dyDescent="0.25">
      <c r="A1423" t="s">
        <v>147</v>
      </c>
      <c r="C1423" s="6">
        <v>41039</v>
      </c>
      <c r="D1423" s="5"/>
      <c r="E1423" s="6"/>
      <c r="G1423">
        <v>144</v>
      </c>
      <c r="H1423" t="s">
        <v>116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hidden="1" x14ac:dyDescent="0.25">
      <c r="A1424" t="s">
        <v>147</v>
      </c>
      <c r="C1424" s="6">
        <v>41043</v>
      </c>
      <c r="D1424" s="5"/>
      <c r="E1424" s="6"/>
      <c r="G1424">
        <v>148</v>
      </c>
      <c r="H1424" t="s">
        <v>116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hidden="1" x14ac:dyDescent="0.25">
      <c r="A1425" t="s">
        <v>147</v>
      </c>
      <c r="C1425" s="6">
        <v>41050</v>
      </c>
      <c r="D1425" s="5"/>
      <c r="E1425" s="6"/>
      <c r="G1425">
        <v>155</v>
      </c>
      <c r="H1425" t="s">
        <v>116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hidden="1" x14ac:dyDescent="0.25">
      <c r="A1426" t="s">
        <v>147</v>
      </c>
      <c r="C1426" s="6">
        <v>41057</v>
      </c>
      <c r="D1426" s="5"/>
      <c r="E1426" s="6"/>
      <c r="G1426">
        <v>162</v>
      </c>
      <c r="H1426" t="s">
        <v>116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hidden="1" x14ac:dyDescent="0.25">
      <c r="A1427" t="s">
        <v>147</v>
      </c>
      <c r="C1427" s="6">
        <v>41065</v>
      </c>
      <c r="D1427" s="5">
        <v>10</v>
      </c>
      <c r="E1427" s="6" t="s">
        <v>108</v>
      </c>
      <c r="F1427" t="s">
        <v>16</v>
      </c>
      <c r="G1427">
        <v>170</v>
      </c>
      <c r="H1427" t="s">
        <v>116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hidden="1" x14ac:dyDescent="0.25">
      <c r="A1428" t="s">
        <v>154</v>
      </c>
      <c r="C1428" s="6">
        <v>40895</v>
      </c>
      <c r="D1428" s="5">
        <v>1</v>
      </c>
      <c r="E1428" s="6" t="s">
        <v>209</v>
      </c>
      <c r="F1428" t="s">
        <v>10</v>
      </c>
      <c r="G1428">
        <v>0</v>
      </c>
      <c r="H1428" t="s">
        <v>117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hidden="1" x14ac:dyDescent="0.25">
      <c r="A1429" t="s">
        <v>154</v>
      </c>
      <c r="C1429" s="6">
        <v>40924</v>
      </c>
      <c r="D1429" s="5">
        <v>4</v>
      </c>
      <c r="E1429" t="s">
        <v>210</v>
      </c>
      <c r="F1429" t="s">
        <v>12</v>
      </c>
      <c r="G1429">
        <v>29</v>
      </c>
      <c r="H1429" t="s">
        <v>117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hidden="1" x14ac:dyDescent="0.25">
      <c r="A1430" t="s">
        <v>154</v>
      </c>
      <c r="C1430" s="6">
        <v>40931</v>
      </c>
      <c r="D1430" s="5"/>
      <c r="E1430" s="6"/>
      <c r="G1430">
        <v>36</v>
      </c>
      <c r="H1430" t="s">
        <v>117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hidden="1" x14ac:dyDescent="0.25">
      <c r="A1431" t="s">
        <v>154</v>
      </c>
      <c r="C1431" s="6">
        <v>40938</v>
      </c>
      <c r="D1431" s="5"/>
      <c r="E1431" s="6"/>
      <c r="G1431">
        <v>43</v>
      </c>
      <c r="H1431" t="s">
        <v>117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hidden="1" x14ac:dyDescent="0.25">
      <c r="A1432" t="s">
        <v>154</v>
      </c>
      <c r="C1432" s="6">
        <v>40939</v>
      </c>
      <c r="D1432" s="5"/>
      <c r="E1432" s="6"/>
      <c r="G1432">
        <v>44</v>
      </c>
      <c r="H1432" t="s">
        <v>117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hidden="1" x14ac:dyDescent="0.25">
      <c r="A1433" t="s">
        <v>154</v>
      </c>
      <c r="C1433" s="6">
        <v>40945</v>
      </c>
      <c r="D1433" s="5">
        <v>5</v>
      </c>
      <c r="E1433" t="s">
        <v>206</v>
      </c>
      <c r="F1433" t="s">
        <v>13</v>
      </c>
      <c r="G1433">
        <v>50</v>
      </c>
      <c r="H1433" t="s">
        <v>117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hidden="1" x14ac:dyDescent="0.25">
      <c r="A1434" t="s">
        <v>154</v>
      </c>
      <c r="C1434" s="6">
        <v>40948</v>
      </c>
      <c r="D1434" s="5"/>
      <c r="E1434" s="6"/>
      <c r="G1434">
        <v>53</v>
      </c>
      <c r="H1434" t="s">
        <v>117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hidden="1" x14ac:dyDescent="0.25">
      <c r="A1435" t="s">
        <v>154</v>
      </c>
      <c r="C1435" s="6">
        <v>40954</v>
      </c>
      <c r="D1435" s="5"/>
      <c r="E1435" s="6"/>
      <c r="G1435">
        <v>59</v>
      </c>
      <c r="H1435" t="s">
        <v>117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hidden="1" x14ac:dyDescent="0.25">
      <c r="A1436" t="s">
        <v>154</v>
      </c>
      <c r="C1436" s="6">
        <v>40959</v>
      </c>
      <c r="D1436" s="5"/>
      <c r="E1436" s="6"/>
      <c r="G1436">
        <v>64</v>
      </c>
      <c r="H1436" t="s">
        <v>117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hidden="1" x14ac:dyDescent="0.25">
      <c r="A1437" t="s">
        <v>154</v>
      </c>
      <c r="C1437" s="6">
        <v>40960</v>
      </c>
      <c r="D1437" s="5"/>
      <c r="E1437" s="6"/>
      <c r="G1437">
        <v>65</v>
      </c>
      <c r="H1437" t="s">
        <v>117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hidden="1" x14ac:dyDescent="0.25">
      <c r="A1438" t="s">
        <v>154</v>
      </c>
      <c r="C1438" s="6">
        <v>40970</v>
      </c>
      <c r="D1438" s="5"/>
      <c r="E1438" s="6"/>
      <c r="G1438">
        <v>75</v>
      </c>
      <c r="H1438" t="s">
        <v>117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hidden="1" x14ac:dyDescent="0.25">
      <c r="A1439" t="s">
        <v>154</v>
      </c>
      <c r="C1439" s="6">
        <v>40976</v>
      </c>
      <c r="D1439" s="5"/>
      <c r="E1439" s="6"/>
      <c r="G1439">
        <v>81</v>
      </c>
      <c r="H1439" t="s">
        <v>117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hidden="1" x14ac:dyDescent="0.25">
      <c r="A1440" t="s">
        <v>154</v>
      </c>
      <c r="C1440" s="6">
        <v>40980</v>
      </c>
      <c r="D1440" s="5">
        <v>6</v>
      </c>
      <c r="E1440" s="6" t="s">
        <v>239</v>
      </c>
      <c r="F1440" t="s">
        <v>89</v>
      </c>
      <c r="G1440">
        <v>85</v>
      </c>
      <c r="H1440" t="s">
        <v>117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hidden="1" x14ac:dyDescent="0.25">
      <c r="A1441" t="s">
        <v>154</v>
      </c>
      <c r="C1441" s="6">
        <v>40982</v>
      </c>
      <c r="D1441" s="5"/>
      <c r="E1441" s="6"/>
      <c r="G1441">
        <v>87</v>
      </c>
      <c r="H1441" t="s">
        <v>117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hidden="1" x14ac:dyDescent="0.25">
      <c r="A1442" t="s">
        <v>154</v>
      </c>
      <c r="C1442" s="6">
        <v>40997</v>
      </c>
      <c r="D1442" s="5">
        <v>8</v>
      </c>
      <c r="E1442" t="s">
        <v>208</v>
      </c>
      <c r="F1442" t="s">
        <v>14</v>
      </c>
      <c r="G1442">
        <v>102</v>
      </c>
      <c r="H1442" t="s">
        <v>117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hidden="1" x14ac:dyDescent="0.25">
      <c r="A1443" t="s">
        <v>154</v>
      </c>
      <c r="C1443" s="6">
        <v>41001</v>
      </c>
      <c r="D1443" s="5"/>
      <c r="E1443" s="6"/>
      <c r="G1443">
        <v>106</v>
      </c>
      <c r="H1443" t="s">
        <v>117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hidden="1" x14ac:dyDescent="0.25">
      <c r="A1444" t="s">
        <v>154</v>
      </c>
      <c r="C1444" s="6">
        <v>41009</v>
      </c>
      <c r="D1444" s="5"/>
      <c r="E1444" s="6"/>
      <c r="G1444">
        <v>114</v>
      </c>
      <c r="H1444" t="s">
        <v>117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hidden="1" x14ac:dyDescent="0.25">
      <c r="A1445" t="s">
        <v>154</v>
      </c>
      <c r="C1445" s="6">
        <v>41018</v>
      </c>
      <c r="D1445" s="5"/>
      <c r="E1445" s="6"/>
      <c r="G1445">
        <v>123</v>
      </c>
      <c r="H1445" t="s">
        <v>117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hidden="1" x14ac:dyDescent="0.25">
      <c r="A1446" t="s">
        <v>154</v>
      </c>
      <c r="C1446" s="6">
        <v>41025</v>
      </c>
      <c r="D1446" s="5"/>
      <c r="E1446" s="6"/>
      <c r="G1446">
        <v>130</v>
      </c>
      <c r="H1446" t="s">
        <v>117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hidden="1" x14ac:dyDescent="0.25">
      <c r="A1447" t="s">
        <v>154</v>
      </c>
      <c r="C1447" s="6">
        <v>41030</v>
      </c>
      <c r="D1447" s="5">
        <v>9</v>
      </c>
      <c r="E1447" s="6" t="s">
        <v>207</v>
      </c>
      <c r="F1447" t="s">
        <v>15</v>
      </c>
      <c r="G1447">
        <v>135</v>
      </c>
      <c r="H1447" t="s">
        <v>117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hidden="1" x14ac:dyDescent="0.25">
      <c r="A1448" t="s">
        <v>154</v>
      </c>
      <c r="C1448" s="6">
        <v>41032</v>
      </c>
      <c r="D1448" s="5"/>
      <c r="E1448" s="6"/>
      <c r="G1448">
        <v>137</v>
      </c>
      <c r="H1448" t="s">
        <v>117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hidden="1" x14ac:dyDescent="0.25">
      <c r="A1449" t="s">
        <v>154</v>
      </c>
      <c r="C1449" s="6">
        <v>41038</v>
      </c>
      <c r="D1449" s="5"/>
      <c r="E1449" s="6"/>
      <c r="G1449">
        <v>143</v>
      </c>
      <c r="H1449" t="s">
        <v>117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hidden="1" x14ac:dyDescent="0.25">
      <c r="A1450" t="s">
        <v>154</v>
      </c>
      <c r="C1450" s="6">
        <v>41039</v>
      </c>
      <c r="D1450" s="5"/>
      <c r="E1450" s="6"/>
      <c r="G1450">
        <v>144</v>
      </c>
      <c r="H1450" t="s">
        <v>117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hidden="1" x14ac:dyDescent="0.25">
      <c r="A1451" t="s">
        <v>154</v>
      </c>
      <c r="C1451" s="6">
        <v>41043</v>
      </c>
      <c r="D1451" s="5"/>
      <c r="E1451" s="6"/>
      <c r="G1451">
        <v>148</v>
      </c>
      <c r="H1451" t="s">
        <v>117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hidden="1" x14ac:dyDescent="0.25">
      <c r="A1452" t="s">
        <v>154</v>
      </c>
      <c r="C1452" s="6">
        <v>41050</v>
      </c>
      <c r="D1452" s="5"/>
      <c r="E1452" s="6"/>
      <c r="G1452">
        <v>155</v>
      </c>
      <c r="H1452" t="s">
        <v>117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hidden="1" x14ac:dyDescent="0.25">
      <c r="A1453" t="s">
        <v>154</v>
      </c>
      <c r="C1453" s="6">
        <v>41057</v>
      </c>
      <c r="D1453" s="5">
        <v>10</v>
      </c>
      <c r="E1453" s="6" t="s">
        <v>108</v>
      </c>
      <c r="F1453" t="s">
        <v>16</v>
      </c>
      <c r="G1453">
        <v>162</v>
      </c>
      <c r="H1453" t="s">
        <v>117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hidden="1" x14ac:dyDescent="0.25">
      <c r="A1454" t="s">
        <v>162</v>
      </c>
      <c r="C1454" s="6">
        <v>40912</v>
      </c>
      <c r="D1454" s="5">
        <v>1</v>
      </c>
      <c r="E1454" s="6" t="s">
        <v>209</v>
      </c>
      <c r="F1454" t="s">
        <v>10</v>
      </c>
      <c r="G1454">
        <v>0</v>
      </c>
      <c r="H1454" t="s">
        <v>115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hidden="1" x14ac:dyDescent="0.25">
      <c r="A1455" t="s">
        <v>162</v>
      </c>
      <c r="C1455" s="6">
        <v>40945</v>
      </c>
      <c r="D1455" s="5"/>
      <c r="E1455" s="6"/>
      <c r="G1455">
        <v>33</v>
      </c>
      <c r="H1455" t="s">
        <v>115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hidden="1" x14ac:dyDescent="0.25">
      <c r="A1456" t="s">
        <v>162</v>
      </c>
      <c r="C1456" s="6">
        <v>40947</v>
      </c>
      <c r="D1456" s="5">
        <v>4</v>
      </c>
      <c r="E1456" t="s">
        <v>210</v>
      </c>
      <c r="F1456" t="s">
        <v>12</v>
      </c>
      <c r="G1456">
        <v>35</v>
      </c>
      <c r="H1456" t="s">
        <v>115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hidden="1" x14ac:dyDescent="0.25">
      <c r="A1457" t="s">
        <v>162</v>
      </c>
      <c r="C1457" s="6">
        <v>40956</v>
      </c>
      <c r="D1457" s="5"/>
      <c r="E1457" s="6"/>
      <c r="G1457">
        <v>44</v>
      </c>
      <c r="H1457" t="s">
        <v>115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hidden="1" x14ac:dyDescent="0.25">
      <c r="A1458" t="s">
        <v>162</v>
      </c>
      <c r="C1458" s="6">
        <v>40960</v>
      </c>
      <c r="D1458" s="5"/>
      <c r="E1458" s="6"/>
      <c r="G1458">
        <v>48</v>
      </c>
      <c r="H1458" t="s">
        <v>115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hidden="1" x14ac:dyDescent="0.25">
      <c r="A1459" t="s">
        <v>162</v>
      </c>
      <c r="C1459" s="6">
        <v>40963</v>
      </c>
      <c r="D1459" s="5">
        <v>5</v>
      </c>
      <c r="E1459" t="s">
        <v>206</v>
      </c>
      <c r="F1459" t="s">
        <v>13</v>
      </c>
      <c r="G1459">
        <v>51</v>
      </c>
      <c r="H1459" t="s">
        <v>115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hidden="1" x14ac:dyDescent="0.25">
      <c r="A1460" t="s">
        <v>162</v>
      </c>
      <c r="C1460" s="6">
        <v>40970</v>
      </c>
      <c r="D1460" s="5"/>
      <c r="E1460" s="6"/>
      <c r="G1460">
        <v>58</v>
      </c>
      <c r="H1460" t="s">
        <v>115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hidden="1" x14ac:dyDescent="0.25">
      <c r="A1461" t="s">
        <v>162</v>
      </c>
      <c r="C1461" s="6">
        <v>40976</v>
      </c>
      <c r="D1461" s="5"/>
      <c r="E1461" s="6"/>
      <c r="G1461">
        <v>64</v>
      </c>
      <c r="H1461" t="s">
        <v>115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hidden="1" x14ac:dyDescent="0.25">
      <c r="A1462" t="s">
        <v>162</v>
      </c>
      <c r="C1462" s="6">
        <v>40980</v>
      </c>
      <c r="D1462" s="5">
        <v>6</v>
      </c>
      <c r="E1462" s="6" t="s">
        <v>239</v>
      </c>
      <c r="F1462" t="s">
        <v>89</v>
      </c>
      <c r="G1462">
        <v>68</v>
      </c>
      <c r="H1462" t="s">
        <v>115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hidden="1" x14ac:dyDescent="0.25">
      <c r="A1463" t="s">
        <v>162</v>
      </c>
      <c r="C1463" s="6">
        <v>40982</v>
      </c>
      <c r="D1463" s="5"/>
      <c r="E1463" s="6"/>
      <c r="G1463">
        <v>70</v>
      </c>
      <c r="H1463" t="s">
        <v>115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hidden="1" x14ac:dyDescent="0.25">
      <c r="A1464" t="s">
        <v>162</v>
      </c>
      <c r="C1464" s="6">
        <v>40994</v>
      </c>
      <c r="D1464" s="5"/>
      <c r="E1464" s="6"/>
      <c r="G1464">
        <v>82</v>
      </c>
      <c r="H1464" t="s">
        <v>115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hidden="1" x14ac:dyDescent="0.25">
      <c r="A1465" t="s">
        <v>162</v>
      </c>
      <c r="C1465" s="6">
        <v>40998</v>
      </c>
      <c r="D1465" s="5">
        <v>8</v>
      </c>
      <c r="E1465" t="s">
        <v>208</v>
      </c>
      <c r="F1465" t="s">
        <v>14</v>
      </c>
      <c r="G1465">
        <v>86</v>
      </c>
      <c r="H1465" t="s">
        <v>115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hidden="1" x14ac:dyDescent="0.25">
      <c r="A1466" t="s">
        <v>162</v>
      </c>
      <c r="C1466" s="6">
        <v>41001</v>
      </c>
      <c r="D1466" s="5"/>
      <c r="E1466" s="6"/>
      <c r="G1466">
        <v>89</v>
      </c>
      <c r="H1466" t="s">
        <v>115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hidden="1" x14ac:dyDescent="0.25">
      <c r="A1467" t="s">
        <v>162</v>
      </c>
      <c r="C1467" s="6">
        <v>41011</v>
      </c>
      <c r="D1467" s="5"/>
      <c r="E1467" s="6"/>
      <c r="G1467">
        <v>99</v>
      </c>
      <c r="H1467" t="s">
        <v>115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hidden="1" x14ac:dyDescent="0.25">
      <c r="A1468" t="s">
        <v>162</v>
      </c>
      <c r="C1468" s="6">
        <v>41016</v>
      </c>
      <c r="D1468" s="5"/>
      <c r="E1468" s="6"/>
      <c r="G1468">
        <v>104</v>
      </c>
      <c r="H1468" t="s">
        <v>115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hidden="1" x14ac:dyDescent="0.25">
      <c r="A1469" t="s">
        <v>162</v>
      </c>
      <c r="C1469" s="6">
        <v>41029</v>
      </c>
      <c r="D1469" s="5"/>
      <c r="E1469" s="6"/>
      <c r="G1469">
        <v>117</v>
      </c>
      <c r="H1469" t="s">
        <v>115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hidden="1" x14ac:dyDescent="0.25">
      <c r="A1470" t="s">
        <v>162</v>
      </c>
      <c r="C1470" s="6">
        <v>41043</v>
      </c>
      <c r="D1470" s="5"/>
      <c r="E1470" s="6"/>
      <c r="G1470">
        <v>131</v>
      </c>
      <c r="H1470" t="s">
        <v>115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hidden="1" x14ac:dyDescent="0.25">
      <c r="A1471" t="s">
        <v>162</v>
      </c>
      <c r="C1471" s="6">
        <v>41050</v>
      </c>
      <c r="D1471" s="5"/>
      <c r="E1471" s="6"/>
      <c r="G1471">
        <v>138</v>
      </c>
      <c r="H1471" t="s">
        <v>115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hidden="1" x14ac:dyDescent="0.25">
      <c r="A1472" t="s">
        <v>162</v>
      </c>
      <c r="C1472" s="6">
        <v>41057</v>
      </c>
      <c r="D1472" s="5"/>
      <c r="E1472" s="6"/>
      <c r="G1472">
        <v>145</v>
      </c>
      <c r="H1472" t="s">
        <v>115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hidden="1" x14ac:dyDescent="0.25">
      <c r="A1473" t="s">
        <v>162</v>
      </c>
      <c r="C1473" s="6">
        <v>41064</v>
      </c>
      <c r="D1473" s="5"/>
      <c r="E1473" s="6"/>
      <c r="G1473">
        <v>152</v>
      </c>
      <c r="H1473" t="s">
        <v>115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hidden="1" x14ac:dyDescent="0.25">
      <c r="A1474" t="s">
        <v>162</v>
      </c>
      <c r="C1474" s="6">
        <v>41066</v>
      </c>
      <c r="D1474" s="5"/>
      <c r="E1474" s="6"/>
      <c r="G1474">
        <v>154</v>
      </c>
      <c r="H1474" t="s">
        <v>115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hidden="1" x14ac:dyDescent="0.25">
      <c r="A1475" t="s">
        <v>162</v>
      </c>
      <c r="C1475" s="6">
        <v>41067</v>
      </c>
      <c r="D1475" s="5">
        <v>9</v>
      </c>
      <c r="E1475" s="6" t="s">
        <v>207</v>
      </c>
      <c r="F1475" t="s">
        <v>15</v>
      </c>
      <c r="G1475">
        <v>155</v>
      </c>
      <c r="H1475" t="s">
        <v>115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hidden="1" x14ac:dyDescent="0.25">
      <c r="A1476" t="s">
        <v>162</v>
      </c>
      <c r="C1476" s="6">
        <v>41072</v>
      </c>
      <c r="D1476" s="5"/>
      <c r="E1476" s="6"/>
      <c r="G1476">
        <v>160</v>
      </c>
      <c r="H1476" t="s">
        <v>115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hidden="1" x14ac:dyDescent="0.25">
      <c r="A1477" t="s">
        <v>162</v>
      </c>
      <c r="C1477" s="6">
        <v>41092</v>
      </c>
      <c r="D1477" s="5"/>
      <c r="E1477" s="6"/>
      <c r="G1477">
        <v>180</v>
      </c>
      <c r="H1477" t="s">
        <v>115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hidden="1" x14ac:dyDescent="0.25">
      <c r="A1478" t="s">
        <v>162</v>
      </c>
      <c r="C1478" s="6">
        <v>41096</v>
      </c>
      <c r="D1478" s="5">
        <v>10</v>
      </c>
      <c r="E1478" s="6" t="s">
        <v>108</v>
      </c>
      <c r="F1478" t="s">
        <v>16</v>
      </c>
      <c r="G1478">
        <v>184</v>
      </c>
      <c r="H1478" t="s">
        <v>115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hidden="1" x14ac:dyDescent="0.25">
      <c r="A1479" t="s">
        <v>148</v>
      </c>
      <c r="C1479" s="6">
        <v>40912</v>
      </c>
      <c r="D1479" s="5">
        <v>1</v>
      </c>
      <c r="E1479" s="6" t="s">
        <v>209</v>
      </c>
      <c r="F1479" t="s">
        <v>10</v>
      </c>
      <c r="G1479">
        <v>0</v>
      </c>
      <c r="H1479" t="s">
        <v>116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hidden="1" x14ac:dyDescent="0.25">
      <c r="A1480" t="s">
        <v>148</v>
      </c>
      <c r="C1480" s="6">
        <v>40945</v>
      </c>
      <c r="D1480" s="5"/>
      <c r="E1480" s="6"/>
      <c r="G1480">
        <v>33</v>
      </c>
      <c r="H1480" t="s">
        <v>116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hidden="1" x14ac:dyDescent="0.25">
      <c r="A1481" t="s">
        <v>148</v>
      </c>
      <c r="C1481" s="6">
        <v>40947</v>
      </c>
      <c r="D1481" s="5">
        <v>4</v>
      </c>
      <c r="E1481" t="s">
        <v>210</v>
      </c>
      <c r="F1481" t="s">
        <v>12</v>
      </c>
      <c r="G1481">
        <v>35</v>
      </c>
      <c r="H1481" t="s">
        <v>116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hidden="1" x14ac:dyDescent="0.25">
      <c r="A1482" t="s">
        <v>148</v>
      </c>
      <c r="C1482" s="6">
        <v>40956</v>
      </c>
      <c r="D1482" s="5"/>
      <c r="E1482" s="6"/>
      <c r="G1482">
        <v>44</v>
      </c>
      <c r="H1482" t="s">
        <v>116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hidden="1" x14ac:dyDescent="0.25">
      <c r="A1483" t="s">
        <v>148</v>
      </c>
      <c r="C1483" s="6">
        <v>40960</v>
      </c>
      <c r="D1483" s="5"/>
      <c r="E1483" s="6"/>
      <c r="G1483">
        <v>48</v>
      </c>
      <c r="H1483" t="s">
        <v>116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hidden="1" x14ac:dyDescent="0.25">
      <c r="A1484" t="s">
        <v>148</v>
      </c>
      <c r="C1484" s="6">
        <v>40963</v>
      </c>
      <c r="D1484" s="5">
        <v>5</v>
      </c>
      <c r="E1484" t="s">
        <v>206</v>
      </c>
      <c r="F1484" t="s">
        <v>13</v>
      </c>
      <c r="G1484">
        <v>51</v>
      </c>
      <c r="H1484" t="s">
        <v>116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hidden="1" x14ac:dyDescent="0.25">
      <c r="A1485" t="s">
        <v>148</v>
      </c>
      <c r="C1485" s="6">
        <v>40970</v>
      </c>
      <c r="D1485" s="5"/>
      <c r="E1485" s="6"/>
      <c r="G1485">
        <v>58</v>
      </c>
      <c r="H1485" t="s">
        <v>116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hidden="1" x14ac:dyDescent="0.25">
      <c r="A1486" t="s">
        <v>148</v>
      </c>
      <c r="C1486" s="6">
        <v>40976</v>
      </c>
      <c r="D1486" s="5"/>
      <c r="E1486" s="6"/>
      <c r="G1486">
        <v>64</v>
      </c>
      <c r="H1486" t="s">
        <v>116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hidden="1" x14ac:dyDescent="0.25">
      <c r="A1487" t="s">
        <v>148</v>
      </c>
      <c r="C1487" s="6">
        <v>40980</v>
      </c>
      <c r="D1487" s="5">
        <v>6</v>
      </c>
      <c r="E1487" s="6" t="s">
        <v>239</v>
      </c>
      <c r="F1487" t="s">
        <v>89</v>
      </c>
      <c r="G1487">
        <v>68</v>
      </c>
      <c r="H1487" t="s">
        <v>116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hidden="1" x14ac:dyDescent="0.25">
      <c r="A1488" t="s">
        <v>148</v>
      </c>
      <c r="C1488" s="6">
        <v>40982</v>
      </c>
      <c r="D1488" s="5"/>
      <c r="E1488" s="6"/>
      <c r="G1488">
        <v>70</v>
      </c>
      <c r="H1488" t="s">
        <v>116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hidden="1" x14ac:dyDescent="0.25">
      <c r="A1489" t="s">
        <v>148</v>
      </c>
      <c r="C1489" s="6">
        <v>40994</v>
      </c>
      <c r="D1489" s="5"/>
      <c r="E1489" s="6"/>
      <c r="G1489">
        <v>82</v>
      </c>
      <c r="H1489" t="s">
        <v>116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hidden="1" x14ac:dyDescent="0.25">
      <c r="A1490" t="s">
        <v>148</v>
      </c>
      <c r="C1490" s="6">
        <v>40998</v>
      </c>
      <c r="D1490" s="5">
        <v>8</v>
      </c>
      <c r="E1490" t="s">
        <v>208</v>
      </c>
      <c r="F1490" t="s">
        <v>14</v>
      </c>
      <c r="G1490">
        <v>86</v>
      </c>
      <c r="H1490" t="s">
        <v>116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hidden="1" x14ac:dyDescent="0.25">
      <c r="A1491" t="s">
        <v>148</v>
      </c>
      <c r="C1491" s="6">
        <v>41001</v>
      </c>
      <c r="D1491" s="5"/>
      <c r="E1491" s="6"/>
      <c r="G1491">
        <v>89</v>
      </c>
      <c r="H1491" t="s">
        <v>116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hidden="1" x14ac:dyDescent="0.25">
      <c r="A1492" t="s">
        <v>148</v>
      </c>
      <c r="C1492" s="6">
        <v>41011</v>
      </c>
      <c r="D1492" s="5"/>
      <c r="E1492" s="6"/>
      <c r="G1492">
        <v>99</v>
      </c>
      <c r="H1492" t="s">
        <v>116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hidden="1" x14ac:dyDescent="0.25">
      <c r="A1493" t="s">
        <v>148</v>
      </c>
      <c r="C1493" s="6">
        <v>41016</v>
      </c>
      <c r="D1493" s="5"/>
      <c r="E1493" s="6"/>
      <c r="G1493">
        <v>104</v>
      </c>
      <c r="H1493" t="s">
        <v>116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hidden="1" x14ac:dyDescent="0.25">
      <c r="A1494" t="s">
        <v>148</v>
      </c>
      <c r="C1494" s="6">
        <v>41029</v>
      </c>
      <c r="D1494" s="5"/>
      <c r="E1494" s="6"/>
      <c r="G1494">
        <v>117</v>
      </c>
      <c r="H1494" t="s">
        <v>116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hidden="1" x14ac:dyDescent="0.25">
      <c r="A1495" t="s">
        <v>148</v>
      </c>
      <c r="C1495" s="6">
        <v>41043</v>
      </c>
      <c r="D1495" s="5"/>
      <c r="E1495" s="6"/>
      <c r="G1495">
        <v>131</v>
      </c>
      <c r="H1495" t="s">
        <v>116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hidden="1" x14ac:dyDescent="0.25">
      <c r="A1496" t="s">
        <v>148</v>
      </c>
      <c r="C1496" s="6">
        <v>41050</v>
      </c>
      <c r="D1496" s="5"/>
      <c r="E1496" s="6"/>
      <c r="G1496">
        <v>138</v>
      </c>
      <c r="H1496" t="s">
        <v>116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hidden="1" x14ac:dyDescent="0.25">
      <c r="A1497" t="s">
        <v>148</v>
      </c>
      <c r="C1497" s="6">
        <v>41057</v>
      </c>
      <c r="D1497" s="5"/>
      <c r="E1497" s="6"/>
      <c r="G1497">
        <v>145</v>
      </c>
      <c r="H1497" t="s">
        <v>116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hidden="1" x14ac:dyDescent="0.25">
      <c r="A1498" t="s">
        <v>148</v>
      </c>
      <c r="C1498" s="6">
        <v>41064</v>
      </c>
      <c r="D1498" s="5"/>
      <c r="E1498" s="6"/>
      <c r="G1498">
        <v>152</v>
      </c>
      <c r="H1498" t="s">
        <v>116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hidden="1" x14ac:dyDescent="0.25">
      <c r="A1499" t="s">
        <v>148</v>
      </c>
      <c r="C1499" s="6">
        <v>41066</v>
      </c>
      <c r="D1499" s="5"/>
      <c r="E1499" s="6"/>
      <c r="G1499">
        <v>154</v>
      </c>
      <c r="H1499" t="s">
        <v>116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hidden="1" x14ac:dyDescent="0.25">
      <c r="A1500" t="s">
        <v>148</v>
      </c>
      <c r="C1500" s="6">
        <v>41071</v>
      </c>
      <c r="D1500" s="5">
        <v>9</v>
      </c>
      <c r="E1500" s="6" t="s">
        <v>207</v>
      </c>
      <c r="F1500" t="s">
        <v>15</v>
      </c>
      <c r="G1500">
        <v>159</v>
      </c>
      <c r="H1500" t="s">
        <v>116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hidden="1" x14ac:dyDescent="0.25">
      <c r="A1501" t="s">
        <v>148</v>
      </c>
      <c r="C1501" s="6">
        <v>41072</v>
      </c>
      <c r="D1501" s="5"/>
      <c r="E1501" s="6"/>
      <c r="G1501">
        <v>160</v>
      </c>
      <c r="H1501" t="s">
        <v>116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hidden="1" x14ac:dyDescent="0.25">
      <c r="A1502" t="s">
        <v>148</v>
      </c>
      <c r="C1502" s="6">
        <v>41092</v>
      </c>
      <c r="D1502" s="5"/>
      <c r="E1502" s="6"/>
      <c r="G1502">
        <v>180</v>
      </c>
      <c r="H1502" t="s">
        <v>116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hidden="1" x14ac:dyDescent="0.25">
      <c r="A1503" t="s">
        <v>148</v>
      </c>
      <c r="C1503" s="6">
        <v>41096</v>
      </c>
      <c r="D1503" s="5">
        <v>10</v>
      </c>
      <c r="E1503" s="6" t="s">
        <v>108</v>
      </c>
      <c r="F1503" t="s">
        <v>16</v>
      </c>
      <c r="G1503">
        <v>184</v>
      </c>
      <c r="H1503" t="s">
        <v>116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hidden="1" x14ac:dyDescent="0.25">
      <c r="A1504" t="s">
        <v>155</v>
      </c>
      <c r="C1504" s="6">
        <v>40912</v>
      </c>
      <c r="D1504" s="5">
        <v>1</v>
      </c>
      <c r="E1504" s="6" t="s">
        <v>209</v>
      </c>
      <c r="F1504" t="s">
        <v>10</v>
      </c>
      <c r="G1504">
        <v>0</v>
      </c>
      <c r="H1504" t="s">
        <v>117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hidden="1" x14ac:dyDescent="0.25">
      <c r="A1505" t="s">
        <v>155</v>
      </c>
      <c r="C1505" s="6">
        <v>40945</v>
      </c>
      <c r="D1505" s="5"/>
      <c r="E1505" s="6"/>
      <c r="G1505">
        <v>33</v>
      </c>
      <c r="H1505" t="s">
        <v>117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hidden="1" x14ac:dyDescent="0.25">
      <c r="A1506" t="s">
        <v>155</v>
      </c>
      <c r="C1506" s="6">
        <v>40947</v>
      </c>
      <c r="D1506" s="5">
        <v>4</v>
      </c>
      <c r="E1506" t="s">
        <v>210</v>
      </c>
      <c r="F1506" t="s">
        <v>12</v>
      </c>
      <c r="G1506">
        <v>35</v>
      </c>
      <c r="H1506" t="s">
        <v>117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hidden="1" x14ac:dyDescent="0.25">
      <c r="A1507" t="s">
        <v>155</v>
      </c>
      <c r="C1507" s="6">
        <v>40956</v>
      </c>
      <c r="D1507" s="5"/>
      <c r="E1507" s="6"/>
      <c r="G1507">
        <v>44</v>
      </c>
      <c r="H1507" t="s">
        <v>117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hidden="1" x14ac:dyDescent="0.25">
      <c r="A1508" t="s">
        <v>155</v>
      </c>
      <c r="C1508" s="6">
        <v>40960</v>
      </c>
      <c r="D1508" s="5"/>
      <c r="E1508" s="6"/>
      <c r="G1508">
        <v>48</v>
      </c>
      <c r="H1508" t="s">
        <v>117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hidden="1" x14ac:dyDescent="0.25">
      <c r="A1509" t="s">
        <v>155</v>
      </c>
      <c r="C1509" s="6">
        <v>40963</v>
      </c>
      <c r="D1509" s="5">
        <v>5</v>
      </c>
      <c r="E1509" t="s">
        <v>206</v>
      </c>
      <c r="F1509" t="s">
        <v>13</v>
      </c>
      <c r="G1509">
        <v>51</v>
      </c>
      <c r="H1509" t="s">
        <v>117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hidden="1" x14ac:dyDescent="0.25">
      <c r="A1510" t="s">
        <v>155</v>
      </c>
      <c r="C1510" s="6">
        <v>40970</v>
      </c>
      <c r="D1510" s="5"/>
      <c r="E1510" s="6"/>
      <c r="G1510">
        <v>58</v>
      </c>
      <c r="H1510" t="s">
        <v>117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hidden="1" x14ac:dyDescent="0.25">
      <c r="A1511" t="s">
        <v>155</v>
      </c>
      <c r="C1511" s="6">
        <v>40976</v>
      </c>
      <c r="D1511" s="5"/>
      <c r="E1511" s="6"/>
      <c r="G1511">
        <v>64</v>
      </c>
      <c r="H1511" t="s">
        <v>117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hidden="1" x14ac:dyDescent="0.25">
      <c r="A1512" t="s">
        <v>155</v>
      </c>
      <c r="C1512" s="6">
        <v>40980</v>
      </c>
      <c r="D1512" s="5">
        <v>6</v>
      </c>
      <c r="E1512" s="6" t="s">
        <v>239</v>
      </c>
      <c r="F1512" t="s">
        <v>89</v>
      </c>
      <c r="G1512">
        <v>68</v>
      </c>
      <c r="H1512" t="s">
        <v>117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hidden="1" x14ac:dyDescent="0.25">
      <c r="A1513" t="s">
        <v>155</v>
      </c>
      <c r="C1513" s="6">
        <v>40982</v>
      </c>
      <c r="D1513" s="5"/>
      <c r="E1513" s="6"/>
      <c r="G1513">
        <v>70</v>
      </c>
      <c r="H1513" t="s">
        <v>117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hidden="1" x14ac:dyDescent="0.25">
      <c r="A1514" t="s">
        <v>155</v>
      </c>
      <c r="C1514" s="6">
        <v>40994</v>
      </c>
      <c r="D1514" s="5"/>
      <c r="E1514" s="6"/>
      <c r="G1514">
        <v>82</v>
      </c>
      <c r="H1514" t="s">
        <v>117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hidden="1" x14ac:dyDescent="0.25">
      <c r="A1515" t="s">
        <v>155</v>
      </c>
      <c r="C1515" s="6">
        <v>40998</v>
      </c>
      <c r="D1515" s="5">
        <v>8</v>
      </c>
      <c r="E1515" t="s">
        <v>208</v>
      </c>
      <c r="F1515" t="s">
        <v>14</v>
      </c>
      <c r="G1515">
        <v>86</v>
      </c>
      <c r="H1515" t="s">
        <v>117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hidden="1" x14ac:dyDescent="0.25">
      <c r="A1516" t="s">
        <v>155</v>
      </c>
      <c r="C1516" s="6">
        <v>41001</v>
      </c>
      <c r="D1516" s="5"/>
      <c r="E1516" s="6"/>
      <c r="G1516">
        <v>89</v>
      </c>
      <c r="H1516" t="s">
        <v>117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hidden="1" x14ac:dyDescent="0.25">
      <c r="A1517" t="s">
        <v>155</v>
      </c>
      <c r="C1517" s="6">
        <v>41011</v>
      </c>
      <c r="D1517" s="5"/>
      <c r="E1517" s="6"/>
      <c r="G1517">
        <v>99</v>
      </c>
      <c r="H1517" t="s">
        <v>117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hidden="1" x14ac:dyDescent="0.25">
      <c r="A1518" t="s">
        <v>155</v>
      </c>
      <c r="C1518" s="6">
        <v>41016</v>
      </c>
      <c r="D1518" s="5"/>
      <c r="E1518" s="6"/>
      <c r="G1518">
        <v>104</v>
      </c>
      <c r="H1518" t="s">
        <v>117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hidden="1" x14ac:dyDescent="0.25">
      <c r="A1519" t="s">
        <v>155</v>
      </c>
      <c r="C1519" s="6">
        <v>41029</v>
      </c>
      <c r="D1519" s="5"/>
      <c r="E1519" s="6"/>
      <c r="G1519">
        <v>117</v>
      </c>
      <c r="H1519" t="s">
        <v>117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hidden="1" x14ac:dyDescent="0.25">
      <c r="A1520" t="s">
        <v>155</v>
      </c>
      <c r="C1520" s="6">
        <v>41043</v>
      </c>
      <c r="D1520" s="5"/>
      <c r="E1520" s="6"/>
      <c r="G1520">
        <v>131</v>
      </c>
      <c r="H1520" t="s">
        <v>117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hidden="1" x14ac:dyDescent="0.25">
      <c r="A1521" t="s">
        <v>155</v>
      </c>
      <c r="C1521" s="6">
        <v>41050</v>
      </c>
      <c r="D1521" s="5"/>
      <c r="E1521" s="6"/>
      <c r="G1521">
        <v>138</v>
      </c>
      <c r="H1521" t="s">
        <v>117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hidden="1" x14ac:dyDescent="0.25">
      <c r="A1522" t="s">
        <v>155</v>
      </c>
      <c r="C1522" s="6">
        <v>41057</v>
      </c>
      <c r="D1522" s="5"/>
      <c r="E1522" s="6"/>
      <c r="G1522">
        <v>145</v>
      </c>
      <c r="H1522" t="s">
        <v>117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hidden="1" x14ac:dyDescent="0.25">
      <c r="A1523" t="s">
        <v>155</v>
      </c>
      <c r="C1523" s="6">
        <v>41064</v>
      </c>
      <c r="D1523" s="5"/>
      <c r="E1523" s="6"/>
      <c r="G1523">
        <v>152</v>
      </c>
      <c r="H1523" t="s">
        <v>117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hidden="1" x14ac:dyDescent="0.25">
      <c r="A1524" t="s">
        <v>155</v>
      </c>
      <c r="C1524" s="6">
        <v>41066</v>
      </c>
      <c r="D1524" s="5"/>
      <c r="E1524" s="6"/>
      <c r="G1524">
        <v>154</v>
      </c>
      <c r="H1524" t="s">
        <v>117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hidden="1" x14ac:dyDescent="0.25">
      <c r="A1525" t="s">
        <v>155</v>
      </c>
      <c r="C1525" s="6">
        <v>41067</v>
      </c>
      <c r="D1525" s="5">
        <v>9</v>
      </c>
      <c r="E1525" s="6" t="s">
        <v>207</v>
      </c>
      <c r="F1525" t="s">
        <v>15</v>
      </c>
      <c r="G1525">
        <v>155</v>
      </c>
      <c r="H1525" t="s">
        <v>117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hidden="1" x14ac:dyDescent="0.25">
      <c r="A1526" t="s">
        <v>155</v>
      </c>
      <c r="C1526" s="6">
        <v>41072</v>
      </c>
      <c r="D1526" s="5"/>
      <c r="E1526" s="6"/>
      <c r="G1526">
        <v>160</v>
      </c>
      <c r="H1526" t="s">
        <v>117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hidden="1" x14ac:dyDescent="0.25">
      <c r="A1527" t="s">
        <v>155</v>
      </c>
      <c r="C1527" s="6">
        <v>41092</v>
      </c>
      <c r="D1527" s="5"/>
      <c r="E1527" s="6"/>
      <c r="G1527">
        <v>180</v>
      </c>
      <c r="H1527" t="s">
        <v>117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hidden="1" x14ac:dyDescent="0.25">
      <c r="A1528" t="s">
        <v>155</v>
      </c>
      <c r="C1528" s="6">
        <v>41096</v>
      </c>
      <c r="D1528" s="5">
        <v>10</v>
      </c>
      <c r="E1528" s="6" t="s">
        <v>108</v>
      </c>
      <c r="F1528" t="s">
        <v>16</v>
      </c>
      <c r="G1528">
        <v>184</v>
      </c>
      <c r="H1528" t="s">
        <v>117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hidden="1" x14ac:dyDescent="0.25">
      <c r="A1529" s="15" t="s">
        <v>104</v>
      </c>
      <c r="B1529" s="15"/>
      <c r="C1529" s="6">
        <v>36530</v>
      </c>
      <c r="D1529" s="5"/>
      <c r="H1529" t="s">
        <v>200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hidden="1" x14ac:dyDescent="0.25">
      <c r="A1530" s="15" t="s">
        <v>104</v>
      </c>
      <c r="B1530" s="15"/>
      <c r="C1530" s="6">
        <v>36544</v>
      </c>
      <c r="D1530" s="5"/>
      <c r="H1530" t="s">
        <v>200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hidden="1" x14ac:dyDescent="0.25">
      <c r="A1531" s="15" t="s">
        <v>104</v>
      </c>
      <c r="B1531" s="15"/>
      <c r="C1531" s="6">
        <v>36558</v>
      </c>
      <c r="D1531" s="5"/>
      <c r="H1531" t="s">
        <v>200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hidden="1" x14ac:dyDescent="0.25">
      <c r="A1532" s="15" t="s">
        <v>104</v>
      </c>
      <c r="B1532" s="15"/>
      <c r="C1532" s="6">
        <v>36572</v>
      </c>
      <c r="D1532" s="5"/>
      <c r="H1532" t="s">
        <v>200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hidden="1" x14ac:dyDescent="0.25">
      <c r="A1533" s="15" t="s">
        <v>104</v>
      </c>
      <c r="B1533" s="15"/>
      <c r="C1533" s="6">
        <v>36576</v>
      </c>
      <c r="D1533" s="5"/>
      <c r="H1533" t="s">
        <v>200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hidden="1" x14ac:dyDescent="0.25">
      <c r="A1534" s="15" t="s">
        <v>104</v>
      </c>
      <c r="B1534" s="15"/>
      <c r="C1534" s="6">
        <v>36589</v>
      </c>
      <c r="D1534" s="5"/>
      <c r="H1534" t="s">
        <v>200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hidden="1" x14ac:dyDescent="0.25">
      <c r="A1535" s="15" t="s">
        <v>104</v>
      </c>
      <c r="B1535" s="15"/>
      <c r="C1535" s="6">
        <v>36599</v>
      </c>
      <c r="D1535" s="5"/>
      <c r="H1535" t="s">
        <v>200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hidden="1" x14ac:dyDescent="0.25">
      <c r="A1536" s="15" t="s">
        <v>104</v>
      </c>
      <c r="B1536" s="15"/>
      <c r="C1536" s="6">
        <v>36600</v>
      </c>
      <c r="D1536" s="5"/>
      <c r="H1536" t="s">
        <v>200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hidden="1" x14ac:dyDescent="0.25">
      <c r="A1537" s="15" t="s">
        <v>104</v>
      </c>
      <c r="B1537" s="15"/>
      <c r="C1537" s="6">
        <v>36612</v>
      </c>
      <c r="D1537" s="5"/>
      <c r="H1537" t="s">
        <v>200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hidden="1" x14ac:dyDescent="0.25">
      <c r="A1538" s="15" t="s">
        <v>104</v>
      </c>
      <c r="B1538" s="15"/>
      <c r="C1538" s="6">
        <v>36627</v>
      </c>
      <c r="D1538" s="5">
        <v>10</v>
      </c>
      <c r="E1538" s="14" t="s">
        <v>108</v>
      </c>
      <c r="H1538" t="s">
        <v>200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hidden="1" x14ac:dyDescent="0.25">
      <c r="A1539" s="15" t="s">
        <v>103</v>
      </c>
      <c r="B1539" s="15"/>
      <c r="C1539" s="6">
        <v>36530</v>
      </c>
      <c r="D1539" s="5"/>
      <c r="H1539" t="s">
        <v>201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hidden="1" x14ac:dyDescent="0.25">
      <c r="A1540" s="15" t="s">
        <v>103</v>
      </c>
      <c r="B1540" s="15"/>
      <c r="C1540" s="6">
        <v>36543</v>
      </c>
      <c r="D1540" s="5"/>
      <c r="H1540" t="s">
        <v>201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hidden="1" x14ac:dyDescent="0.25">
      <c r="A1541" s="15" t="s">
        <v>103</v>
      </c>
      <c r="B1541" s="15"/>
      <c r="C1541" s="6">
        <v>36545</v>
      </c>
      <c r="D1541" s="5"/>
      <c r="H1541" t="s">
        <v>201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hidden="1" x14ac:dyDescent="0.25">
      <c r="A1542" s="15" t="s">
        <v>103</v>
      </c>
      <c r="B1542" s="15"/>
      <c r="C1542" s="6">
        <v>36557</v>
      </c>
      <c r="D1542" s="5"/>
      <c r="H1542" t="s">
        <v>201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hidden="1" x14ac:dyDescent="0.25">
      <c r="A1543" s="15" t="s">
        <v>103</v>
      </c>
      <c r="B1543" s="15"/>
      <c r="C1543" s="6">
        <v>36565</v>
      </c>
      <c r="D1543" s="5"/>
      <c r="H1543" t="s">
        <v>201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hidden="1" x14ac:dyDescent="0.25">
      <c r="A1544" s="15" t="s">
        <v>103</v>
      </c>
      <c r="B1544" s="15"/>
      <c r="C1544" s="6">
        <v>36572</v>
      </c>
      <c r="D1544" s="5"/>
      <c r="H1544" t="s">
        <v>201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hidden="1" x14ac:dyDescent="0.25">
      <c r="A1545" s="15" t="s">
        <v>103</v>
      </c>
      <c r="B1545" s="15"/>
      <c r="C1545" s="6">
        <v>36588</v>
      </c>
      <c r="D1545" s="5"/>
      <c r="H1545" t="s">
        <v>201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hidden="1" x14ac:dyDescent="0.25">
      <c r="A1546" s="15" t="s">
        <v>103</v>
      </c>
      <c r="B1546" s="15"/>
      <c r="C1546" s="6">
        <v>36600</v>
      </c>
      <c r="D1546" s="5"/>
      <c r="H1546" t="s">
        <v>201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hidden="1" x14ac:dyDescent="0.25">
      <c r="A1547" s="15" t="s">
        <v>103</v>
      </c>
      <c r="B1547" s="15"/>
      <c r="C1547" s="6">
        <v>36613</v>
      </c>
      <c r="D1547" s="5"/>
      <c r="H1547" t="s">
        <v>201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hidden="1" x14ac:dyDescent="0.25">
      <c r="A1548" s="15" t="s">
        <v>103</v>
      </c>
      <c r="B1548" s="15"/>
      <c r="C1548" s="6">
        <v>36626</v>
      </c>
      <c r="D1548" s="5">
        <v>10</v>
      </c>
      <c r="E1548" s="14" t="s">
        <v>108</v>
      </c>
      <c r="H1548" t="s">
        <v>201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hidden="1" x14ac:dyDescent="0.25">
      <c r="A1549" s="15" t="s">
        <v>106</v>
      </c>
      <c r="B1549" s="15"/>
      <c r="C1549" s="6">
        <v>36558</v>
      </c>
      <c r="D1549" s="5"/>
      <c r="H1549" t="s">
        <v>200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hidden="1" x14ac:dyDescent="0.25">
      <c r="A1550" s="15" t="s">
        <v>106</v>
      </c>
      <c r="B1550" s="15"/>
      <c r="C1550" s="6">
        <v>36566</v>
      </c>
      <c r="D1550" s="5"/>
      <c r="H1550" t="s">
        <v>200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hidden="1" x14ac:dyDescent="0.25">
      <c r="A1551" s="15" t="s">
        <v>106</v>
      </c>
      <c r="B1551" s="15"/>
      <c r="C1551" s="6">
        <v>36571</v>
      </c>
      <c r="D1551" s="5"/>
      <c r="H1551" t="s">
        <v>200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hidden="1" x14ac:dyDescent="0.25">
      <c r="A1552" s="15" t="s">
        <v>106</v>
      </c>
      <c r="B1552" s="15"/>
      <c r="C1552" s="6">
        <v>36587</v>
      </c>
      <c r="D1552" s="5"/>
      <c r="H1552" t="s">
        <v>200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hidden="1" x14ac:dyDescent="0.25">
      <c r="A1553" s="15" t="s">
        <v>106</v>
      </c>
      <c r="B1553" s="15"/>
      <c r="C1553" s="6">
        <v>36598</v>
      </c>
      <c r="D1553" s="5"/>
      <c r="H1553" t="s">
        <v>200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hidden="1" x14ac:dyDescent="0.25">
      <c r="A1554" s="15" t="s">
        <v>106</v>
      </c>
      <c r="B1554" s="15"/>
      <c r="C1554" s="6">
        <v>36612</v>
      </c>
      <c r="D1554" s="5"/>
      <c r="H1554" t="s">
        <v>200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hidden="1" x14ac:dyDescent="0.25">
      <c r="A1555" s="15" t="s">
        <v>106</v>
      </c>
      <c r="B1555" s="15"/>
      <c r="C1555" s="6">
        <v>36626</v>
      </c>
      <c r="D1555" s="5"/>
      <c r="H1555" t="s">
        <v>200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hidden="1" x14ac:dyDescent="0.25">
      <c r="A1556" s="15" t="s">
        <v>106</v>
      </c>
      <c r="B1556" s="15"/>
      <c r="C1556" s="6">
        <v>36641</v>
      </c>
      <c r="D1556" s="5">
        <v>10</v>
      </c>
      <c r="E1556" s="14" t="s">
        <v>108</v>
      </c>
      <c r="H1556" t="s">
        <v>200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hidden="1" x14ac:dyDescent="0.25">
      <c r="A1557" s="15" t="s">
        <v>105</v>
      </c>
      <c r="B1557" s="15"/>
      <c r="C1557" s="6">
        <v>36553</v>
      </c>
      <c r="D1557" s="5"/>
      <c r="H1557" t="s">
        <v>201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hidden="1" x14ac:dyDescent="0.25">
      <c r="A1558" s="15" t="s">
        <v>105</v>
      </c>
      <c r="B1558" s="15"/>
      <c r="C1558" s="6">
        <v>36558</v>
      </c>
      <c r="D1558" s="5"/>
      <c r="H1558" t="s">
        <v>201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hidden="1" x14ac:dyDescent="0.25">
      <c r="A1559" s="15" t="s">
        <v>105</v>
      </c>
      <c r="B1559" s="15"/>
      <c r="C1559" s="6">
        <v>36567</v>
      </c>
      <c r="D1559" s="5"/>
      <c r="H1559" t="s">
        <v>201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hidden="1" x14ac:dyDescent="0.25">
      <c r="A1560" s="15" t="s">
        <v>105</v>
      </c>
      <c r="B1560" s="15"/>
      <c r="C1560" s="6">
        <v>36572</v>
      </c>
      <c r="D1560" s="5"/>
      <c r="H1560" t="s">
        <v>201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hidden="1" x14ac:dyDescent="0.25">
      <c r="A1561" s="15" t="s">
        <v>105</v>
      </c>
      <c r="B1561" s="15"/>
      <c r="C1561" s="6">
        <v>36579</v>
      </c>
      <c r="D1561" s="5"/>
      <c r="H1561" t="s">
        <v>201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hidden="1" x14ac:dyDescent="0.25">
      <c r="A1562" s="15" t="s">
        <v>105</v>
      </c>
      <c r="B1562" s="15"/>
      <c r="C1562" s="6">
        <v>36589</v>
      </c>
      <c r="D1562" s="5"/>
      <c r="H1562" t="s">
        <v>201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hidden="1" x14ac:dyDescent="0.25">
      <c r="A1563" s="15" t="s">
        <v>105</v>
      </c>
      <c r="B1563" s="15"/>
      <c r="C1563" s="6">
        <v>36600</v>
      </c>
      <c r="D1563" s="5"/>
      <c r="H1563" t="s">
        <v>201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hidden="1" x14ac:dyDescent="0.25">
      <c r="A1564" s="15" t="s">
        <v>105</v>
      </c>
      <c r="B1564" s="15"/>
      <c r="C1564" s="6">
        <v>36613</v>
      </c>
      <c r="D1564" s="5"/>
      <c r="H1564" t="s">
        <v>201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hidden="1" x14ac:dyDescent="0.25">
      <c r="A1565" s="15" t="s">
        <v>105</v>
      </c>
      <c r="B1565" s="15"/>
      <c r="C1565" s="6">
        <v>36626</v>
      </c>
      <c r="D1565" s="5"/>
      <c r="H1565" t="s">
        <v>201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hidden="1" x14ac:dyDescent="0.25">
      <c r="A1566" s="15" t="s">
        <v>105</v>
      </c>
      <c r="B1566" s="15"/>
      <c r="C1566" s="6">
        <v>36642</v>
      </c>
      <c r="D1566" s="5">
        <v>10</v>
      </c>
      <c r="E1566" s="14" t="s">
        <v>108</v>
      </c>
      <c r="H1566" t="s">
        <v>201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hidden="1" x14ac:dyDescent="0.25">
      <c r="A1567" s="15" t="s">
        <v>102</v>
      </c>
      <c r="B1567" s="15"/>
      <c r="C1567" s="6">
        <v>36523</v>
      </c>
      <c r="D1567" s="5"/>
      <c r="H1567" t="s">
        <v>200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hidden="1" x14ac:dyDescent="0.25">
      <c r="A1568" s="15" t="s">
        <v>102</v>
      </c>
      <c r="B1568" s="15"/>
      <c r="C1568" s="6">
        <v>36532</v>
      </c>
      <c r="D1568" s="5"/>
      <c r="H1568" t="s">
        <v>200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hidden="1" x14ac:dyDescent="0.25">
      <c r="A1569" s="15" t="s">
        <v>102</v>
      </c>
      <c r="B1569" s="15"/>
      <c r="C1569" s="6">
        <v>36537</v>
      </c>
      <c r="D1569" s="5"/>
      <c r="H1569" t="s">
        <v>200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hidden="1" x14ac:dyDescent="0.25">
      <c r="A1570" s="15" t="s">
        <v>102</v>
      </c>
      <c r="B1570" s="15"/>
      <c r="C1570" s="6">
        <v>36550</v>
      </c>
      <c r="D1570" s="5"/>
      <c r="H1570" t="s">
        <v>200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hidden="1" x14ac:dyDescent="0.25">
      <c r="A1571" s="15" t="s">
        <v>102</v>
      </c>
      <c r="B1571" s="15"/>
      <c r="C1571" s="6">
        <v>36565</v>
      </c>
      <c r="D1571" s="5"/>
      <c r="H1571" t="s">
        <v>200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hidden="1" x14ac:dyDescent="0.25">
      <c r="A1572" s="15" t="s">
        <v>102</v>
      </c>
      <c r="B1572" s="15"/>
      <c r="C1572" s="6">
        <v>36578</v>
      </c>
      <c r="D1572" s="5"/>
      <c r="H1572" t="s">
        <v>200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hidden="1" x14ac:dyDescent="0.25">
      <c r="A1573" s="15" t="s">
        <v>102</v>
      </c>
      <c r="B1573" s="15"/>
      <c r="C1573" s="6">
        <v>36593</v>
      </c>
      <c r="D1573" s="5"/>
      <c r="H1573" t="s">
        <v>200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hidden="1" x14ac:dyDescent="0.25">
      <c r="A1574" s="15" t="s">
        <v>102</v>
      </c>
      <c r="B1574" s="15"/>
      <c r="C1574" s="6">
        <v>36607</v>
      </c>
      <c r="D1574" s="5"/>
      <c r="H1574" t="s">
        <v>200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hidden="1" x14ac:dyDescent="0.25">
      <c r="A1575" s="15" t="s">
        <v>102</v>
      </c>
      <c r="B1575" s="15"/>
      <c r="C1575" s="6">
        <v>36621</v>
      </c>
      <c r="D1575" s="5">
        <v>10</v>
      </c>
      <c r="E1575" s="14" t="s">
        <v>108</v>
      </c>
      <c r="H1575" t="s">
        <v>200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hidden="1" x14ac:dyDescent="0.25">
      <c r="A1576" s="15" t="s">
        <v>101</v>
      </c>
      <c r="B1576" s="15"/>
      <c r="C1576" s="6">
        <v>36508</v>
      </c>
      <c r="D1576" s="5"/>
      <c r="H1576" t="s">
        <v>201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hidden="1" x14ac:dyDescent="0.25">
      <c r="A1577" s="15" t="s">
        <v>101</v>
      </c>
      <c r="B1577" s="15"/>
      <c r="C1577" s="6">
        <v>36522</v>
      </c>
      <c r="D1577" s="5"/>
      <c r="H1577" t="s">
        <v>201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hidden="1" x14ac:dyDescent="0.25">
      <c r="A1578" s="15" t="s">
        <v>101</v>
      </c>
      <c r="B1578" s="15"/>
      <c r="C1578" s="6">
        <v>36530</v>
      </c>
      <c r="D1578" s="5"/>
      <c r="H1578" t="s">
        <v>201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hidden="1" x14ac:dyDescent="0.25">
      <c r="A1579" s="15" t="s">
        <v>101</v>
      </c>
      <c r="B1579" s="15"/>
      <c r="C1579" s="6">
        <v>36536</v>
      </c>
      <c r="D1579" s="5"/>
      <c r="H1579" t="s">
        <v>201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hidden="1" x14ac:dyDescent="0.25">
      <c r="A1580" s="15" t="s">
        <v>101</v>
      </c>
      <c r="B1580" s="15"/>
      <c r="C1580" s="6">
        <v>36543</v>
      </c>
      <c r="D1580" s="5"/>
      <c r="H1580" t="s">
        <v>201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hidden="1" x14ac:dyDescent="0.25">
      <c r="A1581" s="15" t="s">
        <v>101</v>
      </c>
      <c r="B1581" s="15"/>
      <c r="C1581" s="6">
        <v>36549</v>
      </c>
      <c r="D1581" s="5"/>
      <c r="H1581" t="s">
        <v>201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hidden="1" x14ac:dyDescent="0.25">
      <c r="A1582" s="15" t="s">
        <v>101</v>
      </c>
      <c r="B1582" s="15"/>
      <c r="C1582" s="6">
        <v>36563</v>
      </c>
      <c r="D1582" s="5"/>
      <c r="H1582" t="s">
        <v>201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hidden="1" x14ac:dyDescent="0.25">
      <c r="A1583" s="15" t="s">
        <v>101</v>
      </c>
      <c r="B1583" s="15"/>
      <c r="C1583" s="6">
        <v>36577</v>
      </c>
      <c r="D1583" s="5"/>
      <c r="H1583" t="s">
        <v>201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hidden="1" x14ac:dyDescent="0.25">
      <c r="A1584" s="15" t="s">
        <v>101</v>
      </c>
      <c r="B1584" s="15"/>
      <c r="C1584" s="6">
        <v>36593</v>
      </c>
      <c r="D1584" s="5"/>
      <c r="H1584" t="s">
        <v>201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hidden="1" x14ac:dyDescent="0.25">
      <c r="A1585" s="15" t="s">
        <v>101</v>
      </c>
      <c r="B1585" s="15"/>
      <c r="C1585" s="6">
        <v>36607</v>
      </c>
      <c r="D1585" s="5"/>
      <c r="H1585" t="s">
        <v>201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hidden="1" x14ac:dyDescent="0.25">
      <c r="A1586" s="15" t="s">
        <v>101</v>
      </c>
      <c r="B1586" s="15"/>
      <c r="C1586" s="6">
        <v>36621</v>
      </c>
      <c r="D1586" s="5">
        <v>10</v>
      </c>
      <c r="E1586" s="14" t="s">
        <v>108</v>
      </c>
      <c r="H1586" t="s">
        <v>201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25">
      <c r="A1587" t="s">
        <v>29</v>
      </c>
      <c r="C1587" s="6">
        <v>44203</v>
      </c>
      <c r="D1587" s="5">
        <v>1</v>
      </c>
      <c r="E1587" s="6" t="s">
        <v>209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2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2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2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25">
      <c r="A1591" t="s">
        <v>29</v>
      </c>
      <c r="C1591" s="6">
        <v>44237</v>
      </c>
      <c r="D1591" s="5">
        <v>4</v>
      </c>
      <c r="E1591" t="s">
        <v>210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2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2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2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2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25">
      <c r="A1596" t="s">
        <v>29</v>
      </c>
      <c r="C1596" s="6">
        <v>44258</v>
      </c>
      <c r="D1596" s="5">
        <v>5</v>
      </c>
      <c r="E1596" t="s">
        <v>206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2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2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2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25">
      <c r="A1600" t="s">
        <v>29</v>
      </c>
      <c r="C1600" s="6">
        <v>44277</v>
      </c>
      <c r="D1600" s="5">
        <v>6</v>
      </c>
      <c r="E1600" s="6" t="s">
        <v>239</v>
      </c>
      <c r="F1600" t="s">
        <v>89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2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2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2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2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2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25">
      <c r="A1606" t="s">
        <v>29</v>
      </c>
      <c r="C1606" s="6">
        <v>44307</v>
      </c>
      <c r="D1606" s="5">
        <v>8</v>
      </c>
      <c r="E1606" t="s">
        <v>208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2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2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2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25">
      <c r="A1610" t="s">
        <v>29</v>
      </c>
      <c r="C1610" s="6">
        <v>44335</v>
      </c>
      <c r="D1610" s="5">
        <v>9</v>
      </c>
      <c r="E1610" s="6" t="s">
        <v>207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2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2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25">
      <c r="A1613" t="s">
        <v>29</v>
      </c>
      <c r="C1613" s="6">
        <v>44349</v>
      </c>
      <c r="D1613" s="5">
        <v>10</v>
      </c>
      <c r="E1613" s="6" t="s">
        <v>108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hidden="1" x14ac:dyDescent="0.25">
      <c r="A1614" t="s">
        <v>30</v>
      </c>
      <c r="C1614" s="6">
        <v>44203</v>
      </c>
      <c r="D1614" s="5">
        <v>1</v>
      </c>
      <c r="E1614" s="6" t="s">
        <v>209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hidden="1" x14ac:dyDescent="0.2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hidden="1" x14ac:dyDescent="0.2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hidden="1" x14ac:dyDescent="0.2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hidden="1" x14ac:dyDescent="0.25">
      <c r="A1618" t="s">
        <v>30</v>
      </c>
      <c r="C1618" s="6">
        <v>44237</v>
      </c>
      <c r="D1618" s="5">
        <v>4</v>
      </c>
      <c r="E1618" t="s">
        <v>210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hidden="1" x14ac:dyDescent="0.2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hidden="1" x14ac:dyDescent="0.2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hidden="1" x14ac:dyDescent="0.25">
      <c r="A1621" t="s">
        <v>30</v>
      </c>
      <c r="C1621" s="6">
        <v>44258</v>
      </c>
      <c r="D1621" s="5">
        <v>5</v>
      </c>
      <c r="E1621" t="s">
        <v>206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hidden="1" x14ac:dyDescent="0.2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hidden="1" x14ac:dyDescent="0.2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hidden="1" x14ac:dyDescent="0.2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hidden="1" x14ac:dyDescent="0.2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hidden="1" x14ac:dyDescent="0.25">
      <c r="A1626" t="s">
        <v>30</v>
      </c>
      <c r="C1626" s="6">
        <v>44284</v>
      </c>
      <c r="D1626" s="5">
        <v>6</v>
      </c>
      <c r="E1626" s="6" t="s">
        <v>239</v>
      </c>
      <c r="F1626" t="s">
        <v>89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hidden="1" x14ac:dyDescent="0.2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hidden="1" x14ac:dyDescent="0.2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hidden="1" x14ac:dyDescent="0.2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hidden="1" x14ac:dyDescent="0.2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hidden="1" x14ac:dyDescent="0.25">
      <c r="A1631" t="s">
        <v>30</v>
      </c>
      <c r="C1631" s="6">
        <v>44307</v>
      </c>
      <c r="D1631" s="5">
        <v>8</v>
      </c>
      <c r="E1631" t="s">
        <v>208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hidden="1" x14ac:dyDescent="0.2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hidden="1" x14ac:dyDescent="0.2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hidden="1" x14ac:dyDescent="0.2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hidden="1" x14ac:dyDescent="0.2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hidden="1" x14ac:dyDescent="0.25">
      <c r="A1636" t="s">
        <v>30</v>
      </c>
      <c r="C1636" s="6">
        <v>44335</v>
      </c>
      <c r="D1636" s="5">
        <v>9</v>
      </c>
      <c r="E1636" s="6" t="s">
        <v>207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hidden="1" x14ac:dyDescent="0.2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hidden="1" x14ac:dyDescent="0.2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2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hidden="1" x14ac:dyDescent="0.25">
      <c r="A1639" t="s">
        <v>30</v>
      </c>
      <c r="C1639" s="6">
        <v>44349</v>
      </c>
      <c r="D1639" s="5">
        <v>10</v>
      </c>
      <c r="E1639" s="6" t="s">
        <v>108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hidden="1" x14ac:dyDescent="0.25">
      <c r="A1640" t="s">
        <v>28</v>
      </c>
      <c r="C1640" s="6">
        <v>44203</v>
      </c>
      <c r="D1640" s="5">
        <v>1</v>
      </c>
      <c r="E1640" s="6" t="s">
        <v>209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hidden="1" x14ac:dyDescent="0.2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hidden="1" x14ac:dyDescent="0.2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hidden="1" x14ac:dyDescent="0.2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hidden="1" x14ac:dyDescent="0.25">
      <c r="A1644" t="s">
        <v>28</v>
      </c>
      <c r="C1644" s="6">
        <v>44237</v>
      </c>
      <c r="D1644" s="5">
        <v>4</v>
      </c>
      <c r="E1644" t="s">
        <v>210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hidden="1" x14ac:dyDescent="0.2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hidden="1" x14ac:dyDescent="0.2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hidden="1" x14ac:dyDescent="0.25">
      <c r="A1647" t="s">
        <v>28</v>
      </c>
      <c r="C1647" s="6">
        <v>44258</v>
      </c>
      <c r="D1647" s="5">
        <v>5</v>
      </c>
      <c r="E1647" t="s">
        <v>206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hidden="1" x14ac:dyDescent="0.2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hidden="1" x14ac:dyDescent="0.2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hidden="1" x14ac:dyDescent="0.2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hidden="1" x14ac:dyDescent="0.25">
      <c r="A1651" t="s">
        <v>28</v>
      </c>
      <c r="C1651" s="6">
        <v>44277</v>
      </c>
      <c r="D1651" s="5">
        <v>6</v>
      </c>
      <c r="E1651" s="6" t="s">
        <v>239</v>
      </c>
      <c r="F1651" t="s">
        <v>89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hidden="1" x14ac:dyDescent="0.2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hidden="1" x14ac:dyDescent="0.2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hidden="1" customHeight="1" x14ac:dyDescent="0.2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hidden="1" x14ac:dyDescent="0.2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hidden="1" x14ac:dyDescent="0.2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hidden="1" x14ac:dyDescent="0.25">
      <c r="A1657" t="s">
        <v>28</v>
      </c>
      <c r="C1657" s="6">
        <v>44307</v>
      </c>
      <c r="D1657" s="5">
        <v>8</v>
      </c>
      <c r="E1657" t="s">
        <v>208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hidden="1" x14ac:dyDescent="0.2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hidden="1" x14ac:dyDescent="0.25">
      <c r="A1659" t="s">
        <v>28</v>
      </c>
      <c r="C1659" s="6">
        <v>44321</v>
      </c>
      <c r="D1659" s="5">
        <v>9</v>
      </c>
      <c r="E1659" s="6" t="s">
        <v>207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hidden="1" x14ac:dyDescent="0.2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hidden="1" x14ac:dyDescent="0.2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hidden="1" x14ac:dyDescent="0.2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hidden="1" x14ac:dyDescent="0.2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hidden="1" x14ac:dyDescent="0.2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hidden="1" x14ac:dyDescent="0.25">
      <c r="A1665" t="s">
        <v>28</v>
      </c>
      <c r="C1665" s="6">
        <v>44349</v>
      </c>
      <c r="D1665" s="5">
        <v>10</v>
      </c>
      <c r="E1665" s="6" t="s">
        <v>108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hidden="1" x14ac:dyDescent="0.25">
      <c r="A1666" t="s">
        <v>71</v>
      </c>
      <c r="C1666" s="6">
        <v>43839</v>
      </c>
      <c r="D1666" s="5">
        <v>1</v>
      </c>
      <c r="E1666" s="6" t="s">
        <v>209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hidden="1" x14ac:dyDescent="0.25">
      <c r="A1667" t="s">
        <v>71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/>
      <c r="CO1667" s="5"/>
      <c r="CP1667" s="5"/>
      <c r="CQ1667" s="5"/>
      <c r="CR1667" s="8">
        <v>8.3535185663617464E-2</v>
      </c>
      <c r="CS1667" s="5">
        <v>150</v>
      </c>
      <c r="CT1667">
        <v>17.792994546350517</v>
      </c>
      <c r="CU1667" s="8">
        <v>9.9998380696813105E-2</v>
      </c>
      <c r="CV1667" s="5">
        <v>150</v>
      </c>
      <c r="CW1667">
        <v>25.64958464873256</v>
      </c>
      <c r="CX1667" s="8">
        <v>0.1246252228941932</v>
      </c>
      <c r="CY1667" s="5">
        <v>300</v>
      </c>
      <c r="CZ1667">
        <v>58.324604314482421</v>
      </c>
      <c r="DA1667" s="8">
        <v>0.13892741847762985</v>
      </c>
      <c r="DB1667" s="5">
        <v>300</v>
      </c>
      <c r="DC1667">
        <v>66.685160869262333</v>
      </c>
      <c r="DD1667" s="8">
        <v>0.1278313688887936</v>
      </c>
      <c r="DE1667" s="5">
        <v>300</v>
      </c>
      <c r="DF1667">
        <v>59.825080639955402</v>
      </c>
      <c r="DG1667" s="8">
        <v>0.11051791089359156</v>
      </c>
      <c r="DH1667" s="5">
        <v>300</v>
      </c>
      <c r="DI1667">
        <v>51.722382298200849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0.39</v>
      </c>
      <c r="FD1667" s="8">
        <v>0.23</v>
      </c>
      <c r="FE1667" s="8"/>
      <c r="FF1667" s="8"/>
      <c r="FG1667" s="8"/>
      <c r="FH1667" s="8"/>
      <c r="FI1667" s="8"/>
      <c r="FJ1667" s="8"/>
    </row>
    <row r="1668" spans="1:166" hidden="1" x14ac:dyDescent="0.25">
      <c r="A1668" t="s">
        <v>71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R1668" s="33"/>
      <c r="CU1668" s="33"/>
      <c r="CX1668" s="32"/>
      <c r="CY1668" s="8"/>
      <c r="DA1668" s="32"/>
      <c r="DB1668" s="8"/>
      <c r="DD1668" s="32"/>
      <c r="DE1668" s="8"/>
      <c r="DG1668" s="32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hidden="1" x14ac:dyDescent="0.25">
      <c r="A1669" t="s">
        <v>71</v>
      </c>
      <c r="C1669" s="6">
        <v>43872</v>
      </c>
      <c r="D1669" s="5">
        <v>4</v>
      </c>
      <c r="E1669" t="s">
        <v>210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32"/>
      <c r="CS1669" s="8"/>
      <c r="CU1669" s="32"/>
      <c r="CV1669" s="8"/>
      <c r="CX1669" s="32"/>
      <c r="CY1669" s="8"/>
      <c r="DA1669" s="32"/>
      <c r="DB1669" s="8"/>
      <c r="DD1669" s="32"/>
      <c r="DE1669" s="8"/>
      <c r="DG1669" s="32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hidden="1" x14ac:dyDescent="0.25">
      <c r="A1670" t="s">
        <v>71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/>
      <c r="CO1670" s="5"/>
      <c r="CP1670" s="5"/>
      <c r="CQ1670" s="5"/>
      <c r="CR1670" s="8">
        <v>9.9163840547808219E-2</v>
      </c>
      <c r="CS1670" s="5">
        <v>150</v>
      </c>
      <c r="CT1670">
        <v>21.121898036683149</v>
      </c>
      <c r="CU1670" s="8">
        <v>0.10145769409774351</v>
      </c>
      <c r="CV1670" s="5">
        <v>150</v>
      </c>
      <c r="CW1670">
        <v>26.023898536071208</v>
      </c>
      <c r="CX1670" s="8">
        <v>0.13437810965223837</v>
      </c>
      <c r="CY1670" s="5">
        <v>300</v>
      </c>
      <c r="CZ1670">
        <v>62.888955317247557</v>
      </c>
      <c r="DA1670" s="8">
        <v>0.14631489616099472</v>
      </c>
      <c r="DB1670" s="5">
        <v>300</v>
      </c>
      <c r="DC1670">
        <v>70.231150157277469</v>
      </c>
      <c r="DD1670" s="8">
        <v>0.15329297225515418</v>
      </c>
      <c r="DE1670" s="5">
        <v>300</v>
      </c>
      <c r="DF1670">
        <v>71.741111015412159</v>
      </c>
      <c r="DG1670" s="8">
        <v>0.15424138176875216</v>
      </c>
      <c r="DH1670" s="5">
        <v>300</v>
      </c>
      <c r="DI1670">
        <v>72.18496666777601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hidden="1" x14ac:dyDescent="0.25">
      <c r="A1671" t="s">
        <v>71</v>
      </c>
      <c r="C1671" s="6">
        <v>43889</v>
      </c>
      <c r="D1671" s="5">
        <v>5</v>
      </c>
      <c r="E1671" t="s">
        <v>206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32"/>
      <c r="CS1671" s="8"/>
      <c r="CU1671" s="32"/>
      <c r="CV1671" s="8"/>
      <c r="CX1671" s="32"/>
      <c r="CY1671" s="8"/>
      <c r="DA1671" s="32"/>
      <c r="DB1671" s="8"/>
      <c r="DD1671" s="32"/>
      <c r="DE1671" s="8"/>
      <c r="DG1671" s="32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hidden="1" x14ac:dyDescent="0.25">
      <c r="A1672" t="s">
        <v>71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/>
      <c r="CO1672" s="5"/>
      <c r="CP1672" s="5"/>
      <c r="CQ1672" s="5"/>
      <c r="CR1672" s="8">
        <v>0.13834946071463597</v>
      </c>
      <c r="CS1672" s="5">
        <v>150</v>
      </c>
      <c r="CT1672">
        <v>29.468435132217458</v>
      </c>
      <c r="CU1672" s="8">
        <v>0.12999104039647771</v>
      </c>
      <c r="CV1672" s="5">
        <v>150</v>
      </c>
      <c r="CW1672">
        <v>33.342701861696533</v>
      </c>
      <c r="CX1672" s="8">
        <v>0.14802586746519719</v>
      </c>
      <c r="CY1672" s="5">
        <v>300</v>
      </c>
      <c r="CZ1672">
        <v>69.276105973712291</v>
      </c>
      <c r="DA1672" s="8">
        <v>0.16587585636164232</v>
      </c>
      <c r="DB1672" s="5">
        <v>300</v>
      </c>
      <c r="DC1672">
        <v>79.620411053588313</v>
      </c>
      <c r="DD1672" s="8">
        <v>0.16565910278713047</v>
      </c>
      <c r="DE1672" s="5">
        <v>300</v>
      </c>
      <c r="DF1672">
        <v>77.528460104377075</v>
      </c>
      <c r="DG1672" s="8">
        <v>0.16672256794691703</v>
      </c>
      <c r="DH1672" s="5">
        <v>300</v>
      </c>
      <c r="DI1672">
        <v>78.02616179915718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hidden="1" x14ac:dyDescent="0.25">
      <c r="A1673" t="s">
        <v>71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32"/>
      <c r="CS1673" s="8"/>
      <c r="CU1673" s="32"/>
      <c r="CV1673" s="8"/>
      <c r="CX1673" s="32"/>
      <c r="CY1673" s="8"/>
      <c r="DA1673" s="32"/>
      <c r="DB1673" s="8"/>
      <c r="DD1673" s="32"/>
      <c r="DE1673" s="8"/>
      <c r="DG1673" s="32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hidden="1" x14ac:dyDescent="0.25">
      <c r="A1674" t="s">
        <v>71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32"/>
      <c r="CS1674" s="8"/>
      <c r="CU1674" s="32"/>
      <c r="CV1674" s="8"/>
      <c r="CX1674" s="32"/>
      <c r="CY1674" s="8"/>
      <c r="DA1674" s="32"/>
      <c r="DB1674" s="8"/>
      <c r="DD1674" s="32"/>
      <c r="DE1674" s="8"/>
      <c r="DG1674" s="32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hidden="1" x14ac:dyDescent="0.25">
      <c r="A1675" t="s">
        <v>71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32"/>
      <c r="CS1675" s="8"/>
      <c r="CU1675" s="32"/>
      <c r="CV1675" s="8"/>
      <c r="CX1675" s="32"/>
      <c r="CY1675" s="8"/>
      <c r="DA1675" s="32"/>
      <c r="DB1675" s="8"/>
      <c r="DD1675" s="32"/>
      <c r="DE1675" s="8"/>
      <c r="DG1675" s="32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hidden="1" x14ac:dyDescent="0.25">
      <c r="A1676" t="s">
        <v>71</v>
      </c>
      <c r="C1676" s="22">
        <v>43908</v>
      </c>
      <c r="D1676" s="5">
        <v>6</v>
      </c>
      <c r="E1676" s="6" t="s">
        <v>239</v>
      </c>
      <c r="F1676" t="s">
        <v>89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32"/>
      <c r="CS1676" s="8"/>
      <c r="CU1676" s="32"/>
      <c r="CV1676" s="8"/>
      <c r="CX1676" s="32"/>
      <c r="CY1676" s="8"/>
      <c r="DA1676" s="32"/>
      <c r="DB1676" s="8"/>
      <c r="DD1676" s="32"/>
      <c r="DE1676" s="8"/>
      <c r="DG1676" s="32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hidden="1" x14ac:dyDescent="0.25">
      <c r="A1677" t="s">
        <v>71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/>
      <c r="CO1677" s="5"/>
      <c r="CP1677" s="5"/>
      <c r="CQ1677" s="5"/>
      <c r="CR1677" s="8">
        <v>3.5769017360111302E-2</v>
      </c>
      <c r="CS1677" s="5">
        <v>150</v>
      </c>
      <c r="CT1677">
        <v>7.6188006977037066</v>
      </c>
      <c r="CU1677" s="8">
        <v>6.7862817057750296E-2</v>
      </c>
      <c r="CV1677" s="5">
        <v>150</v>
      </c>
      <c r="CW1677">
        <v>17.406812575312951</v>
      </c>
      <c r="CX1677" s="8">
        <v>0.10239219910714673</v>
      </c>
      <c r="CY1677" s="5">
        <v>300</v>
      </c>
      <c r="CZ1677">
        <v>47.919549182144671</v>
      </c>
      <c r="DA1677" s="8">
        <v>0.11871598871534317</v>
      </c>
      <c r="DB1677" s="5">
        <v>300</v>
      </c>
      <c r="DC1677">
        <v>56.983674583364724</v>
      </c>
      <c r="DD1677" s="8">
        <v>0.13892422814012351</v>
      </c>
      <c r="DE1677" s="5">
        <v>300</v>
      </c>
      <c r="DF1677">
        <v>65.016538769577807</v>
      </c>
      <c r="DG1677" s="8">
        <v>0.14531289398633607</v>
      </c>
      <c r="DH1677" s="5">
        <v>300</v>
      </c>
      <c r="DI1677">
        <v>68.006434385605274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hidden="1" x14ac:dyDescent="0.25">
      <c r="A1678" t="s">
        <v>71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32"/>
      <c r="CS1678" s="8"/>
      <c r="CU1678" s="32"/>
      <c r="CV1678" s="8"/>
      <c r="CX1678" s="32"/>
      <c r="CY1678" s="8"/>
      <c r="DA1678" s="32"/>
      <c r="DB1678" s="8"/>
      <c r="DD1678" s="32"/>
      <c r="DE1678" s="8"/>
      <c r="DG1678" s="32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hidden="1" x14ac:dyDescent="0.25">
      <c r="A1679" t="s">
        <v>71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/>
      <c r="CO1679" s="5"/>
      <c r="CP1679" s="5"/>
      <c r="CQ1679" s="5"/>
      <c r="CR1679" s="8">
        <v>6.3789590124708806E-2</v>
      </c>
      <c r="CS1679" s="5">
        <v>150</v>
      </c>
      <c r="CT1679">
        <v>13.587182696562975</v>
      </c>
      <c r="CU1679" s="8">
        <v>8.5105742434917947E-2</v>
      </c>
      <c r="CV1679" s="5">
        <v>150</v>
      </c>
      <c r="CW1679">
        <v>21.829622934556454</v>
      </c>
      <c r="CX1679" s="8">
        <v>9.4581059568967035E-2</v>
      </c>
      <c r="CY1679" s="5">
        <v>300</v>
      </c>
      <c r="CZ1679">
        <v>44.263935878276577</v>
      </c>
      <c r="DA1679" s="8">
        <v>9.9544890924156887E-2</v>
      </c>
      <c r="DB1679" s="5">
        <v>300</v>
      </c>
      <c r="DC1679">
        <v>47.78154764359531</v>
      </c>
      <c r="DD1679" s="8">
        <v>0.10801605366532561</v>
      </c>
      <c r="DE1679" s="5">
        <v>300</v>
      </c>
      <c r="DF1679">
        <v>50.551513115372394</v>
      </c>
      <c r="DG1679" s="8">
        <v>0.13468196820842737</v>
      </c>
      <c r="DH1679" s="5">
        <v>300</v>
      </c>
      <c r="DI1679">
        <v>63.031161121544017</v>
      </c>
      <c r="DJ1679" s="8">
        <v>0.14173559926047052</v>
      </c>
      <c r="DK1679" s="5">
        <v>300</v>
      </c>
      <c r="DL1679">
        <v>66.332260453900204</v>
      </c>
      <c r="DM1679" s="8">
        <v>0.14111907529529211</v>
      </c>
      <c r="DN1679" s="5">
        <v>300</v>
      </c>
      <c r="DO1679" s="8">
        <v>70.700656722941346</v>
      </c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hidden="1" x14ac:dyDescent="0.25">
      <c r="A1680" t="s">
        <v>71</v>
      </c>
      <c r="C1680" s="6">
        <v>43941</v>
      </c>
      <c r="D1680" s="5">
        <v>8</v>
      </c>
      <c r="E1680" t="s">
        <v>208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32"/>
      <c r="CS1680" s="8"/>
      <c r="CU1680" s="32"/>
      <c r="CV1680" s="8"/>
      <c r="CX1680" s="32"/>
      <c r="CY1680" s="8"/>
      <c r="DA1680" s="32"/>
      <c r="DB1680" s="8"/>
      <c r="DD1680" s="32"/>
      <c r="DE1680" s="8"/>
      <c r="DG1680" s="32"/>
      <c r="DH1680" s="8"/>
      <c r="DJ1680" s="32"/>
      <c r="DK1680" s="8"/>
      <c r="DM1680" s="8"/>
      <c r="DN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hidden="1" x14ac:dyDescent="0.25">
      <c r="A1681" t="s">
        <v>71</v>
      </c>
      <c r="C1681" s="6">
        <v>43950</v>
      </c>
      <c r="D1681" s="5">
        <v>9</v>
      </c>
      <c r="E1681" s="6" t="s">
        <v>207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32"/>
      <c r="CS1681" s="8"/>
      <c r="CU1681" s="32"/>
      <c r="CV1681" s="8"/>
      <c r="CX1681" s="32"/>
      <c r="CY1681" s="8"/>
      <c r="DA1681" s="32"/>
      <c r="DB1681" s="8"/>
      <c r="DD1681" s="32"/>
      <c r="DE1681" s="8"/>
      <c r="DG1681" s="32"/>
      <c r="DH1681" s="8"/>
      <c r="DJ1681" s="32"/>
      <c r="DK1681" s="8"/>
      <c r="DM1681" s="8"/>
      <c r="DN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hidden="1" x14ac:dyDescent="0.25">
      <c r="A1682" t="s">
        <v>71</v>
      </c>
      <c r="C1682" s="6">
        <v>43969</v>
      </c>
      <c r="D1682" s="5">
        <v>10</v>
      </c>
      <c r="E1682" s="6" t="s">
        <v>108</v>
      </c>
      <c r="F1682" s="13"/>
      <c r="G1682">
        <v>130</v>
      </c>
      <c r="H1682" t="s">
        <v>26</v>
      </c>
      <c r="I1682" s="7"/>
      <c r="K1682" s="5"/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8"/>
      <c r="BJ1682" s="5"/>
      <c r="BK1682" s="5"/>
      <c r="BL1682" s="5"/>
      <c r="BM1682" s="8"/>
      <c r="BN1682" s="8"/>
      <c r="BO1682" s="7"/>
      <c r="BP1682" s="5"/>
      <c r="BQ1682" s="5"/>
      <c r="BR1682" s="5"/>
      <c r="BS1682" s="5"/>
      <c r="BT1682" s="7"/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32"/>
      <c r="CS1682" s="8"/>
      <c r="CU1682" s="32"/>
      <c r="CV1682" s="8"/>
      <c r="CX1682" s="32"/>
      <c r="CY1682" s="8"/>
      <c r="DA1682" s="32"/>
      <c r="DB1682" s="8"/>
      <c r="DD1682" s="32"/>
      <c r="DE1682" s="8"/>
      <c r="DG1682" s="32"/>
      <c r="DH1682" s="8"/>
      <c r="DJ1682" s="32"/>
      <c r="DK1682" s="8"/>
      <c r="DM1682" s="8"/>
      <c r="DN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hidden="1" x14ac:dyDescent="0.25">
      <c r="A1683" t="s">
        <v>71</v>
      </c>
      <c r="C1683" s="6">
        <v>43979</v>
      </c>
      <c r="D1683" s="5"/>
      <c r="E1683" s="6"/>
      <c r="F1683" s="13" t="s">
        <v>16</v>
      </c>
      <c r="G1683">
        <v>140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>
        <v>232.5</v>
      </c>
      <c r="BH1683" s="5"/>
      <c r="BI1683" s="8"/>
      <c r="BJ1683" s="5"/>
      <c r="BK1683" s="5"/>
      <c r="BL1683" s="5"/>
      <c r="BM1683" s="8"/>
      <c r="BN1683" s="5">
        <f>BP1683*(1/(BO1683/100))</f>
        <v>232.49999999999997</v>
      </c>
      <c r="BO1683" s="7">
        <v>42</v>
      </c>
      <c r="BP1683" s="5">
        <v>97.649999999999991</v>
      </c>
      <c r="BQ1683" s="5">
        <f>BN1683-BP1683</f>
        <v>134.84999999999997</v>
      </c>
      <c r="BR1683" s="5"/>
      <c r="BS1683" s="5"/>
      <c r="BT1683" s="7">
        <v>4.3017621145374445</v>
      </c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/>
      <c r="CO1683" s="5"/>
      <c r="CP1683" s="5"/>
      <c r="CQ1683" s="5"/>
      <c r="CR1683" s="32"/>
      <c r="CS1683" s="8"/>
      <c r="CT1683" s="8"/>
      <c r="CU1683" s="32"/>
      <c r="CV1683" s="8"/>
      <c r="CW1683" s="8"/>
      <c r="CX1683" s="32"/>
      <c r="CY1683" s="8"/>
      <c r="CZ1683" s="8"/>
      <c r="DA1683" s="32"/>
      <c r="DB1683" s="8"/>
      <c r="DC1683" s="8"/>
      <c r="DD1683" s="32"/>
      <c r="DE1683" s="8"/>
      <c r="DF1683" s="8"/>
      <c r="DG1683" s="32"/>
      <c r="DH1683" s="8"/>
      <c r="DI1683" s="8"/>
      <c r="DJ1683" s="32"/>
      <c r="DK1683" s="8"/>
      <c r="DL1683" s="8"/>
      <c r="DM1683" s="32"/>
      <c r="DN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</row>
    <row r="1684" spans="1:166" hidden="1" x14ac:dyDescent="0.25">
      <c r="A1684" t="s">
        <v>71</v>
      </c>
      <c r="C1684" s="6">
        <v>44028</v>
      </c>
      <c r="D1684" s="5"/>
      <c r="E1684" s="6"/>
      <c r="G1684">
        <v>189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/>
      <c r="CO1684" s="5"/>
      <c r="CP1684" s="5"/>
      <c r="CQ1684" s="5"/>
      <c r="CR1684" s="8">
        <v>2.7375E-2</v>
      </c>
      <c r="CS1684" s="5">
        <v>150</v>
      </c>
      <c r="CT1684">
        <v>5.8308749999999998</v>
      </c>
      <c r="CU1684" s="8">
        <v>4.2500000000000003E-2</v>
      </c>
      <c r="CV1684" s="5">
        <v>150</v>
      </c>
      <c r="CW1684">
        <v>10.901250000000001</v>
      </c>
      <c r="CX1684" s="8">
        <v>6.1499999999999999E-2</v>
      </c>
      <c r="CY1684" s="5">
        <v>300</v>
      </c>
      <c r="CZ1684">
        <v>28.782</v>
      </c>
      <c r="DA1684" s="8">
        <v>7.1874999999999994E-2</v>
      </c>
      <c r="DB1684" s="5">
        <v>300</v>
      </c>
      <c r="DC1684">
        <v>34.5</v>
      </c>
      <c r="DD1684" s="8">
        <v>7.6499999999999999E-2</v>
      </c>
      <c r="DE1684" s="5">
        <v>300</v>
      </c>
      <c r="DF1684">
        <v>35.802</v>
      </c>
      <c r="DG1684" s="8">
        <v>8.1625000000000003E-2</v>
      </c>
      <c r="DH1684" s="5">
        <v>300</v>
      </c>
      <c r="DI1684">
        <v>38.200499999999998</v>
      </c>
      <c r="DJ1684" s="8">
        <v>9.1375000000000012E-2</v>
      </c>
      <c r="DK1684" s="5">
        <v>300</v>
      </c>
      <c r="DL1684">
        <v>42.763500000000008</v>
      </c>
      <c r="DM1684" s="8">
        <v>8.8625000000000009E-2</v>
      </c>
      <c r="DN1684" s="5">
        <v>300</v>
      </c>
      <c r="DO1684">
        <v>44.401125000000008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9.5416666666666661</v>
      </c>
      <c r="EC1684" s="8">
        <v>1.3333333333333333</v>
      </c>
      <c r="ED1684" s="8"/>
      <c r="EE1684" s="8">
        <v>1.1666666666666667</v>
      </c>
      <c r="EF1684" s="8"/>
      <c r="EG1684" s="8">
        <v>0.91666666666666663</v>
      </c>
      <c r="EH1684" s="8"/>
      <c r="EI1684" s="8">
        <v>1</v>
      </c>
      <c r="EJ1684" s="8"/>
      <c r="EK1684" s="8">
        <v>1.9166666666666667</v>
      </c>
      <c r="EL1684" s="8"/>
      <c r="EM1684" s="8">
        <v>1.7083333333333335</v>
      </c>
      <c r="EN1684" s="8"/>
      <c r="EO1684" s="8">
        <v>0.83333333333333337</v>
      </c>
      <c r="EP1684" s="8"/>
      <c r="EQ1684" s="8">
        <v>0.66666666666666663</v>
      </c>
      <c r="ER1684" s="8"/>
      <c r="ES1684" s="8">
        <v>51.666666666666657</v>
      </c>
      <c r="ET1684" s="8">
        <v>6.666666666666667</v>
      </c>
      <c r="EU1684" s="8">
        <v>6</v>
      </c>
      <c r="EV1684" s="8">
        <v>6.833333333333333</v>
      </c>
      <c r="EW1684" s="8">
        <v>6.833333333333333</v>
      </c>
      <c r="EX1684" s="8">
        <v>6</v>
      </c>
      <c r="EY1684" s="8">
        <v>6.5</v>
      </c>
      <c r="EZ1684" s="8">
        <v>6.166666666666667</v>
      </c>
      <c r="FA1684" s="8">
        <v>6.666666666666667</v>
      </c>
      <c r="FB1684" s="8">
        <v>0.46666666666666667</v>
      </c>
      <c r="FC1684" s="8">
        <v>0.25</v>
      </c>
      <c r="FD1684" s="8">
        <v>0.21666666666666667</v>
      </c>
      <c r="FE1684" s="8"/>
      <c r="FF1684" s="8"/>
      <c r="FG1684" s="8"/>
      <c r="FH1684" s="8"/>
      <c r="FI1684" s="8"/>
      <c r="FJ1684" s="8"/>
    </row>
    <row r="1685" spans="1:166" hidden="1" x14ac:dyDescent="0.25">
      <c r="A1685" t="s">
        <v>71</v>
      </c>
      <c r="C1685" s="6">
        <v>44040</v>
      </c>
      <c r="D1685" s="5"/>
      <c r="E1685" s="6"/>
      <c r="G1685">
        <v>201</v>
      </c>
      <c r="H1685" t="s">
        <v>26</v>
      </c>
      <c r="I1685" s="7">
        <v>8.25</v>
      </c>
      <c r="J1685">
        <v>1000</v>
      </c>
      <c r="K1685" s="5">
        <f t="shared" si="32"/>
        <v>121.21212121212122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>
        <v>2.5775924822976658E-2</v>
      </c>
      <c r="CS1685" s="5">
        <v>150</v>
      </c>
      <c r="CT1685">
        <v>5.4902719872940278</v>
      </c>
      <c r="CU1685" s="8">
        <v>4.4902749832327234E-2</v>
      </c>
      <c r="CV1685" s="5">
        <v>150</v>
      </c>
      <c r="CW1685">
        <v>11.517555331991936</v>
      </c>
      <c r="CX1685" s="8">
        <v>6.3195953540651981E-2</v>
      </c>
      <c r="CY1685" s="5">
        <v>300</v>
      </c>
      <c r="CZ1685">
        <v>29.575706257025129</v>
      </c>
      <c r="DA1685" s="8">
        <v>6.9158544259385848E-2</v>
      </c>
      <c r="DB1685" s="5">
        <v>300</v>
      </c>
      <c r="DC1685">
        <v>33.196101244505208</v>
      </c>
      <c r="DD1685" s="8">
        <v>6.7183790092156692E-2</v>
      </c>
      <c r="DE1685" s="5">
        <v>300</v>
      </c>
      <c r="DF1685">
        <v>31.442013763129335</v>
      </c>
      <c r="DG1685" s="8">
        <v>7.4821118928507277E-2</v>
      </c>
      <c r="DH1685" s="5">
        <v>300</v>
      </c>
      <c r="DI1685">
        <v>35.016283658541404</v>
      </c>
      <c r="DJ1685" s="8">
        <v>8.0818097303997527E-2</v>
      </c>
      <c r="DK1685" s="5">
        <v>300</v>
      </c>
      <c r="DL1685">
        <v>37.822869538270851</v>
      </c>
      <c r="DM1685" s="8">
        <v>8.6083872534014519E-2</v>
      </c>
      <c r="DN1685" s="5">
        <v>300</v>
      </c>
      <c r="DO1685">
        <v>43.128020139541277</v>
      </c>
      <c r="DP1685" s="8">
        <v>8.75439746154376E-2</v>
      </c>
      <c r="DQ1685" s="5">
        <v>300</v>
      </c>
      <c r="DR1685" s="8">
        <v>43.859531282334238</v>
      </c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hidden="1" x14ac:dyDescent="0.25">
      <c r="A1686" t="s">
        <v>184</v>
      </c>
      <c r="C1686" s="6">
        <v>43511</v>
      </c>
      <c r="D1686" s="5">
        <v>1</v>
      </c>
      <c r="E1686" s="6" t="s">
        <v>209</v>
      </c>
      <c r="F1686" t="s">
        <v>10</v>
      </c>
      <c r="G1686">
        <v>0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8"/>
      <c r="N1686" s="8"/>
      <c r="O1686" s="8"/>
      <c r="P1686" s="8"/>
      <c r="Q1686" s="5"/>
      <c r="R1686" s="5"/>
      <c r="S1686" s="5"/>
      <c r="T1686" s="5"/>
      <c r="U1686" s="5"/>
      <c r="V1686" s="5"/>
      <c r="W1686" s="5"/>
      <c r="X1686" s="8"/>
      <c r="Y1686" s="8"/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hidden="1" x14ac:dyDescent="0.25">
      <c r="A1687" t="s">
        <v>184</v>
      </c>
      <c r="C1687" s="6">
        <v>43538</v>
      </c>
      <c r="D1687" s="5">
        <v>4</v>
      </c>
      <c r="E1687" t="s">
        <v>210</v>
      </c>
      <c r="F1687" t="s">
        <v>12</v>
      </c>
      <c r="G1687">
        <v>27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361.25</v>
      </c>
      <c r="N1687" s="7">
        <v>8.3125</v>
      </c>
      <c r="O1687" s="7"/>
      <c r="P1687" s="7"/>
      <c r="Q1687" s="5"/>
      <c r="R1687" s="5">
        <v>27</v>
      </c>
      <c r="S1687" s="5"/>
      <c r="T1687" s="5"/>
      <c r="U1687" s="5"/>
      <c r="V1687" s="5"/>
      <c r="W1687" s="5"/>
      <c r="X1687" s="7">
        <v>7.1875</v>
      </c>
      <c r="Y1687" s="7">
        <v>2.0625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hidden="1" x14ac:dyDescent="0.25">
      <c r="A1688" t="s">
        <v>184</v>
      </c>
      <c r="C1688" s="6">
        <v>43545</v>
      </c>
      <c r="D1688" s="5"/>
      <c r="E1688" s="6"/>
      <c r="G1688">
        <v>34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538.75</v>
      </c>
      <c r="N1688" s="7">
        <v>10.6875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6.9375</v>
      </c>
      <c r="Y1688" s="7">
        <v>4.75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hidden="1" x14ac:dyDescent="0.25">
      <c r="A1689" t="s">
        <v>184</v>
      </c>
      <c r="C1689" s="6">
        <v>43551</v>
      </c>
      <c r="D1689" s="5"/>
      <c r="E1689" s="6"/>
      <c r="G1689">
        <v>40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5">
        <v>687.5</v>
      </c>
      <c r="N1689" s="7">
        <v>12.8125</v>
      </c>
      <c r="O1689" s="7"/>
      <c r="P1689" s="7"/>
      <c r="Q1689" s="5"/>
      <c r="R1689" s="5"/>
      <c r="S1689" s="5"/>
      <c r="T1689" s="5"/>
      <c r="U1689" s="5"/>
      <c r="V1689" s="5"/>
      <c r="W1689" s="5"/>
      <c r="X1689" s="7">
        <v>7.3125</v>
      </c>
      <c r="Y1689" s="7">
        <v>6.4375</v>
      </c>
      <c r="Z1689" s="8"/>
      <c r="AA1689" s="8"/>
      <c r="AB1689" s="8"/>
      <c r="AC1689" s="5"/>
      <c r="AD1689" s="8"/>
      <c r="AE1689" s="8"/>
      <c r="AF1689" s="8"/>
      <c r="AG1689" s="8"/>
      <c r="AH1689" s="8"/>
      <c r="AI1689" s="8"/>
      <c r="AJ1689" s="5"/>
      <c r="AK1689" s="8"/>
      <c r="AL1689" s="8"/>
      <c r="AM1689" s="8"/>
      <c r="AN1689" s="8"/>
      <c r="AO1689" s="8"/>
      <c r="AP1689" s="8"/>
      <c r="AQ1689" s="9"/>
      <c r="AR1689" s="8"/>
      <c r="AS1689" s="8"/>
      <c r="AT1689" s="8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8"/>
      <c r="BJ1689" s="5"/>
      <c r="BK1689" s="5"/>
      <c r="BL1689" s="5"/>
      <c r="BM1689" s="8"/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7"/>
      <c r="BY1689" s="7"/>
      <c r="BZ1689" s="7"/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hidden="1" x14ac:dyDescent="0.25">
      <c r="A1690" t="s">
        <v>184</v>
      </c>
      <c r="C1690" s="6">
        <v>43553</v>
      </c>
      <c r="D1690" s="5"/>
      <c r="E1690" s="6"/>
      <c r="G1690">
        <v>42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/>
      <c r="T1690" s="5"/>
      <c r="U1690" s="5"/>
      <c r="V1690" s="5"/>
      <c r="W1690" s="5"/>
      <c r="X1690" s="8"/>
      <c r="Y1690" s="8"/>
      <c r="Z1690" s="8"/>
      <c r="AA1690" s="8"/>
      <c r="AB1690" s="8"/>
      <c r="AC1690" s="5">
        <v>129.77333333333334</v>
      </c>
      <c r="AD1690" s="8"/>
      <c r="AE1690" s="8"/>
      <c r="AF1690" s="8"/>
      <c r="AG1690" s="8"/>
      <c r="AH1690" s="8"/>
      <c r="AI1690" s="8"/>
      <c r="AJ1690" s="5">
        <v>106.30999999999999</v>
      </c>
      <c r="AK1690" s="8">
        <v>2.0015993333333331</v>
      </c>
      <c r="AL1690" s="8"/>
      <c r="AM1690" s="8"/>
      <c r="AN1690" s="8"/>
      <c r="AO1690" s="8"/>
      <c r="AP1690" s="8"/>
      <c r="AQ1690" s="9">
        <f>AK1690/AJ1690</f>
        <v>1.8827949706832221E-2</v>
      </c>
      <c r="AR1690" s="8"/>
      <c r="AS1690" s="8"/>
      <c r="AT1690" s="8"/>
      <c r="AU1690" s="5">
        <v>5.746666666666667</v>
      </c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>
        <f>AU1690+AX1690+AY1690+BG1690</f>
        <v>5.746666666666667</v>
      </c>
      <c r="BI1690" s="8"/>
      <c r="BJ1690" s="5"/>
      <c r="BK1690" s="5">
        <f>AC1690+AJ1690+BH1690</f>
        <v>241.82999999999998</v>
      </c>
      <c r="BL1690" s="5"/>
      <c r="BM1690" s="8">
        <f>BH1690/BK1690</f>
        <v>2.3763249665743155E-2</v>
      </c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8">
        <f>AC1690/BK1690</f>
        <v>0.53663041530551769</v>
      </c>
      <c r="BY1690" s="8">
        <f>AJ1690/BK1690</f>
        <v>0.43960633502873919</v>
      </c>
      <c r="BZ1690" s="8">
        <f>BH1690/BK1690</f>
        <v>2.3763249665743155E-2</v>
      </c>
      <c r="CA1690" s="5">
        <f>CB1690+CC1690+CD1690+CE1690+CF1690+CG1690</f>
        <v>82</v>
      </c>
      <c r="CB1690" s="5">
        <v>78.333333333333329</v>
      </c>
      <c r="CC1690" s="5"/>
      <c r="CD1690" s="5"/>
      <c r="CE1690" s="5"/>
      <c r="CF1690" s="5"/>
      <c r="CG1690" s="5">
        <v>3.6666666666666665</v>
      </c>
      <c r="CH1690" s="9">
        <f>AK1690/CA1690</f>
        <v>2.4409747967479672E-2</v>
      </c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hidden="1" x14ac:dyDescent="0.25">
      <c r="A1691" t="s">
        <v>184</v>
      </c>
      <c r="C1691" s="6">
        <v>43555</v>
      </c>
      <c r="D1691" s="5">
        <v>5</v>
      </c>
      <c r="E1691" t="s">
        <v>206</v>
      </c>
      <c r="F1691" t="s">
        <v>13</v>
      </c>
      <c r="G1691">
        <v>44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8"/>
      <c r="N1691" s="8"/>
      <c r="O1691" s="8"/>
      <c r="P1691" s="8"/>
      <c r="Q1691" s="5"/>
      <c r="R1691" s="5"/>
      <c r="S1691" s="5">
        <v>44</v>
      </c>
      <c r="T1691" s="5"/>
      <c r="U1691" s="5"/>
      <c r="V1691" s="5"/>
      <c r="W1691" s="5"/>
      <c r="X1691" s="8"/>
      <c r="Y1691" s="8"/>
      <c r="Z1691" s="8"/>
      <c r="AA1691" s="8"/>
      <c r="AB1691" s="8"/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hidden="1" x14ac:dyDescent="0.25">
      <c r="A1692" t="s">
        <v>184</v>
      </c>
      <c r="C1692" s="6">
        <v>43558</v>
      </c>
      <c r="D1692" s="5"/>
      <c r="E1692" s="6"/>
      <c r="G1692">
        <v>47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866.875</v>
      </c>
      <c r="N1692" s="7">
        <v>14.1875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7">
        <v>7.125</v>
      </c>
      <c r="AA1692" s="8"/>
      <c r="AB1692" s="7">
        <v>7.25</v>
      </c>
      <c r="AD1692" s="8"/>
      <c r="AE1692" s="8"/>
      <c r="AF1692" s="8"/>
      <c r="AG1692" s="8"/>
      <c r="AH1692" s="8"/>
      <c r="AI1692" s="8"/>
      <c r="AQ1692" s="9"/>
      <c r="AR1692" s="8"/>
      <c r="AS1692" s="8"/>
      <c r="AT1692" s="8"/>
      <c r="AU1692"/>
      <c r="AV1692"/>
      <c r="AW1692"/>
      <c r="AY1692"/>
      <c r="AZ1692"/>
      <c r="BA1692"/>
      <c r="BB1692"/>
      <c r="BC1692"/>
      <c r="BD1692"/>
      <c r="BE1692" s="5"/>
      <c r="BF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hidden="1" x14ac:dyDescent="0.25">
      <c r="A1693" t="s">
        <v>184</v>
      </c>
      <c r="C1693" s="6">
        <v>43567</v>
      </c>
      <c r="D1693" s="5"/>
      <c r="E1693" s="6"/>
      <c r="G1693">
        <v>56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5">
        <v>1010.625</v>
      </c>
      <c r="N1693" s="7">
        <v>16.375</v>
      </c>
      <c r="O1693" s="7"/>
      <c r="P1693" s="7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7">
        <v>8.375</v>
      </c>
      <c r="AB1693" s="7">
        <v>11</v>
      </c>
      <c r="AC1693" s="5"/>
      <c r="AD1693" s="8"/>
      <c r="AE1693" s="8"/>
      <c r="AF1693" s="8"/>
      <c r="AG1693" s="8"/>
      <c r="AH1693" s="8"/>
      <c r="AI1693" s="8"/>
      <c r="AJ1693" s="5"/>
      <c r="AK1693" s="8"/>
      <c r="AL1693" s="8"/>
      <c r="AM1693" s="8"/>
      <c r="AN1693" s="8"/>
      <c r="AO1693" s="8"/>
      <c r="AP1693" s="8"/>
      <c r="AQ1693" s="9"/>
      <c r="AR1693" s="8"/>
      <c r="AS1693" s="8"/>
      <c r="AT1693" s="8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8"/>
      <c r="BJ1693" s="5"/>
      <c r="BK1693" s="5"/>
      <c r="BL1693" s="5"/>
      <c r="BM1693" s="8"/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7"/>
      <c r="BY1693" s="7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hidden="1" x14ac:dyDescent="0.25">
      <c r="A1694" t="s">
        <v>184</v>
      </c>
      <c r="C1694" s="6">
        <v>43570</v>
      </c>
      <c r="D1694" s="5"/>
      <c r="E1694" s="6"/>
      <c r="G1694">
        <v>59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8"/>
      <c r="N1694" s="8"/>
      <c r="O1694" s="8"/>
      <c r="P1694" s="8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8"/>
      <c r="AB1694" s="8"/>
      <c r="AC1694" s="5">
        <v>266.41499999999996</v>
      </c>
      <c r="AD1694" s="8"/>
      <c r="AE1694" s="8"/>
      <c r="AF1694" s="8"/>
      <c r="AG1694" s="8"/>
      <c r="AH1694" s="8"/>
      <c r="AI1694" s="8"/>
      <c r="AJ1694" s="5">
        <v>197.0922222222222</v>
      </c>
      <c r="AK1694" s="8">
        <v>3.5354219444444444</v>
      </c>
      <c r="AL1694" s="8"/>
      <c r="AM1694" s="8"/>
      <c r="AN1694" s="8"/>
      <c r="AO1694" s="8"/>
      <c r="AP1694" s="8"/>
      <c r="AQ1694" s="9">
        <f>AK1694/AJ1694</f>
        <v>1.7937906958389475E-2</v>
      </c>
      <c r="AR1694" s="8"/>
      <c r="AS1694" s="8"/>
      <c r="AT1694" s="8"/>
      <c r="AU1694" s="5">
        <v>12.608888888888886</v>
      </c>
      <c r="AV1694" s="5"/>
      <c r="AW1694" s="5"/>
      <c r="AX1694" s="5">
        <v>3.9172222222222217</v>
      </c>
      <c r="AY1694" s="5"/>
      <c r="AZ1694" s="5"/>
      <c r="BA1694" s="5"/>
      <c r="BB1694" s="5"/>
      <c r="BC1694" s="5"/>
      <c r="BD1694" s="5"/>
      <c r="BE1694" s="5"/>
      <c r="BF1694" s="5"/>
      <c r="BG1694" s="5">
        <v>29.683333333333334</v>
      </c>
      <c r="BH1694" s="5">
        <f>AU1694+AX1694+AY1694+BG1694</f>
        <v>46.209444444444443</v>
      </c>
      <c r="BI1694" s="8"/>
      <c r="BJ1694" s="5"/>
      <c r="BK1694" s="5">
        <f>AC1694+AJ1694+BH1694</f>
        <v>509.71666666666658</v>
      </c>
      <c r="BL1694" s="5"/>
      <c r="BM1694" s="8">
        <f>BH1694/BK1694</f>
        <v>9.0657118878679888E-2</v>
      </c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8">
        <f>AC1694/BK1694</f>
        <v>0.52267272667821996</v>
      </c>
      <c r="BY1694" s="8">
        <f>AJ1694/BK1694</f>
        <v>0.38667015444310021</v>
      </c>
      <c r="BZ1694" s="8">
        <f>BH1694/BK1694</f>
        <v>9.0657118878679888E-2</v>
      </c>
      <c r="CA1694" s="5">
        <f>CB1694+CC1694+CD1694+CE1694+CF1694+CG1694</f>
        <v>194.55555555555554</v>
      </c>
      <c r="CB1694" s="5">
        <v>116.6111111111111</v>
      </c>
      <c r="CC1694" s="5">
        <v>55.888888888888886</v>
      </c>
      <c r="CD1694" s="5"/>
      <c r="CE1694" s="5">
        <v>13.055555555555555</v>
      </c>
      <c r="CF1694" s="5"/>
      <c r="CG1694" s="5">
        <v>9</v>
      </c>
      <c r="CH1694" s="9">
        <f>AK1694/CA1694</f>
        <v>1.8171786122215879E-2</v>
      </c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hidden="1" x14ac:dyDescent="0.25">
      <c r="A1695" t="s">
        <v>184</v>
      </c>
      <c r="C1695" s="6">
        <v>43571</v>
      </c>
      <c r="D1695" s="5"/>
      <c r="E1695" s="6"/>
      <c r="G1695">
        <v>60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1066.25</v>
      </c>
      <c r="N1695" s="7">
        <v>17.8125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8.5</v>
      </c>
      <c r="AB1695" s="7">
        <v>13</v>
      </c>
      <c r="AD1695" s="8"/>
      <c r="AE1695" s="8"/>
      <c r="AF1695" s="8"/>
      <c r="AG1695" s="8"/>
      <c r="AH1695" s="8"/>
      <c r="AI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hidden="1" x14ac:dyDescent="0.25">
      <c r="A1696" t="s">
        <v>184</v>
      </c>
      <c r="C1696" s="6">
        <v>43585</v>
      </c>
      <c r="D1696" s="5"/>
      <c r="E1696" s="6"/>
      <c r="G1696">
        <v>74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1206.875</v>
      </c>
      <c r="N1696" s="7">
        <v>20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9.0625</v>
      </c>
      <c r="AB1696" s="7">
        <v>16.5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hidden="1" x14ac:dyDescent="0.25">
      <c r="A1697" t="s">
        <v>184</v>
      </c>
      <c r="C1697" s="6">
        <v>43592</v>
      </c>
      <c r="D1697" s="5"/>
      <c r="E1697" s="6"/>
      <c r="G1697">
        <v>81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5">
        <v>1270.625</v>
      </c>
      <c r="N1697" s="7">
        <v>21.5625</v>
      </c>
      <c r="O1697" s="7"/>
      <c r="P1697" s="7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7">
        <v>8.8125</v>
      </c>
      <c r="AB1697" s="7">
        <v>18.875</v>
      </c>
      <c r="AC1697" s="5"/>
      <c r="AD1697" s="8"/>
      <c r="AE1697" s="8"/>
      <c r="AF1697" s="8"/>
      <c r="AG1697" s="8"/>
      <c r="AH1697" s="8"/>
      <c r="AI1697" s="8"/>
      <c r="AJ1697" s="5"/>
      <c r="AK1697" s="8"/>
      <c r="AL1697" s="8"/>
      <c r="AM1697" s="8"/>
      <c r="AN1697" s="8"/>
      <c r="AO1697" s="8"/>
      <c r="AP1697" s="8"/>
      <c r="AQ1697" s="9"/>
      <c r="AR1697" s="8"/>
      <c r="AS1697" s="8"/>
      <c r="AT1697" s="8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8"/>
      <c r="BJ1697" s="5"/>
      <c r="BK1697" s="5"/>
      <c r="BL1697" s="5"/>
      <c r="BM1697" s="8"/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7"/>
      <c r="BY1697" s="7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hidden="1" x14ac:dyDescent="0.25">
      <c r="A1698" t="s">
        <v>184</v>
      </c>
      <c r="C1698" s="6">
        <v>43640</v>
      </c>
      <c r="D1698" s="5"/>
      <c r="E1698" s="6"/>
      <c r="G1698">
        <v>129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/>
      <c r="W1698" s="5"/>
      <c r="X1698" s="8"/>
      <c r="Y1698" s="8"/>
      <c r="Z1698" s="8"/>
      <c r="AA1698" s="8"/>
      <c r="AB1698" s="8"/>
      <c r="AC1698" s="5">
        <v>655.0056315628816</v>
      </c>
      <c r="AD1698" s="8"/>
      <c r="AE1698" s="8"/>
      <c r="AF1698" s="8"/>
      <c r="AG1698" s="8"/>
      <c r="AH1698" s="8"/>
      <c r="AI1698" s="8"/>
      <c r="AJ1698" s="5">
        <v>294.57140018315022</v>
      </c>
      <c r="AK1698" s="8">
        <v>4.0222821435592193</v>
      </c>
      <c r="AL1698" s="8"/>
      <c r="AM1698" s="8"/>
      <c r="AN1698" s="8"/>
      <c r="AO1698" s="8"/>
      <c r="AP1698" s="8"/>
      <c r="AQ1698" s="9">
        <f>AK1698/AJ1698</f>
        <v>1.3654693364862846E-2</v>
      </c>
      <c r="AR1698" s="8"/>
      <c r="AS1698" s="8"/>
      <c r="AT1698" s="8"/>
      <c r="AU1698" s="5"/>
      <c r="AV1698" s="5"/>
      <c r="AW1698" s="5"/>
      <c r="AX1698" s="5"/>
      <c r="AY1698" s="5">
        <v>522.55417673992679</v>
      </c>
      <c r="AZ1698" s="5"/>
      <c r="BA1698" s="5"/>
      <c r="BB1698" s="5"/>
      <c r="BC1698" s="5"/>
      <c r="BD1698" s="5"/>
      <c r="BE1698" s="5"/>
      <c r="BF1698" s="5"/>
      <c r="BG1698" s="5">
        <v>285.32984340659345</v>
      </c>
      <c r="BH1698" s="5">
        <f>AU1698+AX1698+AY1698+BG1698</f>
        <v>807.88402014652024</v>
      </c>
      <c r="BI1698" s="8"/>
      <c r="BJ1698" s="5"/>
      <c r="BK1698" s="5">
        <f>AC1698+AJ1698+BH1698</f>
        <v>1757.461051892552</v>
      </c>
      <c r="BL1698" s="5"/>
      <c r="BM1698" s="8">
        <f>BH1698/BK1698</f>
        <v>0.4596881502873344</v>
      </c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8">
        <f>AC1698/BK1698</f>
        <v>0.37269994169004633</v>
      </c>
      <c r="BY1698" s="8">
        <f>AJ1698/BK1698</f>
        <v>0.16761190802261933</v>
      </c>
      <c r="BZ1698" s="8">
        <f>BH1698/BK1698</f>
        <v>0.4596881502873344</v>
      </c>
      <c r="CA1698" s="5">
        <f>CB1698+CC1698+CD1698+CE1698+CF1698+CG1698</f>
        <v>161.13366910866912</v>
      </c>
      <c r="CB1698" s="5"/>
      <c r="CC1698" s="5">
        <v>118.35402930402932</v>
      </c>
      <c r="CD1698" s="5">
        <v>42.779639804639807</v>
      </c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hidden="1" x14ac:dyDescent="0.25">
      <c r="A1699" t="s">
        <v>184</v>
      </c>
      <c r="C1699" s="6">
        <v>43641</v>
      </c>
      <c r="D1699" s="5">
        <v>9</v>
      </c>
      <c r="E1699" s="6" t="s">
        <v>207</v>
      </c>
      <c r="F1699" t="s">
        <v>15</v>
      </c>
      <c r="G1699">
        <v>130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>
        <v>130</v>
      </c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8"/>
      <c r="BJ1699" s="5"/>
      <c r="BK1699" s="5"/>
      <c r="BL1699" s="5"/>
      <c r="BM1699" s="8"/>
      <c r="BN1699" s="8"/>
      <c r="BO1699" s="7"/>
      <c r="BP1699" s="5"/>
      <c r="BQ1699" s="5"/>
      <c r="BR1699" s="5"/>
      <c r="BS1699" s="5"/>
      <c r="BT1699" s="7"/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hidden="1" x14ac:dyDescent="0.25">
      <c r="A1700" t="s">
        <v>184</v>
      </c>
      <c r="C1700" s="6">
        <v>43691</v>
      </c>
      <c r="D1700" s="5">
        <v>10</v>
      </c>
      <c r="E1700" s="6" t="s">
        <v>108</v>
      </c>
      <c r="F1700" t="s">
        <v>16</v>
      </c>
      <c r="G1700">
        <v>180</v>
      </c>
      <c r="H1700" t="s">
        <v>24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>
        <v>523.73737373737379</v>
      </c>
      <c r="BH1700" s="5"/>
      <c r="BI1700" s="8"/>
      <c r="BJ1700" s="5"/>
      <c r="BK1700" s="5"/>
      <c r="BL1700" s="5"/>
      <c r="BM1700" s="8"/>
      <c r="BN1700" s="5">
        <f>BP1700*(1/(BO1700/100))</f>
        <v>523.73737373737379</v>
      </c>
      <c r="BO1700" s="7">
        <v>37.96</v>
      </c>
      <c r="BP1700" s="5">
        <v>198.81070707070708</v>
      </c>
      <c r="BQ1700" s="5">
        <f>BN1700-BP1700</f>
        <v>324.92666666666673</v>
      </c>
      <c r="BR1700" s="5"/>
      <c r="BS1700" s="5"/>
      <c r="BT1700" s="7">
        <v>8.7581809282249825</v>
      </c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hidden="1" x14ac:dyDescent="0.25">
      <c r="A1701" t="s">
        <v>185</v>
      </c>
      <c r="C1701" s="6">
        <v>43511</v>
      </c>
      <c r="D1701" s="5">
        <v>1</v>
      </c>
      <c r="E1701" s="6" t="s">
        <v>209</v>
      </c>
      <c r="F1701" t="s">
        <v>10</v>
      </c>
      <c r="G1701">
        <v>0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8"/>
      <c r="N1701" s="8"/>
      <c r="O1701" s="8"/>
      <c r="P1701" s="8"/>
      <c r="Q1701" s="5"/>
      <c r="R1701" s="5"/>
      <c r="S1701" s="5"/>
      <c r="T1701" s="5"/>
      <c r="U1701" s="5"/>
      <c r="V1701" s="5"/>
      <c r="W1701" s="5"/>
      <c r="X1701" s="8"/>
      <c r="Y1701" s="8"/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hidden="1" x14ac:dyDescent="0.25">
      <c r="A1702" t="s">
        <v>185</v>
      </c>
      <c r="C1702" s="6">
        <v>43538</v>
      </c>
      <c r="D1702" s="5">
        <v>4</v>
      </c>
      <c r="E1702" t="s">
        <v>210</v>
      </c>
      <c r="F1702" t="s">
        <v>12</v>
      </c>
      <c r="G1702">
        <v>27</v>
      </c>
      <c r="H1702" t="s">
        <v>25</v>
      </c>
      <c r="I1702" s="7">
        <v>10.4</v>
      </c>
      <c r="J1702">
        <v>1000</v>
      </c>
      <c r="K1702" s="5">
        <f t="shared" si="32"/>
        <v>96.15384615384616</v>
      </c>
      <c r="L1702" s="5"/>
      <c r="M1702" s="5">
        <v>357.14285714285717</v>
      </c>
      <c r="N1702" s="7">
        <v>8.6428571428571423</v>
      </c>
      <c r="O1702" s="7"/>
      <c r="P1702" s="7"/>
      <c r="Q1702" s="5"/>
      <c r="R1702" s="5">
        <v>27</v>
      </c>
      <c r="S1702" s="5"/>
      <c r="T1702" s="5"/>
      <c r="U1702" s="5"/>
      <c r="V1702" s="5"/>
      <c r="W1702" s="5"/>
      <c r="X1702" s="7">
        <v>6.2142857142857144</v>
      </c>
      <c r="Y1702" s="7">
        <v>2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hidden="1" x14ac:dyDescent="0.25">
      <c r="A1703" t="s">
        <v>185</v>
      </c>
      <c r="C1703" s="6">
        <v>43545</v>
      </c>
      <c r="D1703" s="5"/>
      <c r="E1703" s="6"/>
      <c r="G1703">
        <v>34</v>
      </c>
      <c r="H1703" t="s">
        <v>25</v>
      </c>
      <c r="I1703" s="7">
        <v>10.4</v>
      </c>
      <c r="J1703">
        <v>1000</v>
      </c>
      <c r="K1703" s="5">
        <f t="shared" ref="K1703:K1766" si="37">1000000/I1703/J1703</f>
        <v>96.15384615384616</v>
      </c>
      <c r="L1703" s="5"/>
      <c r="M1703" s="5">
        <v>508.57142857142856</v>
      </c>
      <c r="N1703" s="7">
        <v>10.714285714285714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7.2142857142857144</v>
      </c>
      <c r="Y1703" s="7">
        <v>4.4285714285714288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hidden="1" x14ac:dyDescent="0.25">
      <c r="A1704" t="s">
        <v>185</v>
      </c>
      <c r="C1704" s="6">
        <v>43551</v>
      </c>
      <c r="D1704" s="5"/>
      <c r="E1704" s="6"/>
      <c r="G1704">
        <v>40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5">
        <v>660.71428571428567</v>
      </c>
      <c r="N1704" s="7">
        <v>12.5</v>
      </c>
      <c r="O1704" s="7"/>
      <c r="P1704" s="7"/>
      <c r="Q1704" s="5"/>
      <c r="R1704" s="5"/>
      <c r="S1704" s="5"/>
      <c r="T1704" s="5"/>
      <c r="U1704" s="5"/>
      <c r="V1704" s="5"/>
      <c r="W1704" s="5"/>
      <c r="X1704" s="7">
        <v>7.4285714285714288</v>
      </c>
      <c r="Y1704" s="7">
        <v>6.0714285714285712</v>
      </c>
      <c r="Z1704" s="8"/>
      <c r="AA1704" s="8"/>
      <c r="AB1704" s="8"/>
      <c r="AC1704" s="5"/>
      <c r="AD1704" s="8"/>
      <c r="AE1704" s="8"/>
      <c r="AF1704" s="8"/>
      <c r="AG1704" s="8"/>
      <c r="AH1704" s="8"/>
      <c r="AI1704" s="8"/>
      <c r="AJ1704" s="5"/>
      <c r="AK1704" s="8"/>
      <c r="AL1704" s="8"/>
      <c r="AM1704" s="8"/>
      <c r="AN1704" s="8"/>
      <c r="AO1704" s="8"/>
      <c r="AP1704" s="8"/>
      <c r="AQ1704" s="9"/>
      <c r="AR1704" s="8"/>
      <c r="AS1704" s="8"/>
      <c r="AT1704" s="8"/>
      <c r="AU1704"/>
      <c r="AV1704"/>
      <c r="AW1704"/>
      <c r="AY1704"/>
      <c r="AZ1704"/>
      <c r="BA1704"/>
      <c r="BB1704"/>
      <c r="BC1704"/>
      <c r="BD1704"/>
      <c r="BE1704" s="5"/>
      <c r="BF1704" s="5"/>
      <c r="BG1704" s="5"/>
      <c r="BH1704" s="5"/>
      <c r="BI1704" s="8"/>
      <c r="BJ1704" s="5"/>
      <c r="BK1704" s="5"/>
      <c r="BL1704" s="5"/>
      <c r="BM1704" s="8"/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7"/>
      <c r="BY1704" s="7"/>
      <c r="BZ1704" s="7"/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hidden="1" x14ac:dyDescent="0.25">
      <c r="A1705" t="s">
        <v>185</v>
      </c>
      <c r="C1705" s="6">
        <v>43553</v>
      </c>
      <c r="D1705" s="5"/>
      <c r="E1705" s="6"/>
      <c r="G1705">
        <v>42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/>
      <c r="T1705" s="5"/>
      <c r="U1705" s="5"/>
      <c r="V1705" s="5"/>
      <c r="W1705" s="5"/>
      <c r="X1705" s="8"/>
      <c r="Y1705" s="8"/>
      <c r="Z1705" s="8"/>
      <c r="AA1705" s="8"/>
      <c r="AB1705" s="8"/>
      <c r="AC1705" s="5">
        <v>118.20333333333332</v>
      </c>
      <c r="AD1705" s="8"/>
      <c r="AE1705" s="8"/>
      <c r="AF1705" s="8"/>
      <c r="AG1705" s="8"/>
      <c r="AH1705" s="8"/>
      <c r="AI1705" s="8"/>
      <c r="AJ1705" s="5">
        <v>97.463333333333324</v>
      </c>
      <c r="AK1705" s="8">
        <v>1.7682276666666665</v>
      </c>
      <c r="AL1705" s="8"/>
      <c r="AM1705" s="8"/>
      <c r="AN1705" s="8"/>
      <c r="AO1705" s="8"/>
      <c r="AP1705" s="8"/>
      <c r="AQ1705" s="9">
        <f>AK1705/AJ1705</f>
        <v>1.8142491193269265E-2</v>
      </c>
      <c r="AR1705" s="8"/>
      <c r="AS1705" s="8"/>
      <c r="AT1705" s="8"/>
      <c r="AU1705" s="5">
        <v>3.1566666666666667</v>
      </c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>
        <f>AU1705+AX1705+AY1705+BG1705</f>
        <v>3.1566666666666667</v>
      </c>
      <c r="BI1705" s="8"/>
      <c r="BJ1705" s="5"/>
      <c r="BK1705" s="5">
        <f>AC1705+AJ1705+BH1705</f>
        <v>218.8233333333333</v>
      </c>
      <c r="BL1705" s="5"/>
      <c r="BM1705" s="8">
        <f>BH1705/BK1705</f>
        <v>1.4425640166344239E-2</v>
      </c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8">
        <f>AC1705/BK1705</f>
        <v>0.54017700732706753</v>
      </c>
      <c r="BY1705" s="8">
        <f>AJ1705/BK1705</f>
        <v>0.4453973525065883</v>
      </c>
      <c r="BZ1705" s="8">
        <f>BH1705/BK1705</f>
        <v>1.4425640166344239E-2</v>
      </c>
      <c r="CA1705" s="5">
        <f>CB1705+CC1705+CD1705+CE1705+CF1705+CG1705</f>
        <v>60.333333333333336</v>
      </c>
      <c r="CB1705" s="5">
        <v>53.333333333333336</v>
      </c>
      <c r="CC1705" s="5"/>
      <c r="CD1705" s="5"/>
      <c r="CE1705" s="5"/>
      <c r="CF1705" s="5"/>
      <c r="CG1705" s="5">
        <v>7</v>
      </c>
      <c r="CH1705" s="9">
        <f>AK1705/CA1705</f>
        <v>2.9307640883977897E-2</v>
      </c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hidden="1" x14ac:dyDescent="0.25">
      <c r="A1706" t="s">
        <v>185</v>
      </c>
      <c r="C1706" s="6">
        <v>43555</v>
      </c>
      <c r="D1706" s="5">
        <v>5</v>
      </c>
      <c r="E1706" t="s">
        <v>206</v>
      </c>
      <c r="F1706" t="s">
        <v>13</v>
      </c>
      <c r="G1706">
        <v>44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8"/>
      <c r="N1706" s="8"/>
      <c r="O1706" s="8"/>
      <c r="P1706" s="8"/>
      <c r="Q1706" s="5"/>
      <c r="R1706" s="5"/>
      <c r="S1706" s="5">
        <v>44</v>
      </c>
      <c r="T1706" s="5"/>
      <c r="U1706" s="5"/>
      <c r="V1706" s="5"/>
      <c r="W1706" s="5"/>
      <c r="X1706" s="8"/>
      <c r="Y1706" s="8"/>
      <c r="Z1706" s="8"/>
      <c r="AA1706" s="8"/>
      <c r="AB1706" s="8"/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hidden="1" x14ac:dyDescent="0.25">
      <c r="A1707" t="s">
        <v>185</v>
      </c>
      <c r="C1707" s="6">
        <v>43558</v>
      </c>
      <c r="D1707" s="5"/>
      <c r="E1707" s="6"/>
      <c r="G1707">
        <v>47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845</v>
      </c>
      <c r="N1707" s="7">
        <v>14.5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7">
        <v>7.416666666666667</v>
      </c>
      <c r="AA1707" s="8"/>
      <c r="AB1707" s="7">
        <v>7</v>
      </c>
      <c r="AD1707" s="8"/>
      <c r="AE1707" s="8"/>
      <c r="AF1707" s="8"/>
      <c r="AG1707" s="8"/>
      <c r="AH1707" s="8"/>
      <c r="AI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hidden="1" x14ac:dyDescent="0.25">
      <c r="A1708" t="s">
        <v>185</v>
      </c>
      <c r="C1708" s="6">
        <v>43567</v>
      </c>
      <c r="D1708" s="5"/>
      <c r="E1708" s="6"/>
      <c r="G1708">
        <v>56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5">
        <v>1022.1428571428571</v>
      </c>
      <c r="N1708" s="7">
        <v>16.642857142857142</v>
      </c>
      <c r="O1708" s="7"/>
      <c r="P1708" s="7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7">
        <v>9</v>
      </c>
      <c r="AB1708" s="7">
        <v>9.7142857142857135</v>
      </c>
      <c r="AC1708" s="5"/>
      <c r="AD1708" s="8"/>
      <c r="AE1708" s="8"/>
      <c r="AF1708" s="8"/>
      <c r="AG1708" s="8"/>
      <c r="AH1708" s="8"/>
      <c r="AI1708" s="8"/>
      <c r="AJ1708" s="5"/>
      <c r="AK1708" s="8"/>
      <c r="AL1708" s="8"/>
      <c r="AM1708" s="8"/>
      <c r="AN1708" s="8"/>
      <c r="AO1708" s="8"/>
      <c r="AP1708" s="8"/>
      <c r="AQ1708" s="9"/>
      <c r="AR1708" s="8"/>
      <c r="AS1708" s="8"/>
      <c r="AT1708" s="8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8"/>
      <c r="BJ1708" s="5"/>
      <c r="BK1708" s="5"/>
      <c r="BL1708" s="5"/>
      <c r="BM1708" s="8"/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7"/>
      <c r="BY1708" s="7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hidden="1" x14ac:dyDescent="0.25">
      <c r="A1709" t="s">
        <v>185</v>
      </c>
      <c r="C1709" s="6">
        <v>43570</v>
      </c>
      <c r="D1709" s="5"/>
      <c r="E1709" s="6"/>
      <c r="G1709">
        <v>59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8"/>
      <c r="N1709" s="8"/>
      <c r="O1709" s="8"/>
      <c r="P1709" s="8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8"/>
      <c r="AB1709" s="8"/>
      <c r="AC1709" s="5">
        <v>246.65650401069516</v>
      </c>
      <c r="AD1709" s="8"/>
      <c r="AE1709" s="8"/>
      <c r="AF1709" s="8"/>
      <c r="AG1709" s="8"/>
      <c r="AH1709" s="8"/>
      <c r="AI1709" s="8"/>
      <c r="AJ1709" s="5">
        <v>178.86477606951871</v>
      </c>
      <c r="AK1709" s="8">
        <v>3.3222244018493758</v>
      </c>
      <c r="AL1709" s="8"/>
      <c r="AM1709" s="8"/>
      <c r="AN1709" s="8"/>
      <c r="AO1709" s="8"/>
      <c r="AP1709" s="8"/>
      <c r="AQ1709" s="9">
        <f>AK1709/AJ1709</f>
        <v>1.8573944377724427E-2</v>
      </c>
      <c r="AR1709" s="8"/>
      <c r="AS1709" s="8"/>
      <c r="AT1709" s="8"/>
      <c r="AU1709" s="5">
        <v>15.682516711229946</v>
      </c>
      <c r="AV1709" s="5"/>
      <c r="AW1709" s="5"/>
      <c r="AX1709" s="5">
        <v>1.4965909090909086</v>
      </c>
      <c r="AY1709" s="5"/>
      <c r="AZ1709" s="5"/>
      <c r="BA1709" s="5"/>
      <c r="BB1709" s="5"/>
      <c r="BC1709" s="5"/>
      <c r="BD1709" s="5"/>
      <c r="BE1709" s="5"/>
      <c r="BF1709" s="5"/>
      <c r="BG1709" s="5">
        <v>5.6138859180035645</v>
      </c>
      <c r="BH1709" s="5">
        <f>AU1709+AX1709+AY1709+BG1709</f>
        <v>22.792993538324421</v>
      </c>
      <c r="BI1709" s="8"/>
      <c r="BJ1709" s="5"/>
      <c r="BK1709" s="5">
        <f>AC1709+AJ1709+BH1709</f>
        <v>448.31427361853827</v>
      </c>
      <c r="BL1709" s="5"/>
      <c r="BM1709" s="8">
        <f>BH1709/BK1709</f>
        <v>5.0841552186934223E-2</v>
      </c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8">
        <f>AC1709/BK1709</f>
        <v>0.55018659571069173</v>
      </c>
      <c r="BY1709" s="8">
        <f>AJ1709/BK1709</f>
        <v>0.39897185210237407</v>
      </c>
      <c r="BZ1709" s="8">
        <f>BH1709/BK1709</f>
        <v>5.0841552186934223E-2</v>
      </c>
      <c r="CA1709" s="5">
        <f>CB1709+CC1709+CD1709+CE1709+CF1709+CG1709</f>
        <v>198.79862967914437</v>
      </c>
      <c r="CB1709" s="5">
        <v>160.3534982174688</v>
      </c>
      <c r="CC1709" s="5">
        <v>10.493538324420676</v>
      </c>
      <c r="CD1709" s="5"/>
      <c r="CE1709" s="5">
        <v>3.7244318181818179</v>
      </c>
      <c r="CF1709" s="5"/>
      <c r="CG1709" s="5">
        <v>24.227161319073087</v>
      </c>
      <c r="CH1709" s="9">
        <f>AK1709/CA1709</f>
        <v>1.6711505543128523E-2</v>
      </c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hidden="1" x14ac:dyDescent="0.25">
      <c r="A1710" t="s">
        <v>185</v>
      </c>
      <c r="C1710" s="6">
        <v>43571</v>
      </c>
      <c r="D1710" s="5"/>
      <c r="E1710" s="6"/>
      <c r="G1710">
        <v>60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1085</v>
      </c>
      <c r="N1710" s="7">
        <v>18.357142857142858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9.9</v>
      </c>
      <c r="AB1710" s="7">
        <v>11.2</v>
      </c>
      <c r="AD1710" s="8"/>
      <c r="AE1710" s="8"/>
      <c r="AF1710" s="8"/>
      <c r="AG1710" s="8"/>
      <c r="AH1710" s="8"/>
      <c r="AI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hidden="1" x14ac:dyDescent="0.25">
      <c r="A1711" t="s">
        <v>185</v>
      </c>
      <c r="C1711" s="6">
        <v>43585</v>
      </c>
      <c r="D1711" s="5"/>
      <c r="E1711" s="6"/>
      <c r="G1711">
        <v>74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1241.4285714285713</v>
      </c>
      <c r="N1711" s="7">
        <v>20.285714285714285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11.357142857142858</v>
      </c>
      <c r="AB1711" s="7">
        <v>16.428571428571427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hidden="1" x14ac:dyDescent="0.25">
      <c r="A1712" t="s">
        <v>185</v>
      </c>
      <c r="C1712" s="6">
        <v>43592</v>
      </c>
      <c r="D1712" s="5"/>
      <c r="E1712" s="6"/>
      <c r="G1712">
        <v>81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5">
        <v>1320</v>
      </c>
      <c r="N1712" s="7">
        <v>21.928571428571427</v>
      </c>
      <c r="O1712" s="7"/>
      <c r="P1712" s="7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7">
        <v>11.857142857142858</v>
      </c>
      <c r="AB1712" s="7">
        <v>18</v>
      </c>
      <c r="AC1712" s="5"/>
      <c r="AD1712" s="8"/>
      <c r="AE1712" s="8"/>
      <c r="AF1712" s="8"/>
      <c r="AG1712" s="8"/>
      <c r="AH1712" s="8"/>
      <c r="AI1712" s="8"/>
      <c r="AJ1712" s="5"/>
      <c r="AK1712" s="8"/>
      <c r="AL1712" s="8"/>
      <c r="AM1712" s="8"/>
      <c r="AN1712" s="8"/>
      <c r="AO1712" s="8"/>
      <c r="AP1712" s="8"/>
      <c r="AQ1712" s="9"/>
      <c r="AR1712" s="8"/>
      <c r="AS1712" s="8"/>
      <c r="AT1712" s="8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8"/>
      <c r="BJ1712" s="5"/>
      <c r="BK1712" s="5"/>
      <c r="BL1712" s="5"/>
      <c r="BM1712" s="8"/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7"/>
      <c r="BY1712" s="7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hidden="1" x14ac:dyDescent="0.25">
      <c r="A1713" t="s">
        <v>185</v>
      </c>
      <c r="C1713" s="6">
        <v>43640</v>
      </c>
      <c r="D1713" s="5"/>
      <c r="E1713" s="6"/>
      <c r="G1713">
        <v>129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/>
      <c r="W1713" s="5"/>
      <c r="X1713" s="8"/>
      <c r="Y1713" s="8"/>
      <c r="Z1713" s="8"/>
      <c r="AA1713" s="8"/>
      <c r="AB1713" s="8"/>
      <c r="AC1713" s="5">
        <v>643.17536363636361</v>
      </c>
      <c r="AD1713" s="8"/>
      <c r="AE1713" s="8"/>
      <c r="AF1713" s="8"/>
      <c r="AG1713" s="8"/>
      <c r="AH1713" s="8"/>
      <c r="AI1713" s="8"/>
      <c r="AJ1713" s="5">
        <v>311.22142424242429</v>
      </c>
      <c r="AK1713" s="8">
        <v>4.332709941818182</v>
      </c>
      <c r="AL1713" s="8"/>
      <c r="AM1713" s="8"/>
      <c r="AN1713" s="8"/>
      <c r="AO1713" s="8"/>
      <c r="AP1713" s="8"/>
      <c r="AQ1713" s="9">
        <f>AK1713/AJ1713</f>
        <v>1.392163136700782E-2</v>
      </c>
      <c r="AR1713" s="8"/>
      <c r="AS1713" s="8"/>
      <c r="AT1713" s="8"/>
      <c r="AU1713" s="5"/>
      <c r="AV1713" s="5"/>
      <c r="AW1713" s="5"/>
      <c r="AX1713" s="5"/>
      <c r="AY1713" s="5">
        <v>470.94744242424241</v>
      </c>
      <c r="AZ1713" s="5"/>
      <c r="BA1713" s="5"/>
      <c r="BB1713" s="5"/>
      <c r="BC1713" s="5"/>
      <c r="BD1713" s="5"/>
      <c r="BE1713" s="5"/>
      <c r="BF1713" s="5"/>
      <c r="BG1713" s="5">
        <v>189.59198181818184</v>
      </c>
      <c r="BH1713" s="5">
        <f>AU1713+AX1713+AY1713+BG1713</f>
        <v>660.53942424242427</v>
      </c>
      <c r="BI1713" s="8"/>
      <c r="BJ1713" s="5"/>
      <c r="BK1713" s="5">
        <f>AC1713+AJ1713+BH1713</f>
        <v>1614.9362121212121</v>
      </c>
      <c r="BL1713" s="5"/>
      <c r="BM1713" s="8">
        <f>BH1713/BK1713</f>
        <v>0.40901889454494827</v>
      </c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8">
        <f>AC1713/BK1713</f>
        <v>0.39826672955184739</v>
      </c>
      <c r="BY1713" s="8">
        <f>AJ1713/BK1713</f>
        <v>0.19271437590320439</v>
      </c>
      <c r="BZ1713" s="8">
        <f>BH1713/BK1713</f>
        <v>0.40901889454494827</v>
      </c>
      <c r="CA1713" s="5">
        <f>CB1713+CC1713+CD1713+CE1713+CF1713+CG1713</f>
        <v>141.42606060606062</v>
      </c>
      <c r="CB1713" s="5"/>
      <c r="CC1713" s="5">
        <v>113.09272727272729</v>
      </c>
      <c r="CD1713" s="5">
        <v>28.333333333333332</v>
      </c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hidden="1" x14ac:dyDescent="0.25">
      <c r="A1714" t="s">
        <v>185</v>
      </c>
      <c r="C1714" s="6">
        <v>43641</v>
      </c>
      <c r="D1714" s="5">
        <v>9</v>
      </c>
      <c r="E1714" s="6" t="s">
        <v>207</v>
      </c>
      <c r="F1714" t="s">
        <v>15</v>
      </c>
      <c r="G1714">
        <v>130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>
        <v>130</v>
      </c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8"/>
      <c r="BJ1714" s="5"/>
      <c r="BK1714" s="5"/>
      <c r="BL1714" s="5"/>
      <c r="BM1714" s="8"/>
      <c r="BN1714" s="8"/>
      <c r="BO1714" s="7"/>
      <c r="BP1714" s="5"/>
      <c r="BQ1714" s="5"/>
      <c r="BR1714" s="5"/>
      <c r="BS1714" s="5"/>
      <c r="BT1714" s="7"/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hidden="1" x14ac:dyDescent="0.25">
      <c r="A1715" t="s">
        <v>185</v>
      </c>
      <c r="C1715" s="6">
        <v>43691</v>
      </c>
      <c r="D1715" s="5">
        <v>10</v>
      </c>
      <c r="E1715" s="6" t="s">
        <v>108</v>
      </c>
      <c r="F1715" t="s">
        <v>16</v>
      </c>
      <c r="G1715">
        <v>180</v>
      </c>
      <c r="H1715" t="s">
        <v>25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>
        <v>556.06060606060601</v>
      </c>
      <c r="BH1715" s="5"/>
      <c r="BI1715" s="8"/>
      <c r="BJ1715" s="5"/>
      <c r="BK1715" s="5"/>
      <c r="BL1715" s="5"/>
      <c r="BM1715" s="8"/>
      <c r="BN1715" s="5">
        <f>BP1715*(1/(BO1715/100))</f>
        <v>556.06060606060601</v>
      </c>
      <c r="BO1715" s="7">
        <v>38.743333333333332</v>
      </c>
      <c r="BP1715" s="5">
        <v>215.4364141414141</v>
      </c>
      <c r="BQ1715" s="5">
        <f>BN1715-BP1715</f>
        <v>340.6241919191919</v>
      </c>
      <c r="BR1715" s="5"/>
      <c r="BS1715" s="5"/>
      <c r="BT1715" s="7">
        <v>9.4905909313398293</v>
      </c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hidden="1" x14ac:dyDescent="0.25">
      <c r="A1716" t="s">
        <v>186</v>
      </c>
      <c r="C1716" s="6">
        <v>43511</v>
      </c>
      <c r="D1716" s="5">
        <v>1</v>
      </c>
      <c r="E1716" s="6" t="s">
        <v>209</v>
      </c>
      <c r="F1716" t="s">
        <v>10</v>
      </c>
      <c r="G1716">
        <v>0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8"/>
      <c r="N1716" s="8"/>
      <c r="O1716" s="8"/>
      <c r="P1716" s="8"/>
      <c r="Q1716" s="5"/>
      <c r="R1716" s="5"/>
      <c r="S1716" s="5"/>
      <c r="T1716" s="5"/>
      <c r="U1716" s="5"/>
      <c r="V1716" s="5"/>
      <c r="W1716" s="5"/>
      <c r="X1716" s="8"/>
      <c r="Y1716" s="8"/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hidden="1" x14ac:dyDescent="0.25">
      <c r="A1717" t="s">
        <v>186</v>
      </c>
      <c r="C1717" s="6">
        <v>43538</v>
      </c>
      <c r="D1717" s="5">
        <v>4</v>
      </c>
      <c r="E1717" t="s">
        <v>210</v>
      </c>
      <c r="F1717" t="s">
        <v>12</v>
      </c>
      <c r="G1717">
        <v>27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342.66666666666663</v>
      </c>
      <c r="N1717" s="7">
        <v>8.0666666666666664</v>
      </c>
      <c r="O1717" s="7"/>
      <c r="P1717" s="7"/>
      <c r="Q1717" s="5"/>
      <c r="R1717" s="5">
        <v>27</v>
      </c>
      <c r="S1717" s="5"/>
      <c r="T1717" s="5"/>
      <c r="U1717" s="5"/>
      <c r="V1717" s="5"/>
      <c r="W1717" s="5"/>
      <c r="X1717" s="7">
        <v>6.666666666666667</v>
      </c>
      <c r="Y1717" s="7">
        <v>2.4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hidden="1" x14ac:dyDescent="0.25">
      <c r="A1718" t="s">
        <v>186</v>
      </c>
      <c r="C1718" s="6">
        <v>43545</v>
      </c>
      <c r="D1718" s="5"/>
      <c r="E1718" s="6"/>
      <c r="G1718">
        <v>34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498</v>
      </c>
      <c r="N1718" s="7">
        <v>10.533333333333333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4.9333333333333336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hidden="1" x14ac:dyDescent="0.25">
      <c r="A1719" t="s">
        <v>186</v>
      </c>
      <c r="C1719" s="6">
        <v>43551</v>
      </c>
      <c r="D1719" s="5"/>
      <c r="E1719" s="6"/>
      <c r="G1719">
        <v>40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5">
        <v>648.66666666666663</v>
      </c>
      <c r="N1719" s="7">
        <v>12.266666666666667</v>
      </c>
      <c r="O1719" s="7"/>
      <c r="P1719" s="7"/>
      <c r="Q1719" s="5"/>
      <c r="R1719" s="5"/>
      <c r="S1719" s="5"/>
      <c r="T1719" s="5"/>
      <c r="U1719" s="5"/>
      <c r="V1719" s="5"/>
      <c r="W1719" s="5"/>
      <c r="X1719" s="7">
        <v>6.6</v>
      </c>
      <c r="Y1719" s="7">
        <v>6.666666666666667</v>
      </c>
      <c r="Z1719" s="8"/>
      <c r="AA1719" s="8"/>
      <c r="AB1719" s="8"/>
      <c r="AC1719" s="5"/>
      <c r="AD1719" s="8"/>
      <c r="AE1719" s="8"/>
      <c r="AF1719" s="8"/>
      <c r="AG1719" s="8"/>
      <c r="AH1719" s="8"/>
      <c r="AI1719" s="8"/>
      <c r="AJ1719" s="5"/>
      <c r="AK1719" s="8"/>
      <c r="AL1719" s="8"/>
      <c r="AM1719" s="8"/>
      <c r="AN1719" s="8"/>
      <c r="AO1719" s="8"/>
      <c r="AP1719" s="8"/>
      <c r="AQ1719" s="9"/>
      <c r="AR1719" s="8"/>
      <c r="AS1719" s="8"/>
      <c r="AT1719" s="8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8"/>
      <c r="BJ1719" s="5"/>
      <c r="BK1719" s="5"/>
      <c r="BL1719" s="5"/>
      <c r="BM1719" s="8"/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7"/>
      <c r="BY1719" s="7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hidden="1" x14ac:dyDescent="0.25">
      <c r="A1720" t="s">
        <v>186</v>
      </c>
      <c r="C1720" s="6">
        <v>43553</v>
      </c>
      <c r="D1720" s="5"/>
      <c r="E1720" s="6"/>
      <c r="G1720">
        <v>42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/>
      <c r="T1720" s="5"/>
      <c r="U1720" s="5"/>
      <c r="V1720" s="5"/>
      <c r="W1720" s="5"/>
      <c r="X1720" s="8"/>
      <c r="Y1720" s="8"/>
      <c r="Z1720" s="8"/>
      <c r="AA1720" s="8"/>
      <c r="AB1720" s="8"/>
      <c r="AC1720" s="5">
        <v>171.26</v>
      </c>
      <c r="AD1720" s="8"/>
      <c r="AE1720" s="8"/>
      <c r="AF1720" s="8"/>
      <c r="AG1720" s="8"/>
      <c r="AH1720" s="8"/>
      <c r="AI1720" s="8"/>
      <c r="AJ1720" s="5">
        <v>98.596666666666678</v>
      </c>
      <c r="AK1720" s="8">
        <v>2.0177856666666667</v>
      </c>
      <c r="AL1720" s="8"/>
      <c r="AM1720" s="8"/>
      <c r="AN1720" s="8"/>
      <c r="AO1720" s="8"/>
      <c r="AP1720" s="8"/>
      <c r="AQ1720" s="9">
        <f>AK1720/AJ1720</f>
        <v>2.0465049528381619E-2</v>
      </c>
      <c r="AR1720" s="8"/>
      <c r="AS1720" s="8"/>
      <c r="AT1720" s="8"/>
      <c r="AU1720" s="5">
        <v>3.0266666666666673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>
        <f>AU1720+AX1720+AY1720+BG1720</f>
        <v>3.0266666666666673</v>
      </c>
      <c r="BI1720" s="8"/>
      <c r="BJ1720" s="5"/>
      <c r="BK1720" s="5">
        <f>AC1720+AJ1720+BH1720</f>
        <v>272.88333333333333</v>
      </c>
      <c r="BL1720" s="5"/>
      <c r="BM1720" s="8">
        <f>BH1720/BK1720</f>
        <v>1.1091431014475054E-2</v>
      </c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8">
        <f>AC1720/BK1720</f>
        <v>0.62759420997984483</v>
      </c>
      <c r="BY1720" s="8">
        <f>AJ1720/BK1720</f>
        <v>0.36131435900568015</v>
      </c>
      <c r="BZ1720" s="8">
        <f>BH1720/BK1720</f>
        <v>1.1091431014475054E-2</v>
      </c>
      <c r="CA1720" s="5">
        <f>CB1720+CC1720+CD1720+CE1720+CF1720+CG1720</f>
        <v>60.333333333333329</v>
      </c>
      <c r="CB1720" s="5">
        <v>56.666666666666664</v>
      </c>
      <c r="CC1720" s="5"/>
      <c r="CD1720" s="5"/>
      <c r="CE1720" s="5"/>
      <c r="CF1720" s="5"/>
      <c r="CG1720" s="5">
        <v>3.6666666666666665</v>
      </c>
      <c r="CH1720" s="9">
        <f>AK1720/CA1720</f>
        <v>3.3443961325966852E-2</v>
      </c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hidden="1" x14ac:dyDescent="0.25">
      <c r="A1721" t="s">
        <v>186</v>
      </c>
      <c r="C1721" s="6">
        <v>43555</v>
      </c>
      <c r="D1721" s="5">
        <v>5</v>
      </c>
      <c r="E1721" t="s">
        <v>206</v>
      </c>
      <c r="F1721" t="s">
        <v>13</v>
      </c>
      <c r="G1721">
        <v>44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8"/>
      <c r="N1721" s="8"/>
      <c r="O1721" s="8"/>
      <c r="P1721" s="8"/>
      <c r="Q1721" s="5"/>
      <c r="R1721" s="5"/>
      <c r="S1721" s="5">
        <v>44</v>
      </c>
      <c r="T1721" s="5"/>
      <c r="U1721" s="5"/>
      <c r="V1721" s="5"/>
      <c r="W1721" s="5"/>
      <c r="X1721" s="8"/>
      <c r="Y1721" s="8"/>
      <c r="Z1721" s="8"/>
      <c r="AA1721" s="8"/>
      <c r="AB1721" s="8"/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hidden="1" x14ac:dyDescent="0.25">
      <c r="A1722" t="s">
        <v>186</v>
      </c>
      <c r="C1722" s="6">
        <v>43558</v>
      </c>
      <c r="D1722" s="5"/>
      <c r="E1722" s="6"/>
      <c r="G1722">
        <v>47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822.66666666666663</v>
      </c>
      <c r="N1722" s="7">
        <v>14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7">
        <v>6.8461538461538458</v>
      </c>
      <c r="AA1722" s="8"/>
      <c r="AB1722" s="7">
        <v>6.333333333333333</v>
      </c>
      <c r="AD1722" s="8"/>
      <c r="AE1722" s="8"/>
      <c r="AF1722" s="8"/>
      <c r="AG1722" s="8"/>
      <c r="AH1722" s="8"/>
      <c r="AI1722" s="8"/>
      <c r="AQ1722" s="9"/>
      <c r="AR1722" s="8"/>
      <c r="AS1722" s="8"/>
      <c r="AT1722" s="8"/>
      <c r="AU1722"/>
      <c r="AV1722"/>
      <c r="AW1722"/>
      <c r="AY1722"/>
      <c r="AZ1722"/>
      <c r="BA1722"/>
      <c r="BB1722"/>
      <c r="BC1722"/>
      <c r="BD1722"/>
      <c r="BE1722" s="5"/>
      <c r="BF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hidden="1" x14ac:dyDescent="0.25">
      <c r="A1723" t="s">
        <v>186</v>
      </c>
      <c r="C1723" s="6">
        <v>43567</v>
      </c>
      <c r="D1723" s="5"/>
      <c r="E1723" s="6"/>
      <c r="G1723">
        <v>56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5">
        <v>983.33333333333326</v>
      </c>
      <c r="N1723" s="7">
        <v>17</v>
      </c>
      <c r="O1723" s="7"/>
      <c r="P1723" s="7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7">
        <v>8.7272727272727266</v>
      </c>
      <c r="AB1723" s="7">
        <v>10.7</v>
      </c>
      <c r="AC1723" s="5"/>
      <c r="AD1723" s="8"/>
      <c r="AE1723" s="8"/>
      <c r="AF1723" s="8"/>
      <c r="AG1723" s="8"/>
      <c r="AH1723" s="8"/>
      <c r="AI1723" s="8"/>
      <c r="AJ1723" s="5"/>
      <c r="AK1723" s="8"/>
      <c r="AL1723" s="8"/>
      <c r="AM1723" s="8"/>
      <c r="AN1723" s="8"/>
      <c r="AO1723" s="8"/>
      <c r="AP1723" s="8"/>
      <c r="AQ1723" s="9"/>
      <c r="AR1723" s="8"/>
      <c r="AS1723" s="8"/>
      <c r="AT1723" s="8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8"/>
      <c r="BJ1723" s="5"/>
      <c r="BK1723" s="5"/>
      <c r="BL1723" s="5"/>
      <c r="BM1723" s="8"/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7"/>
      <c r="BY1723" s="7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hidden="1" x14ac:dyDescent="0.25">
      <c r="A1724" t="s">
        <v>186</v>
      </c>
      <c r="C1724" s="6">
        <v>43570</v>
      </c>
      <c r="D1724" s="5"/>
      <c r="E1724" s="6"/>
      <c r="G1724">
        <v>59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8"/>
      <c r="N1724" s="8"/>
      <c r="O1724" s="8"/>
      <c r="P1724" s="8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8"/>
      <c r="AB1724" s="8"/>
      <c r="AC1724" s="5">
        <v>279.99877937267411</v>
      </c>
      <c r="AD1724" s="8"/>
      <c r="AE1724" s="8"/>
      <c r="AF1724" s="8"/>
      <c r="AG1724" s="8"/>
      <c r="AH1724" s="8"/>
      <c r="AI1724" s="8"/>
      <c r="AJ1724" s="5">
        <v>206.60913769271664</v>
      </c>
      <c r="AK1724" s="8">
        <v>3.7351961275917063</v>
      </c>
      <c r="AL1724" s="8"/>
      <c r="AM1724" s="8"/>
      <c r="AN1724" s="8"/>
      <c r="AO1724" s="8"/>
      <c r="AP1724" s="8"/>
      <c r="AQ1724" s="9">
        <f>AK1724/AJ1724</f>
        <v>1.8078562106710633E-2</v>
      </c>
      <c r="AR1724" s="8"/>
      <c r="AS1724" s="8"/>
      <c r="AT1724" s="8"/>
      <c r="AU1724" s="5">
        <v>20.362283891547047</v>
      </c>
      <c r="AV1724" s="5"/>
      <c r="AW1724" s="5"/>
      <c r="AX1724" s="5">
        <v>3.6755746943115359</v>
      </c>
      <c r="AY1724" s="5"/>
      <c r="AZ1724" s="5"/>
      <c r="BA1724" s="5"/>
      <c r="BB1724" s="5"/>
      <c r="BC1724" s="5"/>
      <c r="BD1724" s="5"/>
      <c r="BE1724" s="5"/>
      <c r="BF1724" s="5"/>
      <c r="BG1724" s="5">
        <v>14.025858585858586</v>
      </c>
      <c r="BH1724" s="5">
        <f>AU1724+AX1724+AY1724+BG1724</f>
        <v>38.063717171717173</v>
      </c>
      <c r="BI1724" s="8"/>
      <c r="BJ1724" s="5"/>
      <c r="BK1724" s="5">
        <f>AC1724+AJ1724+BH1724</f>
        <v>524.67163423710792</v>
      </c>
      <c r="BL1724" s="5"/>
      <c r="BM1724" s="8">
        <f>BH1724/BK1724</f>
        <v>7.2547694001150326E-2</v>
      </c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8">
        <f>AC1724/BK1724</f>
        <v>0.53366479356141061</v>
      </c>
      <c r="BY1724" s="8">
        <f>AJ1724/BK1724</f>
        <v>0.39378751243743909</v>
      </c>
      <c r="BZ1724" s="8">
        <f>BH1724/BK1724</f>
        <v>7.2547694001150326E-2</v>
      </c>
      <c r="CA1724" s="5">
        <f>CB1724+CC1724+CD1724+CE1724+CF1724+CG1724</f>
        <v>230.21392876129715</v>
      </c>
      <c r="CB1724" s="5">
        <v>172.27070707070706</v>
      </c>
      <c r="CC1724" s="5">
        <v>31.231897926634769</v>
      </c>
      <c r="CD1724" s="5"/>
      <c r="CE1724" s="5">
        <v>10.990962254120149</v>
      </c>
      <c r="CF1724" s="5"/>
      <c r="CG1724" s="5">
        <v>15.720361509835193</v>
      </c>
      <c r="CH1724" s="9">
        <f>AK1724/CA1724</f>
        <v>1.6224891984987728E-2</v>
      </c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hidden="1" x14ac:dyDescent="0.25">
      <c r="A1725" t="s">
        <v>186</v>
      </c>
      <c r="C1725" s="6">
        <v>43571</v>
      </c>
      <c r="D1725" s="5"/>
      <c r="E1725" s="6"/>
      <c r="G1725">
        <v>60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1030</v>
      </c>
      <c r="N1725" s="7">
        <v>18.133333333333333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9.0666666666666664</v>
      </c>
      <c r="AB1725" s="7">
        <v>12.166666666666666</v>
      </c>
      <c r="AD1725" s="8"/>
      <c r="AE1725" s="8"/>
      <c r="AF1725" s="8"/>
      <c r="AG1725" s="8"/>
      <c r="AH1725" s="8"/>
      <c r="AI1725" s="8"/>
      <c r="AQ1725" s="9"/>
      <c r="AR1725" s="8"/>
      <c r="AS1725" s="8"/>
      <c r="AT1725" s="8"/>
      <c r="AU1725"/>
      <c r="AV1725"/>
      <c r="AW1725"/>
      <c r="AY1725"/>
      <c r="AZ1725"/>
      <c r="BA1725"/>
      <c r="BB1725"/>
      <c r="BC1725"/>
      <c r="BD1725"/>
      <c r="BE1725" s="5"/>
      <c r="BF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hidden="1" x14ac:dyDescent="0.25">
      <c r="A1726" t="s">
        <v>186</v>
      </c>
      <c r="C1726" s="6">
        <v>43585</v>
      </c>
      <c r="D1726" s="5"/>
      <c r="E1726" s="6"/>
      <c r="G1726">
        <v>74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1147.3333333333333</v>
      </c>
      <c r="N1726" s="7">
        <v>19.466666666666665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</v>
      </c>
      <c r="AB1726" s="7">
        <v>15.8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hidden="1" x14ac:dyDescent="0.25">
      <c r="A1727" t="s">
        <v>186</v>
      </c>
      <c r="C1727" s="6">
        <v>43592</v>
      </c>
      <c r="D1727" s="5"/>
      <c r="E1727" s="6"/>
      <c r="G1727">
        <v>81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5">
        <v>1196</v>
      </c>
      <c r="N1727" s="7">
        <v>21</v>
      </c>
      <c r="O1727" s="7"/>
      <c r="P1727" s="7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7">
        <v>9.4666666666666668</v>
      </c>
      <c r="AB1727" s="7">
        <v>17.666666666666668</v>
      </c>
      <c r="AC1727" s="5"/>
      <c r="AD1727" s="8"/>
      <c r="AE1727" s="8"/>
      <c r="AF1727" s="8"/>
      <c r="AG1727" s="8"/>
      <c r="AH1727" s="8"/>
      <c r="AI1727" s="8"/>
      <c r="AJ1727" s="5"/>
      <c r="AK1727" s="8"/>
      <c r="AL1727" s="8"/>
      <c r="AM1727" s="8"/>
      <c r="AN1727" s="8"/>
      <c r="AO1727" s="8"/>
      <c r="AP1727" s="8"/>
      <c r="AQ1727" s="9"/>
      <c r="AR1727" s="8"/>
      <c r="AS1727" s="8"/>
      <c r="AT1727" s="8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8"/>
      <c r="BJ1727" s="5"/>
      <c r="BK1727" s="5"/>
      <c r="BL1727" s="5"/>
      <c r="BM1727" s="8"/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7"/>
      <c r="BY1727" s="7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hidden="1" x14ac:dyDescent="0.25">
      <c r="A1728" t="s">
        <v>186</v>
      </c>
      <c r="C1728" s="6">
        <v>43640</v>
      </c>
      <c r="D1728" s="5"/>
      <c r="E1728" s="6"/>
      <c r="G1728">
        <v>129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/>
      <c r="W1728" s="5"/>
      <c r="X1728" s="8"/>
      <c r="Y1728" s="8"/>
      <c r="Z1728" s="8"/>
      <c r="AA1728" s="8"/>
      <c r="AB1728" s="8"/>
      <c r="AC1728" s="5">
        <v>561.69563350584633</v>
      </c>
      <c r="AD1728" s="8"/>
      <c r="AE1728" s="8"/>
      <c r="AF1728" s="8"/>
      <c r="AG1728" s="8"/>
      <c r="AH1728" s="8"/>
      <c r="AI1728" s="8"/>
      <c r="AJ1728" s="5">
        <v>285.35416714586927</v>
      </c>
      <c r="AK1728" s="8">
        <v>4.051478131876558</v>
      </c>
      <c r="AL1728" s="8"/>
      <c r="AM1728" s="8"/>
      <c r="AN1728" s="8"/>
      <c r="AO1728" s="8"/>
      <c r="AP1728" s="8"/>
      <c r="AQ1728" s="9">
        <f>AK1728/AJ1728</f>
        <v>1.4198068920456648E-2</v>
      </c>
      <c r="AR1728" s="8"/>
      <c r="AS1728" s="8"/>
      <c r="AT1728" s="8"/>
      <c r="AU1728" s="5"/>
      <c r="AV1728" s="5"/>
      <c r="AW1728" s="5"/>
      <c r="AX1728" s="5"/>
      <c r="AY1728" s="5">
        <v>595.87978915085296</v>
      </c>
      <c r="AZ1728" s="5"/>
      <c r="BA1728" s="5"/>
      <c r="BB1728" s="5"/>
      <c r="BC1728" s="5"/>
      <c r="BD1728" s="5"/>
      <c r="BE1728" s="5"/>
      <c r="BF1728" s="5"/>
      <c r="BG1728" s="5">
        <v>200.78367644239984</v>
      </c>
      <c r="BH1728" s="5">
        <f>AU1728+AX1728+AY1728+BG1728</f>
        <v>796.66346559325279</v>
      </c>
      <c r="BI1728" s="8"/>
      <c r="BJ1728" s="5"/>
      <c r="BK1728" s="5">
        <f>AC1728+AJ1728+BH1728</f>
        <v>1643.7132662449685</v>
      </c>
      <c r="BL1728" s="5"/>
      <c r="BM1728" s="8">
        <f>BH1728/BK1728</f>
        <v>0.4846730156368545</v>
      </c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8">
        <f>AC1728/BK1728</f>
        <v>0.34172361143560598</v>
      </c>
      <c r="BY1728" s="8">
        <f>AJ1728/BK1728</f>
        <v>0.1736033729275395</v>
      </c>
      <c r="BZ1728" s="8">
        <f>BH1728/BK1728</f>
        <v>0.4846730156368545</v>
      </c>
      <c r="CA1728" s="5">
        <f>CB1728+CC1728+CD1728+CE1728+CF1728+CG1728</f>
        <v>155.14663599769983</v>
      </c>
      <c r="CB1728" s="5"/>
      <c r="CC1728" s="5">
        <v>120.09929078014186</v>
      </c>
      <c r="CD1728" s="5">
        <v>35.047345217557982</v>
      </c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hidden="1" x14ac:dyDescent="0.25">
      <c r="A1729" t="s">
        <v>186</v>
      </c>
      <c r="C1729" s="6">
        <v>43641</v>
      </c>
      <c r="D1729" s="5">
        <v>9</v>
      </c>
      <c r="E1729" s="6" t="s">
        <v>207</v>
      </c>
      <c r="F1729" t="s">
        <v>15</v>
      </c>
      <c r="G1729">
        <v>130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>
        <v>130</v>
      </c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8"/>
      <c r="BJ1729" s="5"/>
      <c r="BK1729" s="5"/>
      <c r="BL1729" s="5"/>
      <c r="BM1729" s="8"/>
      <c r="BN1729" s="8"/>
      <c r="BO1729" s="7"/>
      <c r="BP1729" s="5"/>
      <c r="BQ1729" s="5"/>
      <c r="BR1729" s="5"/>
      <c r="BS1729" s="5"/>
      <c r="BT1729" s="7"/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hidden="1" x14ac:dyDescent="0.25">
      <c r="A1730" t="s">
        <v>186</v>
      </c>
      <c r="C1730" s="6">
        <v>43691</v>
      </c>
      <c r="D1730" s="5">
        <v>10</v>
      </c>
      <c r="E1730" s="6" t="s">
        <v>108</v>
      </c>
      <c r="F1730" t="s">
        <v>16</v>
      </c>
      <c r="G1730">
        <v>180</v>
      </c>
      <c r="H1730" t="s">
        <v>26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>
        <v>546.46464646464642</v>
      </c>
      <c r="BH1730" s="5"/>
      <c r="BI1730" s="8"/>
      <c r="BJ1730" s="5"/>
      <c r="BK1730" s="5"/>
      <c r="BL1730" s="5"/>
      <c r="BM1730" s="8"/>
      <c r="BN1730" s="5">
        <f>BP1730*(1/(BO1730/100))</f>
        <v>546.46464646464642</v>
      </c>
      <c r="BO1730" s="7">
        <v>40.526666666666671</v>
      </c>
      <c r="BP1730" s="5">
        <v>221.46390572390573</v>
      </c>
      <c r="BQ1730" s="5">
        <f>BN1730-BP1730</f>
        <v>325.0007407407407</v>
      </c>
      <c r="BR1730" s="5"/>
      <c r="BS1730" s="5"/>
      <c r="BT1730" s="7">
        <v>9.7561191948857147</v>
      </c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hidden="1" x14ac:dyDescent="0.25">
      <c r="A1731" t="s">
        <v>187</v>
      </c>
      <c r="C1731" s="6">
        <v>43511</v>
      </c>
      <c r="D1731" s="5">
        <v>1</v>
      </c>
      <c r="E1731" s="6" t="s">
        <v>209</v>
      </c>
      <c r="F1731" t="s">
        <v>10</v>
      </c>
      <c r="G1731">
        <v>0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8"/>
      <c r="N1731" s="8"/>
      <c r="O1731" s="8"/>
      <c r="P1731" s="8"/>
      <c r="Q1731" s="5"/>
      <c r="R1731" s="5"/>
      <c r="S1731" s="5"/>
      <c r="T1731" s="5"/>
      <c r="U1731" s="5"/>
      <c r="V1731" s="5"/>
      <c r="W1731" s="5"/>
      <c r="X1731" s="8"/>
      <c r="Y1731" s="8"/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hidden="1" x14ac:dyDescent="0.25">
      <c r="A1732" t="s">
        <v>187</v>
      </c>
      <c r="C1732" s="6">
        <v>43538</v>
      </c>
      <c r="D1732" s="5">
        <v>4</v>
      </c>
      <c r="E1732" t="s">
        <v>210</v>
      </c>
      <c r="F1732" t="s">
        <v>12</v>
      </c>
      <c r="G1732">
        <v>27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364</v>
      </c>
      <c r="N1732" s="7">
        <v>8.5333333333333332</v>
      </c>
      <c r="O1732" s="7"/>
      <c r="P1732" s="7"/>
      <c r="Q1732" s="5"/>
      <c r="R1732" s="5">
        <v>27</v>
      </c>
      <c r="S1732" s="5"/>
      <c r="T1732" s="5"/>
      <c r="U1732" s="5"/>
      <c r="V1732" s="5"/>
      <c r="W1732" s="5"/>
      <c r="X1732" s="7">
        <v>6.4</v>
      </c>
      <c r="Y1732" s="7">
        <v>1.8666666666666667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hidden="1" x14ac:dyDescent="0.25">
      <c r="A1733" t="s">
        <v>187</v>
      </c>
      <c r="C1733" s="6">
        <v>43545</v>
      </c>
      <c r="D1733" s="5"/>
      <c r="E1733" s="6"/>
      <c r="G1733">
        <v>34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546.66666666666663</v>
      </c>
      <c r="N1733" s="7">
        <v>10.866666666666667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7.0666666666666664</v>
      </c>
      <c r="Y1733" s="7">
        <v>4.8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hidden="1" x14ac:dyDescent="0.25">
      <c r="A1734" t="s">
        <v>187</v>
      </c>
      <c r="C1734" s="6">
        <v>43551</v>
      </c>
      <c r="D1734" s="5"/>
      <c r="E1734" s="6"/>
      <c r="G1734">
        <v>40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5">
        <v>710.66666666666663</v>
      </c>
      <c r="N1734" s="7">
        <v>12.733333333333333</v>
      </c>
      <c r="O1734" s="7"/>
      <c r="P1734" s="7"/>
      <c r="Q1734" s="5"/>
      <c r="R1734" s="5"/>
      <c r="S1734" s="5"/>
      <c r="T1734" s="5"/>
      <c r="U1734" s="5"/>
      <c r="V1734" s="5"/>
      <c r="W1734" s="5"/>
      <c r="X1734" s="7">
        <v>7.9333333333333336</v>
      </c>
      <c r="Y1734" s="7">
        <v>5.8</v>
      </c>
      <c r="Z1734" s="8"/>
      <c r="AA1734" s="8"/>
      <c r="AB1734" s="8"/>
      <c r="AC1734" s="5"/>
      <c r="AD1734" s="8"/>
      <c r="AE1734" s="8"/>
      <c r="AF1734" s="8"/>
      <c r="AG1734" s="8"/>
      <c r="AH1734" s="8"/>
      <c r="AI1734" s="8"/>
      <c r="AJ1734" s="5"/>
      <c r="AK1734" s="8"/>
      <c r="AL1734" s="8"/>
      <c r="AM1734" s="8"/>
      <c r="AN1734" s="8"/>
      <c r="AO1734" s="8"/>
      <c r="AP1734" s="8"/>
      <c r="AQ1734" s="9"/>
      <c r="AR1734" s="8"/>
      <c r="AS1734" s="8"/>
      <c r="AT1734" s="8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8"/>
      <c r="BJ1734" s="5"/>
      <c r="BK1734" s="5"/>
      <c r="BL1734" s="5"/>
      <c r="BM1734" s="8"/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7"/>
      <c r="BY1734" s="7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hidden="1" x14ac:dyDescent="0.25">
      <c r="A1735" t="s">
        <v>187</v>
      </c>
      <c r="C1735" s="6">
        <v>43553</v>
      </c>
      <c r="D1735" s="5"/>
      <c r="E1735" s="6"/>
      <c r="G1735">
        <v>42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/>
      <c r="T1735" s="5"/>
      <c r="U1735" s="5"/>
      <c r="V1735" s="5"/>
      <c r="W1735" s="5"/>
      <c r="X1735" s="8"/>
      <c r="Y1735" s="8"/>
      <c r="Z1735" s="8"/>
      <c r="AA1735" s="8"/>
      <c r="AB1735" s="8"/>
      <c r="AC1735" s="5">
        <v>143.62666666666667</v>
      </c>
      <c r="AD1735" s="8"/>
      <c r="AE1735" s="8"/>
      <c r="AF1735" s="8"/>
      <c r="AG1735" s="8"/>
      <c r="AH1735" s="8"/>
      <c r="AI1735" s="8"/>
      <c r="AJ1735" s="5">
        <v>109.22000000000001</v>
      </c>
      <c r="AK1735" s="8">
        <v>2.2579273333333334</v>
      </c>
      <c r="AL1735" s="8"/>
      <c r="AM1735" s="8"/>
      <c r="AN1735" s="8"/>
      <c r="AO1735" s="8"/>
      <c r="AP1735" s="8"/>
      <c r="AQ1735" s="9">
        <f>AK1735/AJ1735</f>
        <v>2.0673203930903983E-2</v>
      </c>
      <c r="AR1735" s="8"/>
      <c r="AS1735" s="8"/>
      <c r="AT1735" s="8"/>
      <c r="AU1735" s="5">
        <v>5.97</v>
      </c>
      <c r="AV1735" s="5"/>
      <c r="AW1735" s="5"/>
      <c r="AX1735" s="5">
        <v>1.1600000000000001</v>
      </c>
      <c r="AY1735" s="5"/>
      <c r="AZ1735" s="5"/>
      <c r="BA1735" s="5"/>
      <c r="BB1735" s="5"/>
      <c r="BC1735" s="5"/>
      <c r="BD1735" s="5"/>
      <c r="BE1735" s="5"/>
      <c r="BF1735" s="5"/>
      <c r="BG1735" s="5"/>
      <c r="BH1735" s="5">
        <f>AU1735+AX1735+AY1735+BG1735</f>
        <v>7.13</v>
      </c>
      <c r="BI1735" s="8"/>
      <c r="BJ1735" s="5"/>
      <c r="BK1735" s="5">
        <f>AC1735+AJ1735+BH1735</f>
        <v>259.97666666666669</v>
      </c>
      <c r="BL1735" s="5"/>
      <c r="BM1735" s="8">
        <f>BH1735/BK1735</f>
        <v>2.742553818932468E-2</v>
      </c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8">
        <f>AC1735/BK1735</f>
        <v>0.55245983613914063</v>
      </c>
      <c r="BY1735" s="8">
        <f>AJ1735/BK1735</f>
        <v>0.42011462567153462</v>
      </c>
      <c r="BZ1735" s="8">
        <f>BH1735/BK1735</f>
        <v>2.742553818932468E-2</v>
      </c>
      <c r="CA1735" s="5">
        <f>CB1735+CC1735+CD1735+CE1735+CF1735+CG1735</f>
        <v>112.66666666666666</v>
      </c>
      <c r="CB1735" s="5">
        <v>103.33333333333333</v>
      </c>
      <c r="CC1735" s="5"/>
      <c r="CD1735" s="5"/>
      <c r="CE1735" s="5">
        <v>4</v>
      </c>
      <c r="CF1735" s="5"/>
      <c r="CG1735" s="5">
        <v>5.333333333333333</v>
      </c>
      <c r="CH1735" s="9">
        <f>AK1735/CA1735</f>
        <v>2.0040775147928996E-2</v>
      </c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hidden="1" x14ac:dyDescent="0.25">
      <c r="A1736" t="s">
        <v>187</v>
      </c>
      <c r="C1736" s="6">
        <v>43555</v>
      </c>
      <c r="D1736" s="5">
        <v>5</v>
      </c>
      <c r="E1736" t="s">
        <v>206</v>
      </c>
      <c r="F1736" t="s">
        <v>13</v>
      </c>
      <c r="G1736">
        <v>44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8"/>
      <c r="N1736" s="8"/>
      <c r="O1736" s="8"/>
      <c r="P1736" s="8"/>
      <c r="Q1736" s="5"/>
      <c r="R1736" s="5"/>
      <c r="S1736" s="5">
        <v>44</v>
      </c>
      <c r="T1736" s="5"/>
      <c r="U1736" s="5"/>
      <c r="V1736" s="5"/>
      <c r="W1736" s="5"/>
      <c r="X1736" s="8"/>
      <c r="Y1736" s="8"/>
      <c r="Z1736" s="8"/>
      <c r="AA1736" s="8"/>
      <c r="AB1736" s="8"/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hidden="1" x14ac:dyDescent="0.25">
      <c r="A1737" t="s">
        <v>187</v>
      </c>
      <c r="C1737" s="6">
        <v>43558</v>
      </c>
      <c r="D1737" s="5"/>
      <c r="E1737" s="6"/>
      <c r="G1737">
        <v>47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903.33333333333326</v>
      </c>
      <c r="N1737" s="7">
        <v>14.666666666666666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7">
        <v>7.1818181818181817</v>
      </c>
      <c r="AA1737" s="8"/>
      <c r="AB1737" s="7">
        <v>7</v>
      </c>
      <c r="AD1737" s="8"/>
      <c r="AE1737" s="8"/>
      <c r="AF1737" s="8"/>
      <c r="AG1737" s="8"/>
      <c r="AH1737" s="8"/>
      <c r="AI1737" s="8"/>
      <c r="AQ1737" s="9"/>
      <c r="AR1737" s="8"/>
      <c r="AS1737" s="8"/>
      <c r="AT1737" s="8"/>
      <c r="AU1737"/>
      <c r="AV1737"/>
      <c r="AW1737"/>
      <c r="AY1737"/>
      <c r="AZ1737"/>
      <c r="BA1737"/>
      <c r="BB1737"/>
      <c r="BC1737"/>
      <c r="BD1737"/>
      <c r="BE1737" s="5"/>
      <c r="BF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hidden="1" x14ac:dyDescent="0.25">
      <c r="A1738" t="s">
        <v>187</v>
      </c>
      <c r="C1738" s="6">
        <v>43567</v>
      </c>
      <c r="D1738" s="5"/>
      <c r="E1738" s="6"/>
      <c r="G1738">
        <v>56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5">
        <v>1065.3333333333333</v>
      </c>
      <c r="N1738" s="7">
        <v>17.066666666666666</v>
      </c>
      <c r="O1738" s="7"/>
      <c r="P1738" s="7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7">
        <v>8.1666666666666661</v>
      </c>
      <c r="AB1738" s="7">
        <v>11</v>
      </c>
      <c r="AC1738" s="5"/>
      <c r="AD1738" s="8"/>
      <c r="AE1738" s="8"/>
      <c r="AF1738" s="8"/>
      <c r="AG1738" s="8"/>
      <c r="AH1738" s="8"/>
      <c r="AI1738" s="8"/>
      <c r="AJ1738" s="5"/>
      <c r="AK1738" s="8"/>
      <c r="AL1738" s="8"/>
      <c r="AM1738" s="8"/>
      <c r="AN1738" s="8"/>
      <c r="AO1738" s="8"/>
      <c r="AP1738" s="8"/>
      <c r="AQ1738" s="9"/>
      <c r="AR1738" s="8"/>
      <c r="AS1738" s="8"/>
      <c r="AT1738" s="8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8"/>
      <c r="BJ1738" s="5"/>
      <c r="BK1738" s="5"/>
      <c r="BL1738" s="5"/>
      <c r="BM1738" s="8"/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7"/>
      <c r="BY1738" s="7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8"/>
      <c r="CL1738" s="5"/>
      <c r="CM1738" s="5"/>
      <c r="CN1738" s="8"/>
      <c r="CO1738" s="5"/>
      <c r="CP1738" s="5"/>
      <c r="CQ1738" s="5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hidden="1" x14ac:dyDescent="0.25">
      <c r="A1739" t="s">
        <v>187</v>
      </c>
      <c r="C1739" s="6">
        <v>43570</v>
      </c>
      <c r="D1739" s="5"/>
      <c r="E1739" s="6"/>
      <c r="G1739">
        <v>59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8"/>
      <c r="N1739" s="8"/>
      <c r="O1739" s="8"/>
      <c r="P1739" s="8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8"/>
      <c r="AB1739" s="8"/>
      <c r="AC1739" s="5">
        <v>275.8114705882353</v>
      </c>
      <c r="AD1739" s="8"/>
      <c r="AE1739" s="8"/>
      <c r="AF1739" s="8"/>
      <c r="AG1739" s="8"/>
      <c r="AH1739" s="8"/>
      <c r="AI1739" s="8"/>
      <c r="AJ1739" s="5">
        <v>216.84177941176472</v>
      </c>
      <c r="AK1739" s="8">
        <v>3.9122928117647056</v>
      </c>
      <c r="AL1739" s="8"/>
      <c r="AM1739" s="8"/>
      <c r="AN1739" s="8"/>
      <c r="AO1739" s="8"/>
      <c r="AP1739" s="8"/>
      <c r="AQ1739" s="9">
        <f>AK1739/AJ1739</f>
        <v>1.8042154156720801E-2</v>
      </c>
      <c r="AR1739" s="8"/>
      <c r="AS1739" s="8"/>
      <c r="AT1739" s="8"/>
      <c r="AU1739" s="5">
        <v>19.710598039215686</v>
      </c>
      <c r="AV1739" s="5"/>
      <c r="AW1739" s="5"/>
      <c r="AX1739" s="5">
        <v>3.6372352941176467</v>
      </c>
      <c r="AY1739" s="5"/>
      <c r="AZ1739" s="5"/>
      <c r="BA1739" s="5"/>
      <c r="BB1739" s="5"/>
      <c r="BC1739" s="5"/>
      <c r="BD1739" s="5"/>
      <c r="BE1739" s="5"/>
      <c r="BF1739" s="5"/>
      <c r="BG1739" s="5">
        <v>14.791637254901959</v>
      </c>
      <c r="BH1739" s="5">
        <f>AU1739+AX1739+AY1739+BG1739</f>
        <v>38.139470588235291</v>
      </c>
      <c r="BI1739" s="8"/>
      <c r="BJ1739" s="5"/>
      <c r="BK1739" s="5">
        <f>AC1739+AJ1739+BH1739</f>
        <v>530.79272058823528</v>
      </c>
      <c r="BL1739" s="5"/>
      <c r="BM1739" s="8">
        <f>BH1739/BK1739</f>
        <v>7.1853793597561694E-2</v>
      </c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8">
        <f>AC1739/BK1739</f>
        <v>0.51962180318255946</v>
      </c>
      <c r="BY1739" s="8">
        <f>AJ1739/BK1739</f>
        <v>0.40852440321987887</v>
      </c>
      <c r="BZ1739" s="8">
        <f>BH1739/BK1739</f>
        <v>7.1853793597561694E-2</v>
      </c>
      <c r="CA1739" s="5">
        <f>CB1739+CC1739+CD1739+CE1739+CF1739+CG1739</f>
        <v>210.06960784313728</v>
      </c>
      <c r="CB1739" s="5">
        <v>166.21127450980393</v>
      </c>
      <c r="CC1739" s="5">
        <v>27.435294117647061</v>
      </c>
      <c r="CD1739" s="5"/>
      <c r="CE1739" s="5">
        <v>10.613725490196078</v>
      </c>
      <c r="CF1739" s="5"/>
      <c r="CG1739" s="5">
        <v>5.8093137254901954</v>
      </c>
      <c r="CH1739" s="9">
        <f>AK1739/CA1739</f>
        <v>1.862379261775975E-2</v>
      </c>
      <c r="CI1739" s="5"/>
      <c r="CJ1739" s="5"/>
      <c r="CK1739" s="8"/>
      <c r="CL1739" s="5"/>
      <c r="CM1739" s="5">
        <v>1500</v>
      </c>
      <c r="CN1739" s="8">
        <v>1.2835710798481079</v>
      </c>
      <c r="CO1739" s="5">
        <f>CT1739+CW1739+CZ1739+DC1739+DF1739</f>
        <v>465.26019230604891</v>
      </c>
      <c r="CP1739" s="5"/>
      <c r="CQ1739" s="5"/>
      <c r="CR1739" s="8">
        <v>0.29700148949576172</v>
      </c>
      <c r="CS1739" s="5">
        <v>300</v>
      </c>
      <c r="CT1739" s="8">
        <f>CR1739*300</f>
        <v>89.10044684872851</v>
      </c>
      <c r="CU1739" s="8">
        <v>0.29514551874026596</v>
      </c>
      <c r="CV1739" s="5">
        <v>600</v>
      </c>
      <c r="CW1739" s="8">
        <f>CU1739*300</f>
        <v>88.543655622079783</v>
      </c>
      <c r="CX1739" s="8">
        <v>0.30195227718664464</v>
      </c>
      <c r="CY1739" s="5">
        <v>900</v>
      </c>
      <c r="CZ1739" s="8">
        <f>CX1739*300</f>
        <v>90.585683155993394</v>
      </c>
      <c r="DA1739" s="8">
        <v>0.32150689975913815</v>
      </c>
      <c r="DB1739" s="5">
        <v>1200</v>
      </c>
      <c r="DC1739" s="8">
        <f>DA1739*300</f>
        <v>96.452069927741448</v>
      </c>
      <c r="DD1739" s="8">
        <v>0.33526112250501922</v>
      </c>
      <c r="DE1739" s="5">
        <v>1500</v>
      </c>
      <c r="DF1739" s="8">
        <f>DD1739*300</f>
        <v>100.57833675150576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hidden="1" x14ac:dyDescent="0.25">
      <c r="A1740" t="s">
        <v>187</v>
      </c>
      <c r="C1740" s="6">
        <v>43571</v>
      </c>
      <c r="D1740" s="5"/>
      <c r="E1740" s="6"/>
      <c r="G1740">
        <v>60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1128</v>
      </c>
      <c r="N1740" s="7">
        <v>19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13</v>
      </c>
      <c r="AD1740" s="8"/>
      <c r="AE1740" s="8"/>
      <c r="AF1740" s="8"/>
      <c r="AG1740" s="8"/>
      <c r="AH1740" s="8"/>
      <c r="AI1740" s="8"/>
      <c r="AQ1740" s="9"/>
      <c r="AR1740" s="8"/>
      <c r="AS1740" s="8"/>
      <c r="AT1740" s="8"/>
      <c r="AU1740"/>
      <c r="AV1740"/>
      <c r="AW1740"/>
      <c r="AY1740"/>
      <c r="AZ1740"/>
      <c r="BA1740"/>
      <c r="BB1740"/>
      <c r="BC1740"/>
      <c r="BD1740"/>
      <c r="BE1740" s="5"/>
      <c r="BF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hidden="1" x14ac:dyDescent="0.25">
      <c r="A1741" t="s">
        <v>187</v>
      </c>
      <c r="C1741" s="6">
        <v>43585</v>
      </c>
      <c r="D1741" s="5"/>
      <c r="E1741" s="6"/>
      <c r="G1741">
        <v>74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1174.6666666666667</v>
      </c>
      <c r="N1741" s="7">
        <v>20.2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9.6</v>
      </c>
      <c r="AB1741" s="7">
        <v>17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hidden="1" x14ac:dyDescent="0.25">
      <c r="A1742" t="s">
        <v>187</v>
      </c>
      <c r="C1742" s="6">
        <v>43592</v>
      </c>
      <c r="D1742" s="5"/>
      <c r="E1742" s="6"/>
      <c r="G1742">
        <v>81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5">
        <v>1296.6666666666665</v>
      </c>
      <c r="N1742" s="7">
        <v>21.6</v>
      </c>
      <c r="O1742" s="7"/>
      <c r="P1742" s="7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7">
        <v>9</v>
      </c>
      <c r="AB1742" s="7">
        <v>18.846153846153847</v>
      </c>
      <c r="AC1742" s="5"/>
      <c r="AD1742" s="8"/>
      <c r="AE1742" s="8"/>
      <c r="AF1742" s="8"/>
      <c r="AG1742" s="8"/>
      <c r="AH1742" s="8"/>
      <c r="AI1742" s="8"/>
      <c r="AJ1742" s="5"/>
      <c r="AK1742" s="8"/>
      <c r="AL1742" s="8"/>
      <c r="AM1742" s="8"/>
      <c r="AN1742" s="8"/>
      <c r="AO1742" s="8"/>
      <c r="AP1742" s="8"/>
      <c r="AQ1742" s="9"/>
      <c r="AR1742" s="8"/>
      <c r="AS1742" s="8"/>
      <c r="AT1742" s="8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8"/>
      <c r="BJ1742" s="5"/>
      <c r="BK1742" s="5"/>
      <c r="BL1742" s="5"/>
      <c r="BM1742" s="8"/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7"/>
      <c r="BY1742" s="7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hidden="1" x14ac:dyDescent="0.25">
      <c r="A1743" t="s">
        <v>187</v>
      </c>
      <c r="C1743" s="6">
        <v>43640</v>
      </c>
      <c r="D1743" s="5"/>
      <c r="E1743" s="6"/>
      <c r="G1743">
        <v>129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/>
      <c r="W1743" s="5"/>
      <c r="X1743" s="8"/>
      <c r="Y1743" s="8"/>
      <c r="Z1743" s="8"/>
      <c r="AA1743" s="8"/>
      <c r="AB1743" s="8"/>
      <c r="AC1743" s="5">
        <v>651.40770177838579</v>
      </c>
      <c r="AD1743" s="8"/>
      <c r="AE1743" s="8"/>
      <c r="AF1743" s="8"/>
      <c r="AG1743" s="8"/>
      <c r="AH1743" s="8"/>
      <c r="AI1743" s="8"/>
      <c r="AJ1743" s="5">
        <v>206.96067487460104</v>
      </c>
      <c r="AK1743" s="8">
        <v>4.0587341231190157</v>
      </c>
      <c r="AL1743" s="8"/>
      <c r="AM1743" s="8"/>
      <c r="AN1743" s="8"/>
      <c r="AO1743" s="8"/>
      <c r="AP1743" s="8"/>
      <c r="AQ1743" s="9">
        <f>AK1743/AJ1743</f>
        <v>1.9611136876985118E-2</v>
      </c>
      <c r="AR1743" s="8"/>
      <c r="AS1743" s="8"/>
      <c r="AT1743" s="8"/>
      <c r="AU1743" s="5"/>
      <c r="AV1743" s="5"/>
      <c r="AW1743" s="5"/>
      <c r="AX1743" s="5"/>
      <c r="AY1743" s="5">
        <v>560.10804605563169</v>
      </c>
      <c r="AZ1743" s="5"/>
      <c r="BA1743" s="5"/>
      <c r="BB1743" s="5"/>
      <c r="BC1743" s="5"/>
      <c r="BD1743" s="5"/>
      <c r="BE1743" s="5"/>
      <c r="BF1743" s="5"/>
      <c r="BG1743" s="5">
        <v>207.95159598723214</v>
      </c>
      <c r="BH1743" s="5">
        <f>AU1743+AX1743+AY1743+BG1743</f>
        <v>768.05964204286386</v>
      </c>
      <c r="BI1743" s="8"/>
      <c r="BJ1743" s="5"/>
      <c r="BK1743" s="5">
        <f>AC1743+AJ1743+BH1743</f>
        <v>1626.4280186958508</v>
      </c>
      <c r="BL1743" s="5"/>
      <c r="BM1743" s="8">
        <f>BH1743/BK1743</f>
        <v>0.47223709454952179</v>
      </c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8">
        <f>AC1743/BK1743</f>
        <v>0.40051431375408558</v>
      </c>
      <c r="BY1743" s="8">
        <f>AJ1743/BK1743</f>
        <v>0.12724859169639255</v>
      </c>
      <c r="BZ1743" s="8">
        <f>BH1743/BK1743</f>
        <v>0.47223709454952179</v>
      </c>
      <c r="CA1743" s="5">
        <f>CB1743+CC1743+CD1743+CE1743+CF1743+CG1743</f>
        <v>176.91928864569084</v>
      </c>
      <c r="CB1743" s="5"/>
      <c r="CC1743" s="5">
        <v>138.77245782033745</v>
      </c>
      <c r="CD1743" s="5">
        <v>38.146830825353398</v>
      </c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hidden="1" x14ac:dyDescent="0.25">
      <c r="A1744" t="s">
        <v>187</v>
      </c>
      <c r="C1744" s="6">
        <v>43641</v>
      </c>
      <c r="D1744" s="5">
        <v>9</v>
      </c>
      <c r="E1744" s="6" t="s">
        <v>207</v>
      </c>
      <c r="F1744" t="s">
        <v>15</v>
      </c>
      <c r="G1744">
        <v>130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>
        <v>130</v>
      </c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8"/>
      <c r="BJ1744" s="5"/>
      <c r="BK1744" s="5"/>
      <c r="BL1744" s="5"/>
      <c r="BM1744" s="8"/>
      <c r="BN1744" s="8"/>
      <c r="BO1744" s="7"/>
      <c r="BP1744" s="5"/>
      <c r="BQ1744" s="5"/>
      <c r="BR1744" s="5"/>
      <c r="BS1744" s="5"/>
      <c r="BT1744" s="7"/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hidden="1" x14ac:dyDescent="0.25">
      <c r="A1745" t="s">
        <v>187</v>
      </c>
      <c r="C1745" s="6">
        <v>43691</v>
      </c>
      <c r="D1745" s="5">
        <v>10</v>
      </c>
      <c r="E1745" s="6" t="s">
        <v>108</v>
      </c>
      <c r="F1745" t="s">
        <v>16</v>
      </c>
      <c r="G1745">
        <v>180</v>
      </c>
      <c r="H1745" t="s">
        <v>11</v>
      </c>
      <c r="I1745" s="7">
        <v>10.4</v>
      </c>
      <c r="J1745">
        <v>1000</v>
      </c>
      <c r="K1745" s="5">
        <f t="shared" si="37"/>
        <v>96.15384615384616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>
        <v>591.41414141414134</v>
      </c>
      <c r="BH1745" s="5"/>
      <c r="BI1745" s="8"/>
      <c r="BJ1745" s="5"/>
      <c r="BK1745" s="5"/>
      <c r="BL1745" s="5"/>
      <c r="BM1745" s="8"/>
      <c r="BN1745" s="5">
        <f>BP1745*(1/(BO1745/100))</f>
        <v>591.41414141414134</v>
      </c>
      <c r="BO1745" s="7">
        <v>39.03</v>
      </c>
      <c r="BP1745" s="5">
        <v>230.82893939393938</v>
      </c>
      <c r="BQ1745" s="5">
        <f>BN1745-BP1745</f>
        <v>360.58520202020196</v>
      </c>
      <c r="BR1745" s="5"/>
      <c r="BS1745" s="5"/>
      <c r="BT1745" s="7">
        <v>10.168675744226405</v>
      </c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hidden="1" x14ac:dyDescent="0.25">
      <c r="A1746" t="s">
        <v>181</v>
      </c>
      <c r="C1746" s="6">
        <v>43477</v>
      </c>
      <c r="D1746" s="5">
        <v>1</v>
      </c>
      <c r="E1746" s="6" t="s">
        <v>209</v>
      </c>
      <c r="F1746" t="s">
        <v>10</v>
      </c>
      <c r="G1746">
        <v>0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/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hidden="1" x14ac:dyDescent="0.25">
      <c r="A1747" t="s">
        <v>181</v>
      </c>
      <c r="C1747" s="6">
        <v>43503</v>
      </c>
      <c r="D1747" s="5">
        <v>4</v>
      </c>
      <c r="E1747" t="s">
        <v>210</v>
      </c>
      <c r="F1747" t="s">
        <v>12</v>
      </c>
      <c r="G1747">
        <v>26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8"/>
      <c r="N1747" s="8"/>
      <c r="O1747" s="8"/>
      <c r="P1747" s="8"/>
      <c r="Q1747" s="5"/>
      <c r="R1747" s="5">
        <v>26</v>
      </c>
      <c r="S1747" s="5"/>
      <c r="T1747" s="5"/>
      <c r="U1747" s="5"/>
      <c r="V1747" s="5"/>
      <c r="W1747" s="5"/>
      <c r="X1747" s="8"/>
      <c r="Y1747" s="8"/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hidden="1" x14ac:dyDescent="0.25">
      <c r="A1748" t="s">
        <v>181</v>
      </c>
      <c r="C1748" s="6">
        <v>43509</v>
      </c>
      <c r="D1748" s="5"/>
      <c r="E1748" s="6"/>
      <c r="G1748">
        <v>32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432</v>
      </c>
      <c r="N1748" s="7">
        <v>9.6</v>
      </c>
      <c r="O1748" s="7"/>
      <c r="P1748" s="7"/>
      <c r="Q1748" s="5"/>
      <c r="R1748" s="5"/>
      <c r="S1748" s="5"/>
      <c r="T1748" s="5"/>
      <c r="U1748" s="5"/>
      <c r="V1748" s="5"/>
      <c r="W1748" s="5"/>
      <c r="X1748" s="7">
        <v>6.6</v>
      </c>
      <c r="Y1748" s="7">
        <v>3.8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hidden="1" x14ac:dyDescent="0.25">
      <c r="A1749" t="s">
        <v>181</v>
      </c>
      <c r="C1749" s="6">
        <v>43517</v>
      </c>
      <c r="D1749" s="5">
        <v>5</v>
      </c>
      <c r="E1749" t="s">
        <v>206</v>
      </c>
      <c r="F1749" t="s">
        <v>13</v>
      </c>
      <c r="G1749">
        <v>40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466</v>
      </c>
      <c r="N1749" s="7">
        <v>11</v>
      </c>
      <c r="O1749" s="7"/>
      <c r="P1749" s="7"/>
      <c r="Q1749" s="5"/>
      <c r="R1749" s="5"/>
      <c r="S1749" s="5">
        <v>40</v>
      </c>
      <c r="T1749" s="5"/>
      <c r="U1749" s="5"/>
      <c r="V1749" s="5"/>
      <c r="W1749" s="5"/>
      <c r="X1749" s="7">
        <v>4.8</v>
      </c>
      <c r="Y1749" s="7">
        <v>6.6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hidden="1" x14ac:dyDescent="0.25">
      <c r="A1750" t="s">
        <v>181</v>
      </c>
      <c r="C1750" s="6">
        <v>43523</v>
      </c>
      <c r="D1750" s="5"/>
      <c r="E1750" s="6"/>
      <c r="G1750">
        <v>46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522</v>
      </c>
      <c r="N1750" s="7">
        <v>12.2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5.2</v>
      </c>
      <c r="Y1750" s="7">
        <v>8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hidden="1" x14ac:dyDescent="0.25">
      <c r="A1751" t="s">
        <v>181</v>
      </c>
      <c r="C1751" s="6">
        <v>43537</v>
      </c>
      <c r="D1751" s="5"/>
      <c r="E1751" s="6"/>
      <c r="G1751">
        <v>60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530</v>
      </c>
      <c r="N1751" s="7">
        <v>13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4.5999999999999996</v>
      </c>
      <c r="Y1751" s="7">
        <v>9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hidden="1" x14ac:dyDescent="0.25">
      <c r="A1752" t="s">
        <v>181</v>
      </c>
      <c r="C1752" s="6">
        <v>43545</v>
      </c>
      <c r="D1752" s="5"/>
      <c r="E1752" s="6"/>
      <c r="G1752">
        <v>68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5">
        <v>522</v>
      </c>
      <c r="N1752" s="7">
        <v>13.4</v>
      </c>
      <c r="O1752" s="7"/>
      <c r="P1752" s="7"/>
      <c r="Q1752" s="5"/>
      <c r="R1752" s="5"/>
      <c r="S1752" s="5"/>
      <c r="T1752" s="5"/>
      <c r="U1752" s="5"/>
      <c r="V1752" s="5"/>
      <c r="W1752" s="5"/>
      <c r="X1752" s="7">
        <v>5.6</v>
      </c>
      <c r="Y1752" s="7">
        <v>8.8000000000000007</v>
      </c>
      <c r="Z1752" s="8"/>
      <c r="AA1752" s="8"/>
      <c r="AB1752" s="8"/>
      <c r="AC1752" s="5"/>
      <c r="AD1752" s="8"/>
      <c r="AE1752" s="8"/>
      <c r="AF1752" s="8"/>
      <c r="AG1752" s="8"/>
      <c r="AH1752" s="8"/>
      <c r="AI1752" s="8"/>
      <c r="AJ1752" s="5"/>
      <c r="AK1752" s="8"/>
      <c r="AL1752" s="8"/>
      <c r="AM1752" s="8"/>
      <c r="AN1752" s="8"/>
      <c r="AO1752" s="8"/>
      <c r="AP1752" s="8"/>
      <c r="AQ1752" s="9"/>
      <c r="AR1752" s="8"/>
      <c r="AS1752" s="8"/>
      <c r="AT1752" s="8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8"/>
      <c r="BJ1752" s="5"/>
      <c r="BK1752" s="5"/>
      <c r="BL1752" s="5"/>
      <c r="BM1752" s="8"/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7"/>
      <c r="BY1752" s="7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hidden="1" x14ac:dyDescent="0.25">
      <c r="A1753" t="s">
        <v>181</v>
      </c>
      <c r="C1753" s="6">
        <v>43556</v>
      </c>
      <c r="D1753" s="5"/>
      <c r="E1753" s="6"/>
      <c r="G1753">
        <v>79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135.31692307692308</v>
      </c>
      <c r="AD1753" s="8"/>
      <c r="AE1753" s="8"/>
      <c r="AF1753" s="8"/>
      <c r="AG1753" s="8"/>
      <c r="AH1753" s="8"/>
      <c r="AI1753" s="8"/>
      <c r="AJ1753" s="5">
        <v>100.45538461538462</v>
      </c>
      <c r="AK1753" s="8">
        <v>1.1253913846153847</v>
      </c>
      <c r="AL1753" s="8"/>
      <c r="AM1753" s="8"/>
      <c r="AN1753" s="8"/>
      <c r="AO1753" s="8"/>
      <c r="AP1753" s="8"/>
      <c r="AQ1753" s="9">
        <f>AK1753/AJ1753</f>
        <v>1.120289757412399E-2</v>
      </c>
      <c r="AR1753" s="8"/>
      <c r="AS1753" s="8"/>
      <c r="AT1753" s="8"/>
      <c r="AU1753" s="5">
        <v>0.93076923076923124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>
        <v>63.021538461538462</v>
      </c>
      <c r="BH1753" s="5">
        <f>AU1753+AX1753+AY1753+BG1753</f>
        <v>63.952307692307691</v>
      </c>
      <c r="BI1753" s="8"/>
      <c r="BJ1753" s="5"/>
      <c r="BK1753" s="5">
        <f>AC1753+AJ1753+BH1753</f>
        <v>299.72461538461539</v>
      </c>
      <c r="BL1753" s="5"/>
      <c r="BM1753" s="8">
        <f>BH1753/BK1753</f>
        <v>0.21337022189599683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0.45147083733273108</v>
      </c>
      <c r="BY1753" s="8">
        <f>AJ1753/BK1753</f>
        <v>0.33515894077127206</v>
      </c>
      <c r="BZ1753" s="8">
        <f>BH1753/BK1753</f>
        <v>0.21337022189599683</v>
      </c>
      <c r="CA1753" s="5">
        <f>CB1753+CC1753+CD1753+CE1753+CF1753+CG1753</f>
        <v>155.69230769230768</v>
      </c>
      <c r="CB1753" s="5">
        <v>22</v>
      </c>
      <c r="CC1753" s="5">
        <v>25.384615384615383</v>
      </c>
      <c r="CD1753" s="5"/>
      <c r="CE1753" s="5"/>
      <c r="CF1753" s="5"/>
      <c r="CG1753" s="5">
        <v>108.30769230769231</v>
      </c>
      <c r="CH1753" s="9">
        <f>AK1753/CA1753</f>
        <v>7.2283043478260879E-3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hidden="1" x14ac:dyDescent="0.25">
      <c r="A1754" t="s">
        <v>181</v>
      </c>
      <c r="C1754" s="6">
        <v>43593</v>
      </c>
      <c r="D1754" s="5"/>
      <c r="E1754" s="6"/>
      <c r="G1754">
        <v>116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>
        <v>163.31700000000001</v>
      </c>
      <c r="AD1754" s="8"/>
      <c r="AE1754" s="8"/>
      <c r="AF1754" s="8"/>
      <c r="AG1754" s="8"/>
      <c r="AH1754" s="8"/>
      <c r="AI1754" s="8"/>
      <c r="AJ1754" s="5">
        <v>87.381</v>
      </c>
      <c r="AK1754" s="8">
        <v>0.88620840000000012</v>
      </c>
      <c r="AL1754" s="8"/>
      <c r="AM1754" s="8"/>
      <c r="AN1754" s="8"/>
      <c r="AO1754" s="8"/>
      <c r="AP1754" s="8"/>
      <c r="AQ1754" s="9">
        <f>AK1754/AJ1754</f>
        <v>1.0141888968997839E-2</v>
      </c>
      <c r="AR1754" s="8"/>
      <c r="AS1754" s="8"/>
      <c r="AT1754" s="8"/>
      <c r="AU1754" s="5">
        <v>3.0449999999999999</v>
      </c>
      <c r="AV1754" s="5"/>
      <c r="AW1754" s="5"/>
      <c r="AX1754" s="5">
        <v>2.8560000000000003</v>
      </c>
      <c r="AY1754" s="5">
        <v>51.911999999999999</v>
      </c>
      <c r="AZ1754" s="5"/>
      <c r="BA1754" s="5"/>
      <c r="BB1754" s="5"/>
      <c r="BC1754" s="5"/>
      <c r="BD1754" s="5"/>
      <c r="BE1754" s="5"/>
      <c r="BF1754" s="5"/>
      <c r="BG1754" s="5">
        <v>128.03700000000001</v>
      </c>
      <c r="BH1754" s="5">
        <f>AU1754+AX1754+AY1754+BG1754</f>
        <v>185.85000000000002</v>
      </c>
      <c r="BI1754" s="8"/>
      <c r="BJ1754" s="5"/>
      <c r="BK1754" s="5">
        <f>AC1754+AJ1754+BH1754</f>
        <v>436.548</v>
      </c>
      <c r="BL1754" s="5"/>
      <c r="BM1754" s="8">
        <f>BH1754/BK1754</f>
        <v>0.42572638060419477</v>
      </c>
      <c r="BN1754" s="8"/>
      <c r="BO1754" s="7"/>
      <c r="BP1754" s="5"/>
      <c r="BQ1754" s="5"/>
      <c r="BR1754" s="5"/>
      <c r="BS1754" s="5"/>
      <c r="BT1754" s="7"/>
      <c r="BU1754" s="7"/>
      <c r="BV1754" s="7"/>
      <c r="BW1754" s="7"/>
      <c r="BX1754" s="8">
        <f>AC1754/BK1754</f>
        <v>0.37411006349817205</v>
      </c>
      <c r="BY1754" s="8">
        <f>AJ1754/BK1754</f>
        <v>0.20016355589763324</v>
      </c>
      <c r="BZ1754" s="8">
        <f>BH1754/BK1754</f>
        <v>0.42572638060419477</v>
      </c>
      <c r="CA1754" s="5">
        <f>CB1754+CC1754+CD1754+CE1754+CF1754+CG1754</f>
        <v>138.6</v>
      </c>
      <c r="CB1754" s="5">
        <v>21</v>
      </c>
      <c r="CC1754" s="5">
        <v>27.3</v>
      </c>
      <c r="CD1754" s="5">
        <v>27.3</v>
      </c>
      <c r="CE1754" s="5">
        <v>10.5</v>
      </c>
      <c r="CF1754" s="5"/>
      <c r="CG1754" s="5">
        <v>52.5</v>
      </c>
      <c r="CH1754" s="9">
        <f>AK1754/CA1754</f>
        <v>6.3940000000000012E-3</v>
      </c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hidden="1" x14ac:dyDescent="0.25">
      <c r="A1755" t="s">
        <v>181</v>
      </c>
      <c r="C1755" s="6">
        <v>43612</v>
      </c>
      <c r="D1755" s="5">
        <v>10</v>
      </c>
      <c r="E1755" s="6" t="s">
        <v>108</v>
      </c>
      <c r="F1755" t="s">
        <v>16</v>
      </c>
      <c r="G1755">
        <v>135</v>
      </c>
      <c r="H1755" t="s">
        <v>25</v>
      </c>
      <c r="I1755" s="7">
        <v>9.5</v>
      </c>
      <c r="J1755">
        <v>1000</v>
      </c>
      <c r="K1755" s="5">
        <f t="shared" si="37"/>
        <v>105.26315789473684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2">
        <v>58.21</v>
      </c>
      <c r="BH1755" s="5"/>
      <c r="BI1755" s="8"/>
      <c r="BJ1755" s="5"/>
      <c r="BK1755" s="5"/>
      <c r="BL1755" s="5"/>
      <c r="BM1755" s="8"/>
      <c r="BN1755" s="5">
        <f>BP1755*(1/(BO1755/100))</f>
        <v>58.21</v>
      </c>
      <c r="BO1755" s="7">
        <v>41.1</v>
      </c>
      <c r="BP1755" s="5">
        <v>23.924310000000002</v>
      </c>
      <c r="BQ1755" s="5">
        <f>BN1755-BP1755</f>
        <v>34.285690000000002</v>
      </c>
      <c r="BR1755" s="5"/>
      <c r="BS1755" s="5"/>
      <c r="BT1755" s="7">
        <v>1.0539343612334804</v>
      </c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hidden="1" x14ac:dyDescent="0.25">
      <c r="A1756" t="s">
        <v>178</v>
      </c>
      <c r="C1756" s="6">
        <v>43477</v>
      </c>
      <c r="D1756" s="5">
        <v>1</v>
      </c>
      <c r="E1756" s="6" t="s">
        <v>209</v>
      </c>
      <c r="F1756" t="s">
        <v>10</v>
      </c>
      <c r="G1756">
        <v>0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/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5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hidden="1" x14ac:dyDescent="0.25">
      <c r="A1757" t="s">
        <v>178</v>
      </c>
      <c r="C1757" s="6">
        <v>43503</v>
      </c>
      <c r="D1757" s="5">
        <v>4</v>
      </c>
      <c r="E1757" t="s">
        <v>210</v>
      </c>
      <c r="F1757" t="s">
        <v>12</v>
      </c>
      <c r="G1757">
        <v>26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8"/>
      <c r="N1757" s="8"/>
      <c r="O1757" s="8"/>
      <c r="P1757" s="8"/>
      <c r="Q1757" s="5"/>
      <c r="R1757" s="5">
        <v>26</v>
      </c>
      <c r="S1757" s="5"/>
      <c r="T1757" s="5"/>
      <c r="U1757" s="5"/>
      <c r="V1757" s="5"/>
      <c r="W1757" s="5"/>
      <c r="X1757" s="8"/>
      <c r="Y1757" s="8"/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hidden="1" x14ac:dyDescent="0.25">
      <c r="A1758" t="s">
        <v>178</v>
      </c>
      <c r="C1758" s="6">
        <v>43509</v>
      </c>
      <c r="D1758" s="5"/>
      <c r="E1758" s="6"/>
      <c r="G1758">
        <v>32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411</v>
      </c>
      <c r="N1758" s="7">
        <v>8.6</v>
      </c>
      <c r="O1758" s="7"/>
      <c r="P1758" s="7"/>
      <c r="Q1758" s="5"/>
      <c r="R1758" s="5"/>
      <c r="S1758" s="5"/>
      <c r="T1758" s="5"/>
      <c r="U1758" s="5"/>
      <c r="V1758" s="5"/>
      <c r="W1758" s="5"/>
      <c r="X1758" s="7">
        <v>7.2</v>
      </c>
      <c r="Y1758" s="7">
        <v>2.4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14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hidden="1" x14ac:dyDescent="0.25">
      <c r="A1759" t="s">
        <v>178</v>
      </c>
      <c r="C1759" s="6">
        <v>43517</v>
      </c>
      <c r="D1759" s="5">
        <v>5</v>
      </c>
      <c r="E1759" t="s">
        <v>206</v>
      </c>
      <c r="F1759" t="s">
        <v>13</v>
      </c>
      <c r="G1759">
        <v>40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5">
        <v>444</v>
      </c>
      <c r="N1759" s="7">
        <v>11.2</v>
      </c>
      <c r="O1759" s="7"/>
      <c r="P1759" s="7"/>
      <c r="Q1759" s="5"/>
      <c r="R1759" s="5"/>
      <c r="S1759" s="5">
        <v>40</v>
      </c>
      <c r="T1759" s="5"/>
      <c r="U1759" s="5"/>
      <c r="V1759" s="5"/>
      <c r="W1759" s="5"/>
      <c r="X1759" s="7">
        <v>5.6</v>
      </c>
      <c r="Y1759" s="7">
        <v>6.6</v>
      </c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/>
      <c r="CN1759" s="8"/>
      <c r="CO1759" s="5"/>
      <c r="CP1759" s="5"/>
      <c r="CQ1759" s="5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hidden="1" x14ac:dyDescent="0.25">
      <c r="A1760" t="s">
        <v>178</v>
      </c>
      <c r="C1760" s="6">
        <v>43522</v>
      </c>
      <c r="D1760" s="5"/>
      <c r="E1760" s="6"/>
      <c r="G1760">
        <v>45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8"/>
      <c r="N1760" s="8"/>
      <c r="O1760" s="8"/>
      <c r="P1760" s="8"/>
      <c r="Q1760" s="5"/>
      <c r="R1760" s="5"/>
      <c r="S1760" s="5"/>
      <c r="T1760" s="5"/>
      <c r="U1760" s="5"/>
      <c r="V1760" s="5"/>
      <c r="W1760" s="5"/>
      <c r="X1760" s="8"/>
      <c r="Y1760" s="8"/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>
        <f>CT1760+CW1760+CZ1760+DC1760+DF1760</f>
        <v>269.75359548017519</v>
      </c>
      <c r="CM1760" s="5">
        <v>1500</v>
      </c>
      <c r="CN1760" s="8"/>
      <c r="CO1760" s="5"/>
      <c r="CP1760" s="5"/>
      <c r="CQ1760" s="5"/>
      <c r="CR1760" s="34">
        <v>6.1392597616670028E-2</v>
      </c>
      <c r="CS1760" s="5">
        <v>300</v>
      </c>
      <c r="CT1760" s="5">
        <v>28.363380098901551</v>
      </c>
      <c r="CU1760" s="34">
        <v>0.11571420908549886</v>
      </c>
      <c r="CV1760" s="5">
        <v>300</v>
      </c>
      <c r="CW1760" s="5">
        <v>50.682823579448495</v>
      </c>
      <c r="CX1760" s="34">
        <v>0.14262159234959854</v>
      </c>
      <c r="CY1760" s="5">
        <v>300</v>
      </c>
      <c r="CZ1760" s="5">
        <v>60.756798340928974</v>
      </c>
      <c r="DA1760" s="34">
        <v>0.14668981539131545</v>
      </c>
      <c r="DB1760" s="5">
        <v>300</v>
      </c>
      <c r="DC1760" s="5">
        <v>64.250139141396176</v>
      </c>
      <c r="DD1760" s="34">
        <v>0.14600100959888884</v>
      </c>
      <c r="DE1760" s="5">
        <v>300</v>
      </c>
      <c r="DF1760" s="5">
        <v>65.700454319499983</v>
      </c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hidden="1" x14ac:dyDescent="0.25">
      <c r="A1761" t="s">
        <v>178</v>
      </c>
      <c r="C1761" s="6">
        <v>43523</v>
      </c>
      <c r="D1761" s="5"/>
      <c r="E1761" s="6"/>
      <c r="G1761">
        <v>46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534</v>
      </c>
      <c r="N1761" s="7">
        <v>12.2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4.5999999999999996</v>
      </c>
      <c r="Y1761" s="7">
        <v>8.1999999999999993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hidden="1" x14ac:dyDescent="0.25">
      <c r="A1762" t="s">
        <v>178</v>
      </c>
      <c r="C1762" s="6">
        <v>43537</v>
      </c>
      <c r="D1762" s="5"/>
      <c r="E1762" s="6"/>
      <c r="G1762">
        <v>60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568</v>
      </c>
      <c r="N1762" s="7">
        <v>13.4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4.2</v>
      </c>
      <c r="Y1762" s="7">
        <v>10.199999999999999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hidden="1" x14ac:dyDescent="0.25">
      <c r="A1763" t="s">
        <v>178</v>
      </c>
      <c r="C1763" s="6">
        <v>43545</v>
      </c>
      <c r="D1763" s="5"/>
      <c r="E1763" s="6"/>
      <c r="G1763">
        <v>68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5">
        <v>552</v>
      </c>
      <c r="N1763" s="7">
        <v>13.2</v>
      </c>
      <c r="O1763" s="7"/>
      <c r="P1763" s="7"/>
      <c r="Q1763" s="5"/>
      <c r="R1763" s="5"/>
      <c r="S1763" s="5"/>
      <c r="T1763" s="5"/>
      <c r="U1763" s="5"/>
      <c r="V1763" s="5"/>
      <c r="W1763" s="5"/>
      <c r="X1763" s="7">
        <v>5.8</v>
      </c>
      <c r="Y1763" s="7">
        <v>8.4</v>
      </c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/>
      <c r="CN1763" s="8"/>
      <c r="CO1763" s="5"/>
      <c r="CP1763" s="5"/>
      <c r="CQ1763" s="5"/>
      <c r="CS1763" s="8"/>
      <c r="CT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hidden="1" x14ac:dyDescent="0.25">
      <c r="A1764" t="s">
        <v>178</v>
      </c>
      <c r="C1764" s="6">
        <v>43546</v>
      </c>
      <c r="D1764" s="5"/>
      <c r="E1764" s="6"/>
      <c r="G1764">
        <v>69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/>
      <c r="AD1764" s="8"/>
      <c r="AE1764" s="8"/>
      <c r="AF1764" s="8"/>
      <c r="AG1764" s="8"/>
      <c r="AH1764" s="8"/>
      <c r="AI1764" s="8"/>
      <c r="AJ1764" s="5"/>
      <c r="AK1764" s="8"/>
      <c r="AL1764" s="8"/>
      <c r="AM1764" s="8"/>
      <c r="AN1764" s="8"/>
      <c r="AO1764" s="8"/>
      <c r="AP1764" s="8"/>
      <c r="AQ1764" s="9"/>
      <c r="AR1764" s="8"/>
      <c r="AS1764" s="8"/>
      <c r="AT1764" s="8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8"/>
      <c r="BJ1764" s="5"/>
      <c r="BK1764" s="5"/>
      <c r="BL1764" s="5"/>
      <c r="BM1764" s="8"/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7"/>
      <c r="BY1764" s="7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8"/>
      <c r="CL1764" s="5">
        <f>CT1764+CW1764+CZ1764+DC1764+DF1764</f>
        <v>260.12753059876741</v>
      </c>
      <c r="CM1764" s="5">
        <v>1500</v>
      </c>
      <c r="CN1764" s="8"/>
      <c r="CO1764" s="5"/>
      <c r="CP1764" s="5"/>
      <c r="CQ1764" s="5"/>
      <c r="CR1764" s="34">
        <v>6.44519005851035E-2</v>
      </c>
      <c r="CS1764" s="5">
        <v>300</v>
      </c>
      <c r="CT1764" s="5">
        <v>29.776778070317818</v>
      </c>
      <c r="CU1764" s="34">
        <v>9.8346860156337715E-2</v>
      </c>
      <c r="CV1764" s="5">
        <v>300</v>
      </c>
      <c r="CW1764" s="5">
        <v>43.07592474847592</v>
      </c>
      <c r="CX1764" s="34">
        <v>0.18218601707432475</v>
      </c>
      <c r="CY1764" s="5">
        <v>300</v>
      </c>
      <c r="CZ1764" s="5">
        <v>77.611243273662339</v>
      </c>
      <c r="DA1764" s="34">
        <v>0.11881049097384284</v>
      </c>
      <c r="DB1764" s="5">
        <v>300</v>
      </c>
      <c r="DC1764" s="5">
        <v>52.038995046543164</v>
      </c>
      <c r="DD1764" s="34">
        <v>0.12805464324392926</v>
      </c>
      <c r="DE1764" s="5">
        <v>300</v>
      </c>
      <c r="DF1764" s="5">
        <v>57.624589459768174</v>
      </c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hidden="1" x14ac:dyDescent="0.25">
      <c r="A1765" t="s">
        <v>178</v>
      </c>
      <c r="C1765" s="6">
        <v>43556</v>
      </c>
      <c r="D1765" s="5"/>
      <c r="E1765" s="6"/>
      <c r="G1765">
        <v>79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359.25</v>
      </c>
      <c r="AD1765" s="8"/>
      <c r="AE1765" s="8"/>
      <c r="AF1765" s="8"/>
      <c r="AG1765" s="8"/>
      <c r="AH1765" s="8"/>
      <c r="AI1765" s="8"/>
      <c r="AJ1765" s="5">
        <v>105.09999999999998</v>
      </c>
      <c r="AK1765" s="8">
        <v>1.2024999999999999</v>
      </c>
      <c r="AL1765" s="8"/>
      <c r="AM1765" s="8"/>
      <c r="AN1765" s="8"/>
      <c r="AO1765" s="8"/>
      <c r="AP1765" s="8"/>
      <c r="AQ1765" s="9">
        <f>AK1765/AJ1765</f>
        <v>1.1441484300666034E-2</v>
      </c>
      <c r="AR1765" s="8"/>
      <c r="AS1765" s="8"/>
      <c r="AT1765" s="8"/>
      <c r="AU1765" s="5">
        <v>1.1250000000000004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>
        <v>79.074999999999989</v>
      </c>
      <c r="BH1765" s="5">
        <f>AU1765+AX1765+AY1765+BG1765</f>
        <v>80.199999999999989</v>
      </c>
      <c r="BI1765" s="8"/>
      <c r="BJ1765" s="5"/>
      <c r="BK1765" s="5">
        <f>AC1765+AJ1765+BH1765</f>
        <v>544.54999999999995</v>
      </c>
      <c r="BL1765" s="5"/>
      <c r="BM1765" s="8">
        <f>BH1765/BK1765</f>
        <v>0.14727756863465247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0.65971903406482424</v>
      </c>
      <c r="BY1765" s="8">
        <f>AJ1765/BK1765</f>
        <v>0.19300339730052335</v>
      </c>
      <c r="BZ1765" s="8">
        <f>BH1765/BK1765</f>
        <v>0.14727756863465247</v>
      </c>
      <c r="CA1765" s="5">
        <f>CB1765+CC1765+CD1765+CE1765+CF1765+CG1765</f>
        <v>177.5</v>
      </c>
      <c r="CB1765" s="5">
        <v>17.5</v>
      </c>
      <c r="CC1765" s="5">
        <v>20</v>
      </c>
      <c r="CD1765" s="5"/>
      <c r="CE1765" s="5"/>
      <c r="CF1765" s="5"/>
      <c r="CG1765" s="5">
        <v>140</v>
      </c>
      <c r="CH1765" s="9">
        <f>AK1765/CA1765</f>
        <v>6.7746478873239434E-3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hidden="1" x14ac:dyDescent="0.25">
      <c r="A1766" t="s">
        <v>178</v>
      </c>
      <c r="C1766" s="6">
        <v>43593</v>
      </c>
      <c r="D1766" s="5"/>
      <c r="E1766" s="6"/>
      <c r="G1766">
        <v>116</v>
      </c>
      <c r="H1766" t="s">
        <v>11</v>
      </c>
      <c r="I1766" s="7">
        <v>12</v>
      </c>
      <c r="J1766">
        <v>1000</v>
      </c>
      <c r="K1766" s="5">
        <f t="shared" si="37"/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>
        <v>148.22</v>
      </c>
      <c r="AD1766" s="8"/>
      <c r="AE1766" s="8"/>
      <c r="AF1766" s="8"/>
      <c r="AG1766" s="8"/>
      <c r="AH1766" s="8"/>
      <c r="AI1766" s="8"/>
      <c r="AJ1766" s="5">
        <v>98.82</v>
      </c>
      <c r="AK1766" s="8">
        <v>1.16222</v>
      </c>
      <c r="AL1766" s="8"/>
      <c r="AM1766" s="8"/>
      <c r="AN1766" s="8"/>
      <c r="AO1766" s="8"/>
      <c r="AP1766" s="8"/>
      <c r="AQ1766" s="9">
        <f>AK1766/AJ1766</f>
        <v>1.1760979558793768E-2</v>
      </c>
      <c r="AR1766" s="8"/>
      <c r="AS1766" s="8"/>
      <c r="AT1766" s="8"/>
      <c r="AU1766" s="5">
        <v>0</v>
      </c>
      <c r="AV1766" s="5"/>
      <c r="AW1766" s="5"/>
      <c r="AX1766" s="5">
        <v>1.08</v>
      </c>
      <c r="AY1766" s="5">
        <v>104.46</v>
      </c>
      <c r="AZ1766" s="5"/>
      <c r="BA1766" s="5"/>
      <c r="BB1766" s="5"/>
      <c r="BC1766" s="5"/>
      <c r="BD1766" s="5"/>
      <c r="BE1766" s="5"/>
      <c r="BF1766" s="5"/>
      <c r="BG1766" s="5">
        <v>80.14</v>
      </c>
      <c r="BH1766" s="5">
        <f>AU1766+AX1766+AY1766+BG1766</f>
        <v>185.68</v>
      </c>
      <c r="BI1766" s="8"/>
      <c r="BJ1766" s="5"/>
      <c r="BK1766" s="5">
        <f>AC1766+AJ1766+BH1766</f>
        <v>432.72</v>
      </c>
      <c r="BL1766" s="5"/>
      <c r="BM1766" s="8">
        <f>BH1766/BK1766</f>
        <v>0.42909964873359213</v>
      </c>
      <c r="BN1766" s="8"/>
      <c r="BO1766" s="7"/>
      <c r="BP1766" s="5"/>
      <c r="BQ1766" s="5"/>
      <c r="BR1766" s="5"/>
      <c r="BS1766" s="5"/>
      <c r="BT1766" s="7"/>
      <c r="BU1766" s="7"/>
      <c r="BV1766" s="7"/>
      <c r="BW1766" s="7"/>
      <c r="BX1766" s="8">
        <f>AC1766/BK1766</f>
        <v>0.3425309669070068</v>
      </c>
      <c r="BY1766" s="8">
        <f>AJ1766/BK1766</f>
        <v>0.22836938435940096</v>
      </c>
      <c r="BZ1766" s="8">
        <f>BH1766/BK1766</f>
        <v>0.42909964873359213</v>
      </c>
      <c r="CA1766" s="5">
        <f>CB1766+CC1766+CD1766+CE1766+CF1766+CG1766</f>
        <v>124</v>
      </c>
      <c r="CB1766" s="5"/>
      <c r="CC1766" s="5">
        <v>52</v>
      </c>
      <c r="CD1766" s="5">
        <v>16</v>
      </c>
      <c r="CE1766" s="5">
        <v>4</v>
      </c>
      <c r="CF1766" s="5"/>
      <c r="CG1766" s="5">
        <v>52</v>
      </c>
      <c r="CH1766" s="9">
        <f>AK1766/CA1766</f>
        <v>9.3727419354838713E-3</v>
      </c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hidden="1" x14ac:dyDescent="0.25">
      <c r="A1767" t="s">
        <v>178</v>
      </c>
      <c r="C1767" s="6">
        <v>43612</v>
      </c>
      <c r="D1767" s="5">
        <v>10</v>
      </c>
      <c r="E1767" s="6" t="s">
        <v>108</v>
      </c>
      <c r="F1767" t="s">
        <v>16</v>
      </c>
      <c r="G1767">
        <v>135</v>
      </c>
      <c r="H1767" t="s">
        <v>11</v>
      </c>
      <c r="I1767" s="7">
        <v>12</v>
      </c>
      <c r="J1767">
        <v>1000</v>
      </c>
      <c r="K1767" s="5">
        <f t="shared" ref="K1767:K1830" si="38">1000000/I1767/J1767</f>
        <v>83.333333333333329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>
        <v>93.43416666666667</v>
      </c>
      <c r="BH1767" s="5"/>
      <c r="BI1767" s="8"/>
      <c r="BJ1767" s="5"/>
      <c r="BK1767" s="5"/>
      <c r="BL1767" s="5"/>
      <c r="BM1767" s="8"/>
      <c r="BN1767" s="5">
        <f>BP1767*(1/(BO1767/100))</f>
        <v>93.434166666666684</v>
      </c>
      <c r="BO1767" s="7">
        <v>40.42</v>
      </c>
      <c r="BP1767" s="5">
        <v>37.766090166666672</v>
      </c>
      <c r="BQ1767" s="5">
        <f>BN1767-BP1767</f>
        <v>55.668076500000012</v>
      </c>
      <c r="BR1767" s="5"/>
      <c r="BS1767" s="5"/>
      <c r="BT1767" s="7">
        <v>1.6637044126284879</v>
      </c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hidden="1" x14ac:dyDescent="0.25">
      <c r="A1768" t="s">
        <v>182</v>
      </c>
      <c r="C1768" s="6">
        <v>43477</v>
      </c>
      <c r="D1768" s="5">
        <v>1</v>
      </c>
      <c r="E1768" s="6" t="s">
        <v>209</v>
      </c>
      <c r="F1768" t="s">
        <v>10</v>
      </c>
      <c r="G1768">
        <v>0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/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hidden="1" x14ac:dyDescent="0.25">
      <c r="A1769" t="s">
        <v>182</v>
      </c>
      <c r="C1769" s="6">
        <v>43503</v>
      </c>
      <c r="D1769" s="5">
        <v>4</v>
      </c>
      <c r="E1769" t="s">
        <v>210</v>
      </c>
      <c r="F1769" t="s">
        <v>12</v>
      </c>
      <c r="G1769">
        <v>26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8"/>
      <c r="N1769" s="8"/>
      <c r="O1769" s="8"/>
      <c r="P1769" s="8"/>
      <c r="Q1769" s="5"/>
      <c r="R1769" s="5">
        <v>26</v>
      </c>
      <c r="S1769" s="5"/>
      <c r="T1769" s="5"/>
      <c r="U1769" s="5"/>
      <c r="V1769" s="5"/>
      <c r="W1769" s="5"/>
      <c r="X1769" s="8"/>
      <c r="Y1769" s="8"/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hidden="1" x14ac:dyDescent="0.25">
      <c r="A1770" t="s">
        <v>182</v>
      </c>
      <c r="C1770" s="6">
        <v>43509</v>
      </c>
      <c r="D1770" s="5"/>
      <c r="E1770" s="6"/>
      <c r="G1770">
        <v>32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408</v>
      </c>
      <c r="N1770" s="7">
        <v>9.6</v>
      </c>
      <c r="O1770" s="7"/>
      <c r="P1770" s="7"/>
      <c r="Q1770" s="5"/>
      <c r="R1770" s="5"/>
      <c r="S1770" s="5"/>
      <c r="T1770" s="5"/>
      <c r="U1770" s="5"/>
      <c r="V1770" s="5"/>
      <c r="W1770" s="5"/>
      <c r="X1770" s="7">
        <v>6</v>
      </c>
      <c r="Y1770" s="7">
        <v>4.5999999999999996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hidden="1" x14ac:dyDescent="0.25">
      <c r="A1771" t="s">
        <v>182</v>
      </c>
      <c r="C1771" s="6">
        <v>43517</v>
      </c>
      <c r="D1771" s="5">
        <v>5</v>
      </c>
      <c r="E1771" t="s">
        <v>206</v>
      </c>
      <c r="F1771" t="s">
        <v>13</v>
      </c>
      <c r="G1771">
        <v>40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446</v>
      </c>
      <c r="N1771" s="7">
        <v>10.4</v>
      </c>
      <c r="O1771" s="7"/>
      <c r="P1771" s="7"/>
      <c r="Q1771" s="5"/>
      <c r="R1771" s="5"/>
      <c r="S1771" s="5">
        <v>40</v>
      </c>
      <c r="T1771" s="5"/>
      <c r="U1771" s="5"/>
      <c r="V1771" s="5"/>
      <c r="W1771" s="5"/>
      <c r="X1771" s="7">
        <v>4.5999999999999996</v>
      </c>
      <c r="Y1771" s="7">
        <v>6.6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hidden="1" x14ac:dyDescent="0.25">
      <c r="A1772" t="s">
        <v>182</v>
      </c>
      <c r="C1772" s="6">
        <v>43523</v>
      </c>
      <c r="D1772" s="5"/>
      <c r="E1772" s="6"/>
      <c r="G1772">
        <v>46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506</v>
      </c>
      <c r="N1772" s="7">
        <v>12.4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4.8</v>
      </c>
      <c r="Y1772" s="7">
        <v>8.6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hidden="1" x14ac:dyDescent="0.25">
      <c r="A1773" t="s">
        <v>182</v>
      </c>
      <c r="C1773" s="6">
        <v>43537</v>
      </c>
      <c r="D1773" s="5"/>
      <c r="E1773" s="6"/>
      <c r="G1773">
        <v>60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13.2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4.2</v>
      </c>
      <c r="Y1773" s="7">
        <v>10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hidden="1" x14ac:dyDescent="0.25">
      <c r="A1774" t="s">
        <v>182</v>
      </c>
      <c r="C1774" s="6">
        <v>43545</v>
      </c>
      <c r="D1774" s="5"/>
      <c r="E1774" s="6"/>
      <c r="G1774">
        <v>68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5">
        <v>522</v>
      </c>
      <c r="N1774" s="7">
        <v>13</v>
      </c>
      <c r="O1774" s="7"/>
      <c r="P1774" s="7"/>
      <c r="Q1774" s="5"/>
      <c r="R1774" s="5"/>
      <c r="S1774" s="5"/>
      <c r="T1774" s="5"/>
      <c r="U1774" s="5"/>
      <c r="V1774" s="5"/>
      <c r="W1774" s="5"/>
      <c r="X1774" s="7">
        <v>5.2</v>
      </c>
      <c r="Y1774" s="7">
        <v>8.8000000000000007</v>
      </c>
      <c r="Z1774" s="8"/>
      <c r="AA1774" s="8"/>
      <c r="AB1774" s="8"/>
      <c r="AC1774" s="5"/>
      <c r="AD1774" s="8"/>
      <c r="AE1774" s="8"/>
      <c r="AF1774" s="8"/>
      <c r="AG1774" s="8"/>
      <c r="AH1774" s="8"/>
      <c r="AI1774" s="8"/>
      <c r="AJ1774" s="5"/>
      <c r="AK1774" s="8"/>
      <c r="AL1774" s="8"/>
      <c r="AM1774" s="8"/>
      <c r="AN1774" s="8"/>
      <c r="AO1774" s="8"/>
      <c r="AP1774" s="8"/>
      <c r="AQ1774" s="9"/>
      <c r="AR1774" s="8"/>
      <c r="AS1774" s="8"/>
      <c r="AT1774" s="8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8"/>
      <c r="BJ1774" s="5"/>
      <c r="BK1774" s="5"/>
      <c r="BL1774" s="5"/>
      <c r="BM1774" s="8"/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7"/>
      <c r="BY1774" s="7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hidden="1" x14ac:dyDescent="0.25">
      <c r="A1775" t="s">
        <v>182</v>
      </c>
      <c r="C1775" s="6">
        <v>43556</v>
      </c>
      <c r="D1775" s="5"/>
      <c r="E1775" s="6"/>
      <c r="G1775">
        <v>79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64.49083333333337</v>
      </c>
      <c r="AD1775" s="8"/>
      <c r="AE1775" s="8"/>
      <c r="AF1775" s="8"/>
      <c r="AG1775" s="8"/>
      <c r="AH1775" s="8"/>
      <c r="AI1775" s="8"/>
      <c r="AJ1775" s="5">
        <v>54.210000000000022</v>
      </c>
      <c r="AK1775" s="8">
        <v>0.73341991666666695</v>
      </c>
      <c r="AL1775" s="8"/>
      <c r="AM1775" s="8"/>
      <c r="AN1775" s="8"/>
      <c r="AO1775" s="8"/>
      <c r="AP1775" s="8"/>
      <c r="AQ1775" s="9">
        <f>AK1775/AJ1775</f>
        <v>1.3529236610711431E-2</v>
      </c>
      <c r="AR1775" s="8"/>
      <c r="AS1775" s="8"/>
      <c r="AT1775" s="8"/>
      <c r="AU1775" s="5">
        <v>0.54166666666666685</v>
      </c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>
        <v>64.404166666666683</v>
      </c>
      <c r="BH1775" s="5">
        <f>AU1775+AX1775+AY1775+BG1775</f>
        <v>64.945833333333354</v>
      </c>
      <c r="BI1775" s="8"/>
      <c r="BJ1775" s="5"/>
      <c r="BK1775" s="5">
        <f>AC1775+AJ1775+BH1775</f>
        <v>183.64666666666676</v>
      </c>
      <c r="BL1775" s="5"/>
      <c r="BM1775" s="8">
        <f>BH1775/BK1775</f>
        <v>0.35364558754129299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0.35116800377536578</v>
      </c>
      <c r="BY1775" s="8">
        <f>AJ1775/BK1775</f>
        <v>0.29518640868334117</v>
      </c>
      <c r="BZ1775" s="8">
        <f>BH1775/BK1775</f>
        <v>0.35364558754129299</v>
      </c>
      <c r="CA1775" s="5">
        <f>CB1775+CC1775+CD1775+CE1775+CF1775+CG1775</f>
        <v>55.250000000000014</v>
      </c>
      <c r="CB1775" s="5">
        <v>17.333333333333339</v>
      </c>
      <c r="CC1775" s="5">
        <v>11.916666666666671</v>
      </c>
      <c r="CD1775" s="5"/>
      <c r="CE1775" s="5"/>
      <c r="CF1775" s="5"/>
      <c r="CG1775" s="5">
        <v>26.000000000000007</v>
      </c>
      <c r="CH1775" s="9">
        <f>AK1775/CA1775</f>
        <v>1.3274568627450982E-2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hidden="1" x14ac:dyDescent="0.25">
      <c r="A1776" t="s">
        <v>182</v>
      </c>
      <c r="C1776" s="6">
        <v>43593</v>
      </c>
      <c r="D1776" s="5"/>
      <c r="E1776" s="6"/>
      <c r="G1776">
        <v>116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C1776" s="5">
        <v>95.993636363636327</v>
      </c>
      <c r="AD1776" s="8"/>
      <c r="AE1776" s="8"/>
      <c r="AF1776" s="8"/>
      <c r="AG1776" s="8"/>
      <c r="AH1776" s="8"/>
      <c r="AI1776" s="8"/>
      <c r="AJ1776" s="5">
        <v>52.628181818181808</v>
      </c>
      <c r="AK1776" s="8">
        <v>0.54573040909090897</v>
      </c>
      <c r="AL1776" s="8"/>
      <c r="AM1776" s="8"/>
      <c r="AN1776" s="8"/>
      <c r="AO1776" s="8"/>
      <c r="AP1776" s="8"/>
      <c r="AQ1776" s="9">
        <f>AK1776/AJ1776</f>
        <v>1.0369547079856972E-2</v>
      </c>
      <c r="AR1776" s="8"/>
      <c r="AS1776" s="8"/>
      <c r="AT1776" s="8"/>
      <c r="AU1776" s="5">
        <v>2.4359090909090906</v>
      </c>
      <c r="AV1776" s="5"/>
      <c r="AW1776" s="5"/>
      <c r="AX1776" s="5">
        <v>2.9795454545454541</v>
      </c>
      <c r="AY1776" s="5">
        <v>14.751363636363632</v>
      </c>
      <c r="AZ1776" s="5"/>
      <c r="BA1776" s="5"/>
      <c r="BB1776" s="5"/>
      <c r="BC1776" s="5"/>
      <c r="BD1776" s="5"/>
      <c r="BE1776" s="5"/>
      <c r="BF1776" s="5"/>
      <c r="BG1776" s="5">
        <v>66.417727272727262</v>
      </c>
      <c r="BH1776" s="5">
        <f>AU1776+AX1776+AY1776+BG1776</f>
        <v>86.584545454545434</v>
      </c>
      <c r="BI1776" s="8"/>
      <c r="BJ1776" s="5"/>
      <c r="BK1776" s="5">
        <f>AC1776+AJ1776+BH1776</f>
        <v>235.20636363636356</v>
      </c>
      <c r="BL1776" s="5"/>
      <c r="BM1776" s="8">
        <f>BH1776/BK1776</f>
        <v>0.36812161080984979</v>
      </c>
      <c r="BN1776" s="8"/>
      <c r="BO1776" s="7"/>
      <c r="BP1776" s="5"/>
      <c r="BQ1776" s="5"/>
      <c r="BR1776" s="5"/>
      <c r="BS1776" s="5"/>
      <c r="BT1776" s="7"/>
      <c r="BU1776" s="7"/>
      <c r="BV1776" s="7"/>
      <c r="BW1776" s="7"/>
      <c r="BX1776" s="8">
        <f>AC1776/BK1776</f>
        <v>0.40812516668148274</v>
      </c>
      <c r="BY1776" s="8">
        <f>AJ1776/BK1776</f>
        <v>0.22375322250866747</v>
      </c>
      <c r="BZ1776" s="8">
        <f>BH1776/BK1776</f>
        <v>0.36812161080984979</v>
      </c>
      <c r="CA1776" s="5">
        <f>CB1776+CC1776+CD1776+CE1776+CF1776+CG1776</f>
        <v>75.272727272727252</v>
      </c>
      <c r="CB1776" s="5">
        <v>17.77272727272727</v>
      </c>
      <c r="CC1776" s="5">
        <v>11.499999999999996</v>
      </c>
      <c r="CD1776" s="5">
        <v>14.636363636363633</v>
      </c>
      <c r="CE1776" s="5">
        <v>10.454545454545451</v>
      </c>
      <c r="CF1776" s="5"/>
      <c r="CG1776" s="5">
        <v>20.909090909090903</v>
      </c>
      <c r="CH1776" s="9">
        <f>AK1776/CA1776</f>
        <v>7.2500416666666668E-3</v>
      </c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hidden="1" x14ac:dyDescent="0.25">
      <c r="A1777" t="s">
        <v>182</v>
      </c>
      <c r="C1777" s="6">
        <v>43612</v>
      </c>
      <c r="D1777" s="5">
        <v>10</v>
      </c>
      <c r="E1777" s="6" t="s">
        <v>108</v>
      </c>
      <c r="F1777" t="s">
        <v>16</v>
      </c>
      <c r="G1777">
        <v>135</v>
      </c>
      <c r="H1777" t="s">
        <v>25</v>
      </c>
      <c r="I1777" s="7">
        <v>5</v>
      </c>
      <c r="J1777">
        <v>2000</v>
      </c>
      <c r="K1777" s="5">
        <f t="shared" si="38"/>
        <v>100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2">
        <v>41.619583333333331</v>
      </c>
      <c r="BH1777" s="5"/>
      <c r="BI1777" s="8"/>
      <c r="BJ1777" s="5"/>
      <c r="BK1777" s="5"/>
      <c r="BL1777" s="5"/>
      <c r="BM1777" s="8"/>
      <c r="BN1777" s="5">
        <f>BP1777*(1/(BO1777/100))</f>
        <v>41.619583333333331</v>
      </c>
      <c r="BO1777" s="7">
        <v>38.67</v>
      </c>
      <c r="BP1777" s="5">
        <v>16.094292875000001</v>
      </c>
      <c r="BQ1777" s="5">
        <f>BN1777-BP1777</f>
        <v>25.52529045833333</v>
      </c>
      <c r="BR1777" s="5"/>
      <c r="BS1777" s="5"/>
      <c r="BT1777" s="7">
        <v>0.70899968612334807</v>
      </c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hidden="1" x14ac:dyDescent="0.25">
      <c r="A1778" t="s">
        <v>179</v>
      </c>
      <c r="C1778" s="6">
        <v>43477</v>
      </c>
      <c r="D1778" s="5">
        <v>1</v>
      </c>
      <c r="E1778" s="6" t="s">
        <v>209</v>
      </c>
      <c r="F1778" t="s">
        <v>10</v>
      </c>
      <c r="G1778">
        <v>0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/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D1778" s="8"/>
      <c r="AE1778" s="8"/>
      <c r="AF1778" s="8"/>
      <c r="AG1778" s="8"/>
      <c r="AH1778" s="8"/>
      <c r="AI1778" s="8"/>
      <c r="AQ1778" s="9"/>
      <c r="AR1778" s="8"/>
      <c r="AS1778" s="8"/>
      <c r="AT1778" s="8"/>
      <c r="AU1778"/>
      <c r="AV1778"/>
      <c r="AW1778"/>
      <c r="AY1778"/>
      <c r="AZ1778"/>
      <c r="BA1778"/>
      <c r="BB1778"/>
      <c r="BC1778"/>
      <c r="BD1778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hidden="1" x14ac:dyDescent="0.25">
      <c r="A1779" t="s">
        <v>179</v>
      </c>
      <c r="C1779" s="6">
        <v>43503</v>
      </c>
      <c r="D1779" s="5">
        <v>4</v>
      </c>
      <c r="E1779" t="s">
        <v>210</v>
      </c>
      <c r="F1779" t="s">
        <v>12</v>
      </c>
      <c r="G1779">
        <v>26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8"/>
      <c r="N1779" s="8"/>
      <c r="O1779" s="8"/>
      <c r="P1779" s="8"/>
      <c r="Q1779" s="5"/>
      <c r="R1779" s="5">
        <v>26</v>
      </c>
      <c r="S1779" s="5"/>
      <c r="T1779" s="5"/>
      <c r="U1779" s="5"/>
      <c r="V1779" s="5"/>
      <c r="W1779" s="5"/>
      <c r="X1779" s="8"/>
      <c r="Y1779" s="8"/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hidden="1" x14ac:dyDescent="0.25">
      <c r="A1780" t="s">
        <v>179</v>
      </c>
      <c r="C1780" s="6">
        <v>43509</v>
      </c>
      <c r="D1780" s="5"/>
      <c r="E1780" s="6"/>
      <c r="G1780">
        <v>32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430</v>
      </c>
      <c r="N1780" s="7">
        <v>9.1999999999999993</v>
      </c>
      <c r="O1780" s="7"/>
      <c r="P1780" s="7"/>
      <c r="Q1780" s="5"/>
      <c r="R1780" s="5"/>
      <c r="S1780" s="5"/>
      <c r="T1780" s="5"/>
      <c r="U1780" s="5"/>
      <c r="V1780" s="5"/>
      <c r="W1780" s="5"/>
      <c r="X1780" s="7">
        <v>5.8</v>
      </c>
      <c r="Y1780" s="7">
        <v>3.8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hidden="1" x14ac:dyDescent="0.25">
      <c r="A1781" t="s">
        <v>179</v>
      </c>
      <c r="C1781" s="6">
        <v>43517</v>
      </c>
      <c r="D1781" s="5">
        <v>5</v>
      </c>
      <c r="E1781" t="s">
        <v>206</v>
      </c>
      <c r="F1781" t="s">
        <v>13</v>
      </c>
      <c r="G1781">
        <v>40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5">
        <v>468</v>
      </c>
      <c r="N1781" s="7">
        <v>11</v>
      </c>
      <c r="O1781" s="7"/>
      <c r="P1781" s="7"/>
      <c r="Q1781" s="5"/>
      <c r="R1781" s="5"/>
      <c r="S1781" s="5">
        <v>40</v>
      </c>
      <c r="T1781" s="5"/>
      <c r="U1781" s="5"/>
      <c r="V1781" s="5"/>
      <c r="W1781" s="5"/>
      <c r="X1781" s="7">
        <v>5</v>
      </c>
      <c r="Y1781" s="7">
        <v>7</v>
      </c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/>
      <c r="CN1781" s="8"/>
      <c r="CO1781" s="5"/>
      <c r="CP1781" s="5"/>
      <c r="CQ1781" s="5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hidden="1" x14ac:dyDescent="0.25">
      <c r="A1782" t="s">
        <v>179</v>
      </c>
      <c r="C1782" s="6">
        <v>43522</v>
      </c>
      <c r="D1782" s="5"/>
      <c r="E1782" s="6"/>
      <c r="G1782">
        <v>45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8"/>
      <c r="N1782" s="8"/>
      <c r="O1782" s="8"/>
      <c r="P1782" s="8"/>
      <c r="Q1782" s="5"/>
      <c r="R1782" s="5"/>
      <c r="S1782" s="5"/>
      <c r="T1782" s="5"/>
      <c r="U1782" s="5"/>
      <c r="V1782" s="5"/>
      <c r="W1782" s="5"/>
      <c r="X1782" s="8"/>
      <c r="Y1782" s="8"/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>
        <v>1500</v>
      </c>
      <c r="CN1782" s="8">
        <v>1.0774670438471801</v>
      </c>
      <c r="CO1782" s="5">
        <f>CT1782+CW1782+CZ1782+DC1782+DF1782+DI1782+DL1782+DO1782+DR1782+DU1782+DX1782+EA1782</f>
        <v>323.24011315415402</v>
      </c>
      <c r="CP1782" s="5"/>
      <c r="CQ1782" s="5"/>
      <c r="CR1782" s="8"/>
      <c r="CS1782" s="5"/>
      <c r="CT1782" s="8"/>
      <c r="CU1782" s="8"/>
      <c r="CV1782" s="5"/>
      <c r="CW1782" s="8"/>
      <c r="CX1782" s="8">
        <v>0.17121971103571454</v>
      </c>
      <c r="CY1782" s="5">
        <v>300</v>
      </c>
      <c r="CZ1782" s="8">
        <v>51.365913310714362</v>
      </c>
      <c r="DA1782" s="8">
        <v>0.22048065351443644</v>
      </c>
      <c r="DB1782" s="5">
        <v>300</v>
      </c>
      <c r="DC1782" s="8">
        <v>66.144196054330934</v>
      </c>
      <c r="DD1782" s="8">
        <v>0.22179509489586682</v>
      </c>
      <c r="DE1782" s="5">
        <v>300</v>
      </c>
      <c r="DF1782" s="8">
        <v>66.538528468760049</v>
      </c>
      <c r="DG1782" s="8">
        <v>0.22639485204106369</v>
      </c>
      <c r="DH1782" s="8">
        <v>300</v>
      </c>
      <c r="DI1782" s="8">
        <v>67.918455612319107</v>
      </c>
      <c r="DJ1782" s="8">
        <v>0.23757673236009846</v>
      </c>
      <c r="DK1782" s="8">
        <v>300</v>
      </c>
      <c r="DL1782" s="8">
        <v>71.273019708029551</v>
      </c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hidden="1" x14ac:dyDescent="0.25">
      <c r="A1783" t="s">
        <v>179</v>
      </c>
      <c r="C1783" s="6">
        <v>43523</v>
      </c>
      <c r="D1783" s="5"/>
      <c r="E1783" s="6"/>
      <c r="G1783">
        <v>46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518</v>
      </c>
      <c r="N1783" s="7">
        <v>12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4.2</v>
      </c>
      <c r="Y1783" s="7">
        <v>8.8000000000000007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hidden="1" x14ac:dyDescent="0.25">
      <c r="A1784" t="s">
        <v>179</v>
      </c>
      <c r="C1784" s="6">
        <v>43537</v>
      </c>
      <c r="D1784" s="5"/>
      <c r="E1784" s="6"/>
      <c r="G1784">
        <v>60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550</v>
      </c>
      <c r="N1784" s="7">
        <v>14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3.6</v>
      </c>
      <c r="Y1784" s="7">
        <v>11.2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hidden="1" x14ac:dyDescent="0.25">
      <c r="A1785" t="s">
        <v>179</v>
      </c>
      <c r="C1785" s="6">
        <v>43545</v>
      </c>
      <c r="D1785" s="5"/>
      <c r="E1785" s="6"/>
      <c r="G1785">
        <v>68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5">
        <v>540</v>
      </c>
      <c r="N1785" s="7">
        <v>13.6</v>
      </c>
      <c r="O1785" s="7"/>
      <c r="P1785" s="7"/>
      <c r="Q1785" s="5"/>
      <c r="R1785" s="5"/>
      <c r="S1785" s="5"/>
      <c r="T1785" s="5"/>
      <c r="U1785" s="5"/>
      <c r="V1785" s="5"/>
      <c r="W1785" s="5"/>
      <c r="X1785" s="7">
        <v>5.2</v>
      </c>
      <c r="Y1785" s="7">
        <v>9.4</v>
      </c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/>
      <c r="CN1785" s="8"/>
      <c r="CO1785" s="5"/>
      <c r="CP1785" s="5"/>
      <c r="CQ1785" s="5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hidden="1" x14ac:dyDescent="0.25">
      <c r="A1786" t="s">
        <v>179</v>
      </c>
      <c r="C1786" s="6">
        <v>43546</v>
      </c>
      <c r="D1786" s="5"/>
      <c r="E1786" s="6"/>
      <c r="G1786">
        <v>69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/>
      <c r="AD1786" s="8"/>
      <c r="AE1786" s="8"/>
      <c r="AF1786" s="8"/>
      <c r="AG1786" s="8"/>
      <c r="AH1786" s="8"/>
      <c r="AI1786" s="8"/>
      <c r="AJ1786" s="5"/>
      <c r="AK1786" s="8"/>
      <c r="AL1786" s="8"/>
      <c r="AM1786" s="8"/>
      <c r="AN1786" s="8"/>
      <c r="AO1786" s="8"/>
      <c r="AP1786" s="8"/>
      <c r="AQ1786" s="9"/>
      <c r="AR1786" s="8"/>
      <c r="AS1786" s="8"/>
      <c r="AT1786" s="8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8"/>
      <c r="BJ1786" s="5"/>
      <c r="BK1786" s="5"/>
      <c r="BL1786" s="5"/>
      <c r="BM1786" s="8"/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7"/>
      <c r="BY1786" s="7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8"/>
      <c r="CL1786" s="5"/>
      <c r="CM1786" s="5">
        <v>1500</v>
      </c>
      <c r="CN1786" s="8">
        <v>0.96292725946936364</v>
      </c>
      <c r="CO1786" s="5">
        <f>CT1786+CW1786+CZ1786+DC1786+DF1786+DI1786+DL1786+DO1786+DR1786+DU1786+DX1786+EA1786</f>
        <v>288.87817784080914</v>
      </c>
      <c r="CP1786" s="5"/>
      <c r="CQ1786" s="5"/>
      <c r="CR1786" s="8"/>
      <c r="CS1786" s="5"/>
      <c r="CT1786" s="8"/>
      <c r="CU1786" s="8"/>
      <c r="CV1786" s="5"/>
      <c r="CW1786" s="8"/>
      <c r="CX1786" s="8">
        <v>0.19055425069609172</v>
      </c>
      <c r="CY1786" s="8">
        <v>300</v>
      </c>
      <c r="CZ1786" s="8">
        <v>57.166275208827521</v>
      </c>
      <c r="DA1786" s="8">
        <v>0.17723460633216714</v>
      </c>
      <c r="DB1786" s="8">
        <v>300</v>
      </c>
      <c r="DC1786" s="8">
        <v>53.170381899650152</v>
      </c>
      <c r="DD1786" s="8">
        <v>0.18338489576700251</v>
      </c>
      <c r="DE1786" s="8">
        <v>300</v>
      </c>
      <c r="DF1786" s="8">
        <v>55.01546873010075</v>
      </c>
      <c r="DG1786" s="8">
        <v>0.19809510097820221</v>
      </c>
      <c r="DH1786" s="8">
        <v>300</v>
      </c>
      <c r="DI1786" s="8">
        <v>59.428530293460668</v>
      </c>
      <c r="DJ1786" s="8">
        <v>0.21365840569590014</v>
      </c>
      <c r="DK1786" s="8">
        <v>300</v>
      </c>
      <c r="DL1786" s="8">
        <v>64.097521708770046</v>
      </c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hidden="1" x14ac:dyDescent="0.25">
      <c r="A1787" t="s">
        <v>179</v>
      </c>
      <c r="C1787" s="6">
        <v>43556</v>
      </c>
      <c r="D1787" s="5"/>
      <c r="E1787" s="6"/>
      <c r="G1787">
        <v>79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113.69599999999998</v>
      </c>
      <c r="AD1787" s="8"/>
      <c r="AE1787" s="8"/>
      <c r="AF1787" s="8"/>
      <c r="AG1787" s="8"/>
      <c r="AH1787" s="8"/>
      <c r="AI1787" s="8"/>
      <c r="AJ1787" s="5">
        <v>16.19250000000001</v>
      </c>
      <c r="AK1787" s="8">
        <v>0.49554999999999999</v>
      </c>
      <c r="AL1787" s="8"/>
      <c r="AM1787" s="8"/>
      <c r="AN1787" s="8"/>
      <c r="AO1787" s="8"/>
      <c r="AP1787" s="8"/>
      <c r="AQ1787" s="9">
        <f>AK1787/AJ1787</f>
        <v>3.0603674540682396E-2</v>
      </c>
      <c r="AR1787" s="8"/>
      <c r="AS1787" s="8"/>
      <c r="AT1787" s="8"/>
      <c r="AU1787" s="5">
        <v>0.67999999999999983</v>
      </c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>
        <v>29.112500000000001</v>
      </c>
      <c r="BH1787" s="5">
        <f>AU1787+AX1787+AY1787+BG1787</f>
        <v>29.7925</v>
      </c>
      <c r="BI1787" s="8"/>
      <c r="BJ1787" s="5"/>
      <c r="BK1787" s="5">
        <f>AC1787+AJ1787+BH1787</f>
        <v>159.68099999999998</v>
      </c>
      <c r="BL1787" s="5"/>
      <c r="BM1787" s="8">
        <f>BH1787/BK1787</f>
        <v>0.18657510912381564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0.71201958905567975</v>
      </c>
      <c r="BY1787" s="8">
        <f>AJ1787/BK1787</f>
        <v>0.10140530182050471</v>
      </c>
      <c r="BZ1787" s="8">
        <f>BH1787/BK1787</f>
        <v>0.18657510912381564</v>
      </c>
      <c r="CA1787" s="5">
        <f>CB1787+CC1787+CD1787+CE1787+CF1787+CG1787</f>
        <v>107.1</v>
      </c>
      <c r="CB1787" s="5">
        <v>32.299999999999997</v>
      </c>
      <c r="CC1787" s="5">
        <v>8.5</v>
      </c>
      <c r="CD1787" s="5"/>
      <c r="CE1787" s="5"/>
      <c r="CF1787" s="5"/>
      <c r="CG1787" s="5">
        <v>66.3</v>
      </c>
      <c r="CH1787" s="9">
        <f>AK1787/CA1787</f>
        <v>4.626984126984127E-3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hidden="1" x14ac:dyDescent="0.25">
      <c r="A1788" t="s">
        <v>179</v>
      </c>
      <c r="C1788" s="6">
        <v>43593</v>
      </c>
      <c r="D1788" s="5"/>
      <c r="E1788" s="6"/>
      <c r="G1788">
        <v>116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>
        <v>116.68736842105264</v>
      </c>
      <c r="AD1788" s="8"/>
      <c r="AE1788" s="8"/>
      <c r="AF1788" s="8"/>
      <c r="AG1788" s="8"/>
      <c r="AH1788" s="8"/>
      <c r="AI1788" s="8"/>
      <c r="AJ1788" s="5">
        <v>71.848421052631593</v>
      </c>
      <c r="AK1788" s="8">
        <v>0.86210526315789482</v>
      </c>
      <c r="AL1788" s="8"/>
      <c r="AM1788" s="8"/>
      <c r="AN1788" s="8"/>
      <c r="AO1788" s="8"/>
      <c r="AP1788" s="8"/>
      <c r="AQ1788" s="9">
        <f>AK1788/AJ1788</f>
        <v>1.1998945147679324E-2</v>
      </c>
      <c r="AR1788" s="8"/>
      <c r="AS1788" s="8"/>
      <c r="AT1788" s="8"/>
      <c r="AU1788" s="5">
        <v>0.64421052631578957</v>
      </c>
      <c r="AV1788" s="5"/>
      <c r="AW1788" s="5"/>
      <c r="AX1788" s="5">
        <v>1.3357894736842106</v>
      </c>
      <c r="AY1788" s="5">
        <v>51.915789473684214</v>
      </c>
      <c r="AZ1788" s="5"/>
      <c r="BA1788" s="5"/>
      <c r="BB1788" s="5"/>
      <c r="BC1788" s="5"/>
      <c r="BD1788" s="5"/>
      <c r="BE1788" s="5"/>
      <c r="BF1788" s="5"/>
      <c r="BG1788" s="5">
        <v>67.490526315789467</v>
      </c>
      <c r="BH1788" s="5">
        <f>AU1788+AX1788+AY1788+BG1788</f>
        <v>121.38631578947368</v>
      </c>
      <c r="BI1788" s="8"/>
      <c r="BJ1788" s="5"/>
      <c r="BK1788" s="5">
        <f>AC1788+AJ1788+BH1788</f>
        <v>309.92210526315796</v>
      </c>
      <c r="BL1788" s="5"/>
      <c r="BM1788" s="8">
        <f>BH1788/BK1788</f>
        <v>0.39166717613254254</v>
      </c>
      <c r="BN1788" s="8"/>
      <c r="BO1788" s="7"/>
      <c r="BP1788" s="5"/>
      <c r="BQ1788" s="5"/>
      <c r="BR1788" s="5"/>
      <c r="BS1788" s="5"/>
      <c r="BT1788" s="7"/>
      <c r="BU1788" s="7"/>
      <c r="BV1788" s="7"/>
      <c r="BW1788" s="7"/>
      <c r="BX1788" s="8">
        <f>AC1788/BK1788</f>
        <v>0.37650547166350795</v>
      </c>
      <c r="BY1788" s="8">
        <f>AJ1788/BK1788</f>
        <v>0.23182735220394937</v>
      </c>
      <c r="BZ1788" s="8">
        <f>BH1788/BK1788</f>
        <v>0.39166717613254254</v>
      </c>
      <c r="CA1788" s="5">
        <f>CB1788+CC1788+CD1788+CE1788+CF1788+CG1788</f>
        <v>74.842105263157904</v>
      </c>
      <c r="CB1788" s="5">
        <v>4.7368421052631584</v>
      </c>
      <c r="CC1788" s="5">
        <v>21.789473684210527</v>
      </c>
      <c r="CD1788" s="5">
        <v>15.157894736842106</v>
      </c>
      <c r="CE1788" s="5">
        <v>4.7368421052631584</v>
      </c>
      <c r="CF1788" s="5"/>
      <c r="CG1788" s="5">
        <v>28.421052631578949</v>
      </c>
      <c r="CH1788" s="9">
        <f>AK1788/CA1788</f>
        <v>1.1518987341772152E-2</v>
      </c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hidden="1" x14ac:dyDescent="0.25">
      <c r="A1789" t="s">
        <v>179</v>
      </c>
      <c r="C1789" s="6">
        <v>43612</v>
      </c>
      <c r="D1789" s="5">
        <v>10</v>
      </c>
      <c r="E1789" s="6" t="s">
        <v>108</v>
      </c>
      <c r="F1789" t="s">
        <v>16</v>
      </c>
      <c r="G1789">
        <v>135</v>
      </c>
      <c r="H1789" t="s">
        <v>11</v>
      </c>
      <c r="I1789" s="7">
        <v>4.3</v>
      </c>
      <c r="J1789">
        <v>2000</v>
      </c>
      <c r="K1789" s="5">
        <f t="shared" si="38"/>
        <v>116.27906976744187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2">
        <v>42.686250000000001</v>
      </c>
      <c r="BH1789" s="5"/>
      <c r="BI1789" s="8"/>
      <c r="BJ1789" s="5"/>
      <c r="BK1789" s="5"/>
      <c r="BL1789" s="5"/>
      <c r="BM1789" s="8"/>
      <c r="BN1789" s="5">
        <f>BP1789*(1/(BO1789/100))</f>
        <v>42.686250000000001</v>
      </c>
      <c r="BO1789" s="7">
        <v>40.19</v>
      </c>
      <c r="BP1789" s="5">
        <v>17.155603875000001</v>
      </c>
      <c r="BQ1789" s="5">
        <f>BN1789-BP1789</f>
        <v>25.530646125000001</v>
      </c>
      <c r="BR1789" s="5"/>
      <c r="BS1789" s="5"/>
      <c r="BT1789" s="7">
        <v>0.75575347466960352</v>
      </c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hidden="1" x14ac:dyDescent="0.25">
      <c r="A1790" t="s">
        <v>183</v>
      </c>
      <c r="C1790" s="6">
        <v>43477</v>
      </c>
      <c r="D1790" s="5">
        <v>1</v>
      </c>
      <c r="E1790" s="6" t="s">
        <v>209</v>
      </c>
      <c r="F1790" t="s">
        <v>10</v>
      </c>
      <c r="G1790">
        <v>0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/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hidden="1" x14ac:dyDescent="0.25">
      <c r="A1791" t="s">
        <v>183</v>
      </c>
      <c r="C1791" s="6">
        <v>43503</v>
      </c>
      <c r="D1791" s="5">
        <v>4</v>
      </c>
      <c r="E1791" t="s">
        <v>210</v>
      </c>
      <c r="F1791" t="s">
        <v>12</v>
      </c>
      <c r="G1791">
        <v>26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8"/>
      <c r="N1791" s="8"/>
      <c r="O1791" s="8"/>
      <c r="P1791" s="8"/>
      <c r="Q1791" s="5"/>
      <c r="R1791" s="5">
        <v>26</v>
      </c>
      <c r="S1791" s="5"/>
      <c r="T1791" s="5"/>
      <c r="U1791" s="5"/>
      <c r="V1791" s="5"/>
      <c r="W1791" s="5"/>
      <c r="X1791" s="8"/>
      <c r="Y1791" s="8"/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hidden="1" x14ac:dyDescent="0.25">
      <c r="A1792" t="s">
        <v>183</v>
      </c>
      <c r="C1792" s="6">
        <v>43509</v>
      </c>
      <c r="D1792" s="5"/>
      <c r="E1792" s="6"/>
      <c r="G1792">
        <v>32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358</v>
      </c>
      <c r="N1792" s="7">
        <v>9</v>
      </c>
      <c r="O1792" s="7"/>
      <c r="P1792" s="7"/>
      <c r="Q1792" s="5"/>
      <c r="R1792" s="5"/>
      <c r="S1792" s="5"/>
      <c r="T1792" s="5"/>
      <c r="U1792" s="5"/>
      <c r="V1792" s="5"/>
      <c r="W1792" s="5"/>
      <c r="X1792" s="7">
        <v>5.8</v>
      </c>
      <c r="Y1792" s="7">
        <v>4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hidden="1" x14ac:dyDescent="0.25">
      <c r="A1793" t="s">
        <v>183</v>
      </c>
      <c r="C1793" s="6">
        <v>43517</v>
      </c>
      <c r="D1793" s="5">
        <v>5</v>
      </c>
      <c r="E1793" t="s">
        <v>206</v>
      </c>
      <c r="F1793" t="s">
        <v>13</v>
      </c>
      <c r="G1793">
        <v>40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416</v>
      </c>
      <c r="N1793" s="7">
        <v>11</v>
      </c>
      <c r="O1793" s="7"/>
      <c r="P1793" s="7"/>
      <c r="Q1793" s="5"/>
      <c r="R1793" s="5"/>
      <c r="S1793" s="5">
        <v>40</v>
      </c>
      <c r="T1793" s="5"/>
      <c r="U1793" s="5"/>
      <c r="V1793" s="5"/>
      <c r="W1793" s="5"/>
      <c r="X1793" s="7">
        <v>5.8</v>
      </c>
      <c r="Y1793" s="7">
        <v>6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hidden="1" x14ac:dyDescent="0.25">
      <c r="A1794" t="s">
        <v>183</v>
      </c>
      <c r="C1794" s="6">
        <v>43523</v>
      </c>
      <c r="D1794" s="5"/>
      <c r="E1794" s="6"/>
      <c r="G1794">
        <v>46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478</v>
      </c>
      <c r="N1794" s="7">
        <v>12.6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4.5999999999999996</v>
      </c>
      <c r="Y1794" s="7">
        <v>8.8000000000000007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hidden="1" x14ac:dyDescent="0.25">
      <c r="A1795" t="s">
        <v>183</v>
      </c>
      <c r="C1795" s="6">
        <v>43537</v>
      </c>
      <c r="D1795" s="5"/>
      <c r="E1795" s="6"/>
      <c r="G1795">
        <v>60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520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</v>
      </c>
      <c r="Y1795" s="7">
        <v>11.6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hidden="1" x14ac:dyDescent="0.25">
      <c r="A1796" t="s">
        <v>183</v>
      </c>
      <c r="C1796" s="6">
        <v>43545</v>
      </c>
      <c r="D1796" s="5"/>
      <c r="E1796" s="6"/>
      <c r="G1796">
        <v>68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5">
        <v>510</v>
      </c>
      <c r="N1796" s="7">
        <v>13.6</v>
      </c>
      <c r="O1796" s="7"/>
      <c r="P1796" s="7"/>
      <c r="Q1796" s="5"/>
      <c r="R1796" s="5"/>
      <c r="S1796" s="5"/>
      <c r="T1796" s="5"/>
      <c r="U1796" s="5"/>
      <c r="V1796" s="5"/>
      <c r="W1796" s="5"/>
      <c r="X1796" s="7">
        <v>3.6</v>
      </c>
      <c r="Y1796" s="7">
        <v>10.8</v>
      </c>
      <c r="Z1796" s="8"/>
      <c r="AA1796" s="8"/>
      <c r="AB1796" s="8"/>
      <c r="AC1796" s="5"/>
      <c r="AD1796" s="8"/>
      <c r="AE1796" s="8"/>
      <c r="AF1796" s="8"/>
      <c r="AG1796" s="8"/>
      <c r="AH1796" s="8"/>
      <c r="AI1796" s="8"/>
      <c r="AJ1796" s="5"/>
      <c r="AK1796" s="8"/>
      <c r="AL1796" s="8"/>
      <c r="AM1796" s="8"/>
      <c r="AN1796" s="8"/>
      <c r="AO1796" s="8"/>
      <c r="AP1796" s="8"/>
      <c r="AQ1796" s="9"/>
      <c r="AR1796" s="8"/>
      <c r="AS1796" s="8"/>
      <c r="AT1796" s="8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8"/>
      <c r="BJ1796" s="5"/>
      <c r="BK1796" s="5"/>
      <c r="BL1796" s="5"/>
      <c r="BM1796" s="8"/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7"/>
      <c r="BY1796" s="7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hidden="1" x14ac:dyDescent="0.25">
      <c r="A1797" t="s">
        <v>183</v>
      </c>
      <c r="C1797" s="6">
        <v>43556</v>
      </c>
      <c r="D1797" s="5"/>
      <c r="E1797" s="6"/>
      <c r="G1797">
        <v>79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53.713333333333345</v>
      </c>
      <c r="AD1797" s="8"/>
      <c r="AE1797" s="8"/>
      <c r="AF1797" s="8"/>
      <c r="AG1797" s="8"/>
      <c r="AH1797" s="8"/>
      <c r="AI1797" s="8"/>
      <c r="AJ1797" s="5">
        <v>39.791111111111114</v>
      </c>
      <c r="AK1797" s="8">
        <v>0.50400311111111118</v>
      </c>
      <c r="AL1797" s="8"/>
      <c r="AM1797" s="8"/>
      <c r="AN1797" s="8"/>
      <c r="AO1797" s="8"/>
      <c r="AP1797" s="8"/>
      <c r="AQ1797" s="9">
        <f>AK1797/AJ1797</f>
        <v>1.266622361219703E-2</v>
      </c>
      <c r="AR1797" s="8"/>
      <c r="AS1797" s="8"/>
      <c r="AT1797" s="8"/>
      <c r="AU1797" s="5">
        <v>1.0370370370370382E-2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>
        <v>40.4962962962963</v>
      </c>
      <c r="BH1797" s="5">
        <f>AU1797+AX1797+AY1797+BG1797</f>
        <v>40.506666666666668</v>
      </c>
      <c r="BI1797" s="8"/>
      <c r="BJ1797" s="5"/>
      <c r="BK1797" s="5">
        <f>AC1797+AJ1797+BH1797</f>
        <v>134.01111111111112</v>
      </c>
      <c r="BL1797" s="5"/>
      <c r="BM1797" s="8">
        <f>BH1797/BK1797</f>
        <v>0.30226349390597795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0.40081253627394087</v>
      </c>
      <c r="BY1797" s="8">
        <f>AJ1797/BK1797</f>
        <v>0.29692396982008123</v>
      </c>
      <c r="BZ1797" s="8">
        <f>BH1797/BK1797</f>
        <v>0.30226349390597795</v>
      </c>
      <c r="CA1797" s="5">
        <f>CB1797+CC1797+CD1797+CE1797+CF1797+CG1797</f>
        <v>53.407407407407419</v>
      </c>
      <c r="CB1797" s="5">
        <v>11.40740740740741</v>
      </c>
      <c r="CC1797" s="5">
        <v>9.851851851851853</v>
      </c>
      <c r="CD1797" s="5"/>
      <c r="CE1797" s="5"/>
      <c r="CF1797" s="5"/>
      <c r="CG1797" s="5">
        <v>32.148148148148152</v>
      </c>
      <c r="CH1797" s="9">
        <f>AK1797/CA1797</f>
        <v>9.4369514563106792E-3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hidden="1" x14ac:dyDescent="0.25">
      <c r="A1798" t="s">
        <v>183</v>
      </c>
      <c r="C1798" s="6">
        <v>43593</v>
      </c>
      <c r="D1798" s="5"/>
      <c r="E1798" s="6"/>
      <c r="G1798">
        <v>116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C1798" s="5">
        <v>69.720000000000013</v>
      </c>
      <c r="AD1798" s="8"/>
      <c r="AE1798" s="8"/>
      <c r="AF1798" s="8"/>
      <c r="AG1798" s="8"/>
      <c r="AH1798" s="8"/>
      <c r="AI1798" s="8"/>
      <c r="AJ1798" s="5">
        <v>32.946666666666665</v>
      </c>
      <c r="AK1798" s="8">
        <v>0.33250388888888899</v>
      </c>
      <c r="AL1798" s="8"/>
      <c r="AM1798" s="8"/>
      <c r="AN1798" s="8"/>
      <c r="AO1798" s="8"/>
      <c r="AP1798" s="8"/>
      <c r="AQ1798" s="9">
        <f>AK1798/AJ1798</f>
        <v>1.0092186024551466E-2</v>
      </c>
      <c r="AR1798" s="8"/>
      <c r="AS1798" s="8"/>
      <c r="AT1798" s="8"/>
      <c r="AU1798" s="5">
        <v>1.4077777777777778</v>
      </c>
      <c r="AV1798" s="5"/>
      <c r="AW1798" s="5"/>
      <c r="AX1798" s="5">
        <v>0</v>
      </c>
      <c r="AY1798" s="5">
        <v>2.7922222222222222</v>
      </c>
      <c r="AZ1798" s="5"/>
      <c r="BA1798" s="5"/>
      <c r="BB1798" s="5"/>
      <c r="BC1798" s="5"/>
      <c r="BD1798" s="5"/>
      <c r="BE1798" s="5"/>
      <c r="BF1798" s="5"/>
      <c r="BG1798" s="5">
        <v>83.058888888888902</v>
      </c>
      <c r="BH1798" s="5">
        <f>AU1798+AX1798+AY1798+BG1798</f>
        <v>87.258888888888904</v>
      </c>
      <c r="BI1798" s="8"/>
      <c r="BJ1798" s="5"/>
      <c r="BK1798" s="5">
        <f>AC1798+AJ1798+BH1798</f>
        <v>189.9255555555556</v>
      </c>
      <c r="BL1798" s="5"/>
      <c r="BM1798" s="8">
        <f>BH1798/BK1798</f>
        <v>0.45943732339571641</v>
      </c>
      <c r="BN1798" s="8"/>
      <c r="BO1798" s="7"/>
      <c r="BP1798" s="5"/>
      <c r="BQ1798" s="5"/>
      <c r="BR1798" s="5"/>
      <c r="BS1798" s="5"/>
      <c r="BT1798" s="7"/>
      <c r="BU1798" s="7"/>
      <c r="BV1798" s="7"/>
      <c r="BW1798" s="7"/>
      <c r="BX1798" s="8">
        <f>AC1798/BK1798</f>
        <v>0.36709119947581798</v>
      </c>
      <c r="BY1798" s="8">
        <f>AJ1798/BK1798</f>
        <v>0.1734714771284655</v>
      </c>
      <c r="BZ1798" s="8">
        <f>BH1798/BK1798</f>
        <v>0.45943732339571641</v>
      </c>
      <c r="CA1798" s="5">
        <f>CB1798+CC1798+CD1798+CE1798+CF1798+CG1798</f>
        <v>46.666666666666671</v>
      </c>
      <c r="CB1798" s="5">
        <v>8.5555555555555554</v>
      </c>
      <c r="CC1798" s="5">
        <v>1.5555555555555556</v>
      </c>
      <c r="CD1798" s="5">
        <v>19.444444444444446</v>
      </c>
      <c r="CE1798" s="5"/>
      <c r="CF1798" s="5"/>
      <c r="CG1798" s="5">
        <v>17.111111111111111</v>
      </c>
      <c r="CH1798" s="9">
        <f>AK1798/CA1798</f>
        <v>7.1250833333333348E-3</v>
      </c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hidden="1" x14ac:dyDescent="0.25">
      <c r="A1799" t="s">
        <v>183</v>
      </c>
      <c r="C1799" s="6">
        <v>43612</v>
      </c>
      <c r="D1799" s="5">
        <v>10</v>
      </c>
      <c r="E1799" s="6" t="s">
        <v>108</v>
      </c>
      <c r="F1799" t="s">
        <v>16</v>
      </c>
      <c r="G1799">
        <v>135</v>
      </c>
      <c r="H1799" t="s">
        <v>25</v>
      </c>
      <c r="I1799" s="7">
        <v>2.8</v>
      </c>
      <c r="J1799">
        <v>3000</v>
      </c>
      <c r="K1799" s="5">
        <f t="shared" si="38"/>
        <v>119.04761904761905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2">
        <v>16.249444444444443</v>
      </c>
      <c r="BH1799" s="5"/>
      <c r="BI1799" s="8"/>
      <c r="BJ1799" s="5"/>
      <c r="BK1799" s="5"/>
      <c r="BL1799" s="5"/>
      <c r="BM1799" s="8"/>
      <c r="BN1799" s="5">
        <f>BP1799*(1/(BO1799/100))</f>
        <v>16.249444444444443</v>
      </c>
      <c r="BO1799" s="7">
        <v>41.16</v>
      </c>
      <c r="BP1799" s="5">
        <v>6.6882713333333319</v>
      </c>
      <c r="BQ1799" s="5">
        <f>BN1799-BP1799</f>
        <v>9.5611731111111098</v>
      </c>
      <c r="BR1799" s="5"/>
      <c r="BS1799" s="5"/>
      <c r="BT1799" s="7">
        <v>0.29463750367107189</v>
      </c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hidden="1" x14ac:dyDescent="0.25">
      <c r="A1800" t="s">
        <v>180</v>
      </c>
      <c r="C1800" s="6">
        <v>43477</v>
      </c>
      <c r="D1800" s="5">
        <v>1</v>
      </c>
      <c r="E1800" s="6" t="s">
        <v>209</v>
      </c>
      <c r="F1800" t="s">
        <v>10</v>
      </c>
      <c r="G1800">
        <v>0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/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D1800" s="8"/>
      <c r="AE1800" s="8"/>
      <c r="AF1800" s="8"/>
      <c r="AG1800" s="8"/>
      <c r="AH1800" s="8"/>
      <c r="AI1800" s="8"/>
      <c r="AQ1800" s="9"/>
      <c r="AR1800" s="8"/>
      <c r="AS1800" s="8"/>
      <c r="AT1800" s="8"/>
      <c r="AU1800"/>
      <c r="AV1800"/>
      <c r="AW1800"/>
      <c r="AY1800"/>
      <c r="AZ1800"/>
      <c r="BA1800"/>
      <c r="BB1800"/>
      <c r="BC1800"/>
      <c r="BD1800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hidden="1" x14ac:dyDescent="0.25">
      <c r="A1801" t="s">
        <v>180</v>
      </c>
      <c r="C1801" s="6">
        <v>43503</v>
      </c>
      <c r="D1801" s="5">
        <v>4</v>
      </c>
      <c r="E1801" t="s">
        <v>210</v>
      </c>
      <c r="F1801" t="s">
        <v>12</v>
      </c>
      <c r="G1801">
        <v>26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8"/>
      <c r="N1801" s="8"/>
      <c r="O1801" s="8"/>
      <c r="P1801" s="8"/>
      <c r="Q1801" s="5"/>
      <c r="R1801" s="5">
        <v>26</v>
      </c>
      <c r="S1801" s="5"/>
      <c r="T1801" s="5"/>
      <c r="U1801" s="5"/>
      <c r="V1801" s="5"/>
      <c r="W1801" s="5"/>
      <c r="X1801" s="8"/>
      <c r="Y1801" s="8"/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hidden="1" x14ac:dyDescent="0.25">
      <c r="A1802" t="s">
        <v>180</v>
      </c>
      <c r="C1802" s="6">
        <v>43509</v>
      </c>
      <c r="D1802" s="5"/>
      <c r="E1802" s="6"/>
      <c r="G1802">
        <v>32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378</v>
      </c>
      <c r="N1802" s="7">
        <v>9</v>
      </c>
      <c r="O1802" s="7"/>
      <c r="P1802" s="7"/>
      <c r="Q1802" s="5"/>
      <c r="R1802" s="5"/>
      <c r="S1802" s="5"/>
      <c r="T1802" s="5"/>
      <c r="U1802" s="5"/>
      <c r="V1802" s="5"/>
      <c r="W1802" s="5"/>
      <c r="X1802" s="7">
        <v>5.8</v>
      </c>
      <c r="Y1802" s="7">
        <v>4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hidden="1" x14ac:dyDescent="0.25">
      <c r="A1803" t="s">
        <v>180</v>
      </c>
      <c r="C1803" s="6">
        <v>43517</v>
      </c>
      <c r="D1803" s="5">
        <v>5</v>
      </c>
      <c r="E1803" t="s">
        <v>206</v>
      </c>
      <c r="F1803" t="s">
        <v>13</v>
      </c>
      <c r="G1803">
        <v>40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5">
        <v>444</v>
      </c>
      <c r="N1803" s="7">
        <v>10.199999999999999</v>
      </c>
      <c r="O1803" s="7"/>
      <c r="P1803" s="7"/>
      <c r="Q1803" s="5"/>
      <c r="R1803" s="5"/>
      <c r="S1803" s="5">
        <v>40</v>
      </c>
      <c r="T1803" s="5"/>
      <c r="U1803" s="5"/>
      <c r="V1803" s="5"/>
      <c r="W1803" s="5"/>
      <c r="X1803" s="7">
        <v>4.5999999999999996</v>
      </c>
      <c r="Y1803" s="7">
        <v>6.6</v>
      </c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/>
      <c r="CN1803" s="8"/>
      <c r="CO1803" s="5"/>
      <c r="CP1803" s="5"/>
      <c r="CQ1803" s="5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hidden="1" x14ac:dyDescent="0.25">
      <c r="A1804" t="s">
        <v>180</v>
      </c>
      <c r="C1804" s="6">
        <v>43522</v>
      </c>
      <c r="D1804" s="5"/>
      <c r="E1804" s="6"/>
      <c r="G1804">
        <v>45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8"/>
      <c r="N1804" s="8"/>
      <c r="O1804" s="8"/>
      <c r="P1804" s="8"/>
      <c r="Q1804" s="5"/>
      <c r="R1804" s="5"/>
      <c r="S1804" s="5"/>
      <c r="T1804" s="5"/>
      <c r="U1804" s="5"/>
      <c r="V1804" s="5"/>
      <c r="W1804" s="5"/>
      <c r="X1804" s="8"/>
      <c r="Y1804" s="8"/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>
        <v>1500</v>
      </c>
      <c r="CN1804" s="8">
        <v>1.0516548431416979</v>
      </c>
      <c r="CO1804" s="5">
        <f>CT1804+CW1804+CZ1804+DC1804+DF1804+DI1804+DL1804+DO1804+DR1804+DU1804+DX1804+EA1804</f>
        <v>315.49645294250934</v>
      </c>
      <c r="CP1804" s="5"/>
      <c r="CQ1804" s="5"/>
      <c r="CR1804" s="8"/>
      <c r="CS1804" s="5"/>
      <c r="CT1804" s="8"/>
      <c r="CU1804" s="8"/>
      <c r="CV1804" s="5"/>
      <c r="CW1804" s="8"/>
      <c r="CX1804" s="8">
        <v>0.15215673792513651</v>
      </c>
      <c r="CY1804" s="5">
        <v>300</v>
      </c>
      <c r="CZ1804" s="8">
        <v>45.647021377540952</v>
      </c>
      <c r="DA1804" s="8">
        <v>0.21396154398699013</v>
      </c>
      <c r="DB1804" s="5">
        <v>300</v>
      </c>
      <c r="DC1804" s="8">
        <v>64.188463196097032</v>
      </c>
      <c r="DD1804" s="8">
        <v>0.22332499686906976</v>
      </c>
      <c r="DE1804" s="5">
        <v>300</v>
      </c>
      <c r="DF1804" s="8">
        <v>66.997499060720926</v>
      </c>
      <c r="DG1804" s="8">
        <v>0.22677963241308974</v>
      </c>
      <c r="DH1804" s="8">
        <v>300</v>
      </c>
      <c r="DI1804" s="8">
        <v>68.033889723926933</v>
      </c>
      <c r="DJ1804" s="8">
        <v>0.23543193194741166</v>
      </c>
      <c r="DK1804" s="8">
        <v>300</v>
      </c>
      <c r="DL1804" s="8">
        <v>70.629579584223507</v>
      </c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hidden="1" x14ac:dyDescent="0.25">
      <c r="A1805" t="s">
        <v>180</v>
      </c>
      <c r="C1805" s="6">
        <v>43523</v>
      </c>
      <c r="D1805" s="5"/>
      <c r="E1805" s="6"/>
      <c r="G1805">
        <v>46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516</v>
      </c>
      <c r="N1805" s="7">
        <v>11.8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4.4000000000000004</v>
      </c>
      <c r="Y1805" s="7">
        <v>8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hidden="1" x14ac:dyDescent="0.25">
      <c r="A1806" t="s">
        <v>180</v>
      </c>
      <c r="C1806" s="6">
        <v>43537</v>
      </c>
      <c r="D1806" s="5"/>
      <c r="E1806" s="6"/>
      <c r="G1806">
        <v>60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554</v>
      </c>
      <c r="N1806" s="7">
        <v>13.8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3.2</v>
      </c>
      <c r="Y1806" s="7">
        <v>11.2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hidden="1" x14ac:dyDescent="0.25">
      <c r="A1807" t="s">
        <v>180</v>
      </c>
      <c r="C1807" s="6">
        <v>43545</v>
      </c>
      <c r="D1807" s="5"/>
      <c r="E1807" s="6"/>
      <c r="G1807">
        <v>68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5">
        <v>540</v>
      </c>
      <c r="N1807" s="7">
        <v>13</v>
      </c>
      <c r="O1807" s="7"/>
      <c r="P1807" s="7"/>
      <c r="Q1807" s="5"/>
      <c r="R1807" s="5"/>
      <c r="S1807" s="5"/>
      <c r="T1807" s="5"/>
      <c r="U1807" s="5"/>
      <c r="V1807" s="5"/>
      <c r="W1807" s="5"/>
      <c r="X1807" s="7">
        <v>3.6</v>
      </c>
      <c r="Y1807" s="7">
        <v>10.4</v>
      </c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/>
      <c r="CN1807" s="8"/>
      <c r="CO1807" s="5"/>
      <c r="CP1807" s="5"/>
      <c r="CQ1807" s="5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hidden="1" x14ac:dyDescent="0.25">
      <c r="A1808" t="s">
        <v>180</v>
      </c>
      <c r="C1808" s="6">
        <v>43546</v>
      </c>
      <c r="D1808" s="5"/>
      <c r="E1808" s="6"/>
      <c r="G1808">
        <v>69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/>
      <c r="AD1808" s="8"/>
      <c r="AE1808" s="8"/>
      <c r="AF1808" s="8"/>
      <c r="AG1808" s="8"/>
      <c r="AH1808" s="8"/>
      <c r="AI1808" s="8"/>
      <c r="AJ1808" s="5"/>
      <c r="AK1808" s="8"/>
      <c r="AL1808" s="8"/>
      <c r="AM1808" s="8"/>
      <c r="AN1808" s="8"/>
      <c r="AO1808" s="8"/>
      <c r="AP1808" s="8"/>
      <c r="AQ1808" s="9"/>
      <c r="AR1808" s="8"/>
      <c r="AS1808" s="8"/>
      <c r="AT1808" s="8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8"/>
      <c r="BJ1808" s="5"/>
      <c r="BK1808" s="5"/>
      <c r="BL1808" s="5"/>
      <c r="BM1808" s="8"/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7"/>
      <c r="BY1808" s="7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8"/>
      <c r="CL1808" s="5"/>
      <c r="CM1808" s="5">
        <v>1500</v>
      </c>
      <c r="CN1808" s="8">
        <v>0.99830837409030071</v>
      </c>
      <c r="CO1808" s="5">
        <f>CT1808+CW1808+CZ1808+DC1808+DF1808+DI1808+DL1808+DO1808+DR1808+DU1808+DX1808+EA1808</f>
        <v>299.49251222709017</v>
      </c>
      <c r="CP1808" s="5"/>
      <c r="CQ1808" s="5"/>
      <c r="CR1808" s="8"/>
      <c r="CS1808" s="5"/>
      <c r="CT1808" s="8"/>
      <c r="CU1808" s="8"/>
      <c r="CV1808" s="5"/>
      <c r="CW1808" s="8"/>
      <c r="CX1808" s="8">
        <v>0.19898071767012149</v>
      </c>
      <c r="CY1808" s="8">
        <v>300</v>
      </c>
      <c r="CZ1808" s="8">
        <v>59.694215301036444</v>
      </c>
      <c r="DA1808" s="8">
        <v>0.19023538025344594</v>
      </c>
      <c r="DB1808" s="8">
        <v>300</v>
      </c>
      <c r="DC1808" s="8">
        <v>57.070614076033785</v>
      </c>
      <c r="DD1808" s="8">
        <v>0.18642294981961119</v>
      </c>
      <c r="DE1808" s="8">
        <v>300</v>
      </c>
      <c r="DF1808" s="8">
        <v>55.926884945883359</v>
      </c>
      <c r="DG1808" s="8">
        <v>0.20266906251717456</v>
      </c>
      <c r="DH1808" s="8">
        <v>300</v>
      </c>
      <c r="DI1808" s="8">
        <v>60.800718755152367</v>
      </c>
      <c r="DJ1808" s="8">
        <v>0.22000026382994747</v>
      </c>
      <c r="DK1808" s="8">
        <v>300</v>
      </c>
      <c r="DL1808" s="8">
        <v>66.000079148984241</v>
      </c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hidden="1" x14ac:dyDescent="0.25">
      <c r="A1809" t="s">
        <v>180</v>
      </c>
      <c r="C1809" s="6">
        <v>43556</v>
      </c>
      <c r="D1809" s="5"/>
      <c r="E1809" s="6"/>
      <c r="G1809">
        <v>79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33.306666666666665</v>
      </c>
      <c r="AD1809" s="8"/>
      <c r="AE1809" s="8"/>
      <c r="AF1809" s="8"/>
      <c r="AG1809" s="8"/>
      <c r="AH1809" s="8"/>
      <c r="AI1809" s="8"/>
      <c r="AJ1809" s="5">
        <v>25.5</v>
      </c>
      <c r="AK1809" s="8">
        <v>0.26340000000000002</v>
      </c>
      <c r="AL1809" s="8"/>
      <c r="AM1809" s="8"/>
      <c r="AN1809" s="8"/>
      <c r="AO1809" s="8"/>
      <c r="AP1809" s="8"/>
      <c r="AQ1809" s="9">
        <f>AK1809/AJ1809</f>
        <v>1.0329411764705884E-2</v>
      </c>
      <c r="AR1809" s="8"/>
      <c r="AS1809" s="8"/>
      <c r="AT1809" s="8"/>
      <c r="AU1809" s="5">
        <v>0.13333333333333344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>
        <v>21.099999999999998</v>
      </c>
      <c r="BH1809" s="5">
        <f>AU1809+AX1809+AY1809+BG1809</f>
        <v>21.233333333333331</v>
      </c>
      <c r="BI1809" s="8"/>
      <c r="BJ1809" s="5"/>
      <c r="BK1809" s="5">
        <f>AC1809+AJ1809+BH1809</f>
        <v>80.039999999999992</v>
      </c>
      <c r="BL1809" s="5"/>
      <c r="BM1809" s="8">
        <f>BH1809/BK1809</f>
        <v>0.26528402465433948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0.41612527069798438</v>
      </c>
      <c r="BY1809" s="8">
        <f>AJ1809/BK1809</f>
        <v>0.31859070464767619</v>
      </c>
      <c r="BZ1809" s="8">
        <f>BH1809/BK1809</f>
        <v>0.26528402465433948</v>
      </c>
      <c r="CA1809" s="5">
        <f>CB1809+CC1809+CD1809+CE1809+CF1809+CG1809</f>
        <v>36</v>
      </c>
      <c r="CB1809" s="5">
        <v>8.6666666666666661</v>
      </c>
      <c r="CC1809" s="5">
        <v>6</v>
      </c>
      <c r="CD1809" s="5"/>
      <c r="CE1809" s="5"/>
      <c r="CF1809" s="5"/>
      <c r="CG1809" s="5">
        <v>21.333333333333332</v>
      </c>
      <c r="CH1809" s="9">
        <f>AK1809/CA1809</f>
        <v>7.3166666666666675E-3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hidden="1" x14ac:dyDescent="0.25">
      <c r="A1810" t="s">
        <v>180</v>
      </c>
      <c r="C1810" s="6">
        <v>43593</v>
      </c>
      <c r="D1810" s="5"/>
      <c r="E1810" s="6"/>
      <c r="G1810">
        <v>116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>
        <v>119.75</v>
      </c>
      <c r="AD1810" s="8"/>
      <c r="AE1810" s="8"/>
      <c r="AF1810" s="8"/>
      <c r="AG1810" s="8"/>
      <c r="AH1810" s="8"/>
      <c r="AI1810" s="8"/>
      <c r="AJ1810" s="5">
        <v>69.712500000000006</v>
      </c>
      <c r="AK1810" s="8">
        <v>0.85687562500000003</v>
      </c>
      <c r="AL1810" s="8"/>
      <c r="AM1810" s="8"/>
      <c r="AN1810" s="8"/>
      <c r="AO1810" s="8"/>
      <c r="AP1810" s="8"/>
      <c r="AQ1810" s="9">
        <f>AK1810/AJ1810</f>
        <v>1.2291563564640487E-2</v>
      </c>
      <c r="AR1810" s="8"/>
      <c r="AS1810" s="8"/>
      <c r="AT1810" s="8"/>
      <c r="AU1810" s="5">
        <v>1.3687500000000001</v>
      </c>
      <c r="AV1810" s="5"/>
      <c r="AW1810" s="5"/>
      <c r="AX1810" s="5">
        <v>2.8499999999999996</v>
      </c>
      <c r="AY1810" s="5">
        <v>32.024999999999999</v>
      </c>
      <c r="AZ1810" s="5"/>
      <c r="BA1810" s="5"/>
      <c r="BB1810" s="5"/>
      <c r="BC1810" s="5"/>
      <c r="BD1810" s="5"/>
      <c r="BE1810" s="5"/>
      <c r="BF1810" s="5"/>
      <c r="BG1810" s="5">
        <v>43.15625</v>
      </c>
      <c r="BH1810" s="5">
        <f>SUM(AU1810:BG1810)</f>
        <v>79.400000000000006</v>
      </c>
      <c r="BI1810" s="8"/>
      <c r="BJ1810" s="5"/>
      <c r="BK1810" s="5">
        <f>AC1810+AJ1810+BH1810</f>
        <v>268.86250000000001</v>
      </c>
      <c r="BL1810" s="5"/>
      <c r="BM1810" s="8">
        <f>BH1810/BK1810</f>
        <v>0.29531823887674929</v>
      </c>
      <c r="BN1810" s="8"/>
      <c r="BO1810" s="7"/>
      <c r="BP1810" s="5"/>
      <c r="BQ1810" s="5"/>
      <c r="BR1810" s="5"/>
      <c r="BS1810" s="5"/>
      <c r="BT1810" s="7"/>
      <c r="BU1810" s="7"/>
      <c r="BV1810" s="7"/>
      <c r="BW1810" s="7"/>
      <c r="BX1810" s="8">
        <f>AC1810/BK1810</f>
        <v>0.44539495095076476</v>
      </c>
      <c r="BY1810" s="8">
        <f>AJ1810/BK1810</f>
        <v>0.25928681017248595</v>
      </c>
      <c r="BZ1810" s="8">
        <f>BH1810/BK1810</f>
        <v>0.29531823887674929</v>
      </c>
      <c r="CA1810" s="5">
        <f>CB1810+CC1810+CD1810+CE1810+CF1810+CG1810</f>
        <v>65.625</v>
      </c>
      <c r="CB1810" s="5">
        <v>6.25</v>
      </c>
      <c r="CC1810" s="5">
        <v>19.375</v>
      </c>
      <c r="CD1810" s="5">
        <v>10</v>
      </c>
      <c r="CE1810" s="5">
        <v>8.75</v>
      </c>
      <c r="CF1810" s="5"/>
      <c r="CG1810" s="5">
        <v>21.25</v>
      </c>
      <c r="CH1810" s="9">
        <f>AK1810/CA1810</f>
        <v>1.3057152380952381E-2</v>
      </c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hidden="1" x14ac:dyDescent="0.25">
      <c r="A1811" t="s">
        <v>180</v>
      </c>
      <c r="C1811" s="6">
        <v>43612</v>
      </c>
      <c r="D1811" s="5">
        <v>10</v>
      </c>
      <c r="E1811" s="6" t="s">
        <v>108</v>
      </c>
      <c r="F1811" t="s">
        <v>16</v>
      </c>
      <c r="G1811">
        <v>135</v>
      </c>
      <c r="H1811" t="s">
        <v>11</v>
      </c>
      <c r="I1811" s="7">
        <v>3.2</v>
      </c>
      <c r="J1811">
        <v>3000</v>
      </c>
      <c r="K1811" s="5">
        <f t="shared" si="38"/>
        <v>104.16666666666667</v>
      </c>
      <c r="L1811" s="5"/>
      <c r="M1811" s="8"/>
      <c r="N1811" s="8"/>
      <c r="O1811" s="8"/>
      <c r="P1811" s="8"/>
      <c r="Q1811" s="5"/>
      <c r="R1811" s="5"/>
      <c r="S1811" s="5"/>
      <c r="T1811" s="5"/>
      <c r="U1811" s="5"/>
      <c r="V1811" s="5"/>
      <c r="W1811" s="5"/>
      <c r="X1811" s="8"/>
      <c r="Y1811" s="8"/>
      <c r="Z1811" s="8"/>
      <c r="AA1811" s="8"/>
      <c r="AB1811" s="8"/>
      <c r="AC1811" s="5"/>
      <c r="AD1811" s="8"/>
      <c r="AE1811" s="8"/>
      <c r="AF1811" s="8"/>
      <c r="AG1811" s="8"/>
      <c r="AH1811" s="8"/>
      <c r="AI1811" s="8"/>
      <c r="AJ1811" s="5"/>
      <c r="AK1811" s="8"/>
      <c r="AL1811" s="8"/>
      <c r="AM1811" s="8"/>
      <c r="AN1811" s="8"/>
      <c r="AO1811" s="8"/>
      <c r="AP1811" s="8"/>
      <c r="AQ1811" s="9"/>
      <c r="AR1811" s="8"/>
      <c r="AS1811" s="8"/>
      <c r="AT1811" s="8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2">
        <v>20.894166666666699</v>
      </c>
      <c r="BH1811" s="5"/>
      <c r="BI1811" s="8"/>
      <c r="BJ1811" s="5"/>
      <c r="BK1811" s="5"/>
      <c r="BL1811" s="5"/>
      <c r="BM1811" s="8"/>
      <c r="BN1811" s="5">
        <f>BP1811*(1/(BO1811/100))</f>
        <v>20.894166666666699</v>
      </c>
      <c r="BO1811" s="7">
        <v>39.1</v>
      </c>
      <c r="BP1811" s="5">
        <v>8.1696191666666795</v>
      </c>
      <c r="BQ1811" s="5">
        <f>BN1811-BP1811</f>
        <v>12.724547500000019</v>
      </c>
      <c r="BR1811" s="5"/>
      <c r="BS1811" s="5"/>
      <c r="BT1811" s="7">
        <v>0.35989511747430308</v>
      </c>
      <c r="BU1811" s="7"/>
      <c r="BV1811" s="7"/>
      <c r="BW1811" s="7"/>
      <c r="BX1811" s="7"/>
      <c r="BY1811" s="7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8"/>
      <c r="CL1811" s="5"/>
      <c r="CM1811" s="5"/>
      <c r="CN1811" s="8"/>
      <c r="CO1811" s="5"/>
      <c r="CP1811" s="5"/>
      <c r="CQ1811" s="5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</row>
    <row r="1812" spans="1:166" hidden="1" x14ac:dyDescent="0.25">
      <c r="A1812" s="13" t="s">
        <v>70</v>
      </c>
      <c r="B1812" s="13"/>
      <c r="C1812" s="22">
        <v>43867</v>
      </c>
      <c r="D1812" s="5">
        <v>1</v>
      </c>
      <c r="E1812" s="6" t="s">
        <v>209</v>
      </c>
      <c r="F1812" s="13" t="s">
        <v>10</v>
      </c>
      <c r="G1812" s="13">
        <v>0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/>
      <c r="CO1812" s="23"/>
      <c r="CP1812" s="23"/>
      <c r="CQ1812" s="23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</row>
    <row r="1813" spans="1:166" hidden="1" x14ac:dyDescent="0.25">
      <c r="A1813" s="13" t="s">
        <v>70</v>
      </c>
      <c r="B1813" s="13"/>
      <c r="C1813" s="22">
        <v>43871</v>
      </c>
      <c r="D1813" s="23"/>
      <c r="E1813" s="22"/>
      <c r="F1813" s="13"/>
      <c r="G1813" s="13">
        <v>4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4"/>
      <c r="N1813" s="24"/>
      <c r="O1813" s="24"/>
      <c r="P1813" s="24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>
        <v>1.4609462049141757</v>
      </c>
      <c r="CO1813" s="5">
        <f>CT1813+CW1813+CZ1813+DC1813+DF1813+DI1813+DL1813+DO1813+DR1813+DU1813+DX1813+EA1813</f>
        <v>442.73779393117303</v>
      </c>
      <c r="CP1813" s="5"/>
      <c r="CQ1813" s="5"/>
      <c r="CR1813" s="24">
        <v>0.21415918143194468</v>
      </c>
      <c r="CS1813" s="23">
        <v>150</v>
      </c>
      <c r="CT1813" s="24">
        <f>CR1813*CS1813</f>
        <v>32.123877214791705</v>
      </c>
      <c r="CU1813" s="24">
        <v>0.22719822885914809</v>
      </c>
      <c r="CV1813" s="23">
        <v>150</v>
      </c>
      <c r="CW1813" s="24">
        <f>CU1813*CV1813</f>
        <v>34.079734328872213</v>
      </c>
      <c r="CX1813" s="24">
        <v>0.25108348389059115</v>
      </c>
      <c r="CY1813" s="23">
        <v>300</v>
      </c>
      <c r="CZ1813" s="24">
        <f>CX1813*CY1813</f>
        <v>75.32504516717735</v>
      </c>
      <c r="DA1813" s="24">
        <v>0.26907227079242302</v>
      </c>
      <c r="DB1813" s="23">
        <v>300</v>
      </c>
      <c r="DC1813" s="24">
        <f>DA1813*DB1813</f>
        <v>80.721681237726912</v>
      </c>
      <c r="DD1813" s="24">
        <v>0.26390789327145436</v>
      </c>
      <c r="DE1813" s="23">
        <v>300</v>
      </c>
      <c r="DF1813" s="24">
        <f>DD1813*DE1813</f>
        <v>79.172367981436309</v>
      </c>
      <c r="DG1813" s="24">
        <v>0.23552514666861424</v>
      </c>
      <c r="DH1813" s="23">
        <v>600</v>
      </c>
      <c r="DI1813" s="24">
        <f>DG1813*DH1813</f>
        <v>141.31508800116853</v>
      </c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>
        <v>3.75</v>
      </c>
      <c r="ED1813" s="24"/>
      <c r="EE1813" s="24">
        <v>6.125</v>
      </c>
      <c r="EF1813" s="24"/>
      <c r="EG1813" s="24">
        <v>6.1875</v>
      </c>
      <c r="EH1813" s="24"/>
      <c r="EI1813" s="24">
        <v>3</v>
      </c>
      <c r="EJ1813" s="24"/>
      <c r="EK1813" s="24">
        <v>2.1875</v>
      </c>
      <c r="EL1813" s="24"/>
      <c r="EM1813" s="24">
        <v>1.5</v>
      </c>
      <c r="EN1813" s="24"/>
      <c r="EO1813" s="24"/>
      <c r="EP1813" s="24"/>
      <c r="EQ1813" s="24"/>
      <c r="ER1813" s="24"/>
      <c r="ES1813" s="24"/>
      <c r="ET1813" s="24">
        <v>5.375</v>
      </c>
      <c r="EU1813" s="24">
        <v>6.625</v>
      </c>
      <c r="EV1813" s="24">
        <v>5.75</v>
      </c>
      <c r="EW1813" s="24">
        <v>6.125</v>
      </c>
      <c r="EX1813" s="24">
        <v>5.375</v>
      </c>
      <c r="EY1813" s="24">
        <v>5.875</v>
      </c>
      <c r="EZ1813" s="24"/>
      <c r="FA1813" s="24"/>
      <c r="FB1813" s="24"/>
      <c r="FC1813" s="24">
        <v>0.495</v>
      </c>
      <c r="FD1813" s="24">
        <v>0.29249999999999998</v>
      </c>
      <c r="FE1813" s="24"/>
      <c r="FF1813" s="24"/>
      <c r="FG1813" s="24"/>
      <c r="FH1813" s="24"/>
      <c r="FI1813" s="24"/>
      <c r="FJ1813" s="24"/>
    </row>
    <row r="1814" spans="1:166" hidden="1" x14ac:dyDescent="0.25">
      <c r="A1814" s="13" t="s">
        <v>70</v>
      </c>
      <c r="B1814" s="13"/>
      <c r="C1814" s="22">
        <v>43889</v>
      </c>
      <c r="D1814" s="23"/>
      <c r="E1814" s="22"/>
      <c r="F1814" s="13"/>
      <c r="G1814" s="13">
        <v>22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204</v>
      </c>
      <c r="N1814" s="25">
        <v>4.3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18.067483255262953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hidden="1" x14ac:dyDescent="0.25">
      <c r="A1815" s="13" t="s">
        <v>70</v>
      </c>
      <c r="B1815" s="13"/>
      <c r="C1815" s="22">
        <v>43894</v>
      </c>
      <c r="D1815" s="23"/>
      <c r="E1815" s="22"/>
      <c r="F1815" s="13"/>
      <c r="G1815" s="13">
        <v>27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3">
        <v>239.75</v>
      </c>
      <c r="N1815" s="25">
        <v>6</v>
      </c>
      <c r="O1815" s="25"/>
      <c r="P1815" s="25"/>
      <c r="Q1815" s="23"/>
      <c r="R1815" s="23"/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/>
      <c r="CO1815" s="23"/>
      <c r="CP1815" s="23"/>
      <c r="CQ1815" s="23"/>
      <c r="CR1815" s="24"/>
      <c r="CS1815" s="24"/>
      <c r="CT1815" s="24"/>
      <c r="CU1815" s="24"/>
      <c r="CV1815" s="23">
        <v>150</v>
      </c>
      <c r="CW1815" s="24">
        <v>6.0912349005666409</v>
      </c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hidden="1" x14ac:dyDescent="0.25">
      <c r="A1816" s="13" t="s">
        <v>70</v>
      </c>
      <c r="B1816" s="13"/>
      <c r="C1816" s="22">
        <v>43899</v>
      </c>
      <c r="D1816" s="5">
        <v>4</v>
      </c>
      <c r="E1816" t="s">
        <v>210</v>
      </c>
      <c r="F1816" s="13" t="s">
        <v>12</v>
      </c>
      <c r="G1816" s="13">
        <v>32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4"/>
      <c r="N1816" s="24"/>
      <c r="O1816" s="24"/>
      <c r="P1816" s="24"/>
      <c r="Q1816" s="23"/>
      <c r="R1816" s="23">
        <v>32</v>
      </c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>
        <v>1.526724974587873</v>
      </c>
      <c r="CO1816" s="5">
        <f>CT1816+CW1816+CZ1816+DC1816+DF1816+DI1816+DL1816+DO1816+DR1816+DU1816+DX1816+EA1816</f>
        <v>455.59269311433138</v>
      </c>
      <c r="CP1816" s="5"/>
      <c r="CQ1816" s="5"/>
      <c r="CR1816" s="24">
        <v>0.26141621465501286</v>
      </c>
      <c r="CS1816" s="23">
        <v>150</v>
      </c>
      <c r="CT1816" s="24">
        <f>CR1816*CS1816</f>
        <v>39.212432198251932</v>
      </c>
      <c r="CU1816" s="24">
        <v>0.24870376237031327</v>
      </c>
      <c r="CV1816" s="23">
        <v>150</v>
      </c>
      <c r="CW1816" s="24">
        <f>CU1816*CV1816</f>
        <v>37.305564355546991</v>
      </c>
      <c r="CX1816" s="24">
        <v>0.24245246398675802</v>
      </c>
      <c r="CY1816" s="23">
        <v>300</v>
      </c>
      <c r="CZ1816" s="24">
        <f>CX1816*CY1816</f>
        <v>72.73573919602741</v>
      </c>
      <c r="DA1816" s="24">
        <v>0.2631100756417557</v>
      </c>
      <c r="DB1816" s="23">
        <v>300</v>
      </c>
      <c r="DC1816" s="24">
        <f>DA1816*DB1816</f>
        <v>78.933022692526706</v>
      </c>
      <c r="DD1816" s="24">
        <v>0.26406513362813855</v>
      </c>
      <c r="DE1816" s="23">
        <v>300</v>
      </c>
      <c r="DF1816" s="24">
        <f>DD1816*DE1816</f>
        <v>79.219540088441562</v>
      </c>
      <c r="DG1816" s="24">
        <v>0.24697732430589459</v>
      </c>
      <c r="DH1816" s="23">
        <v>600</v>
      </c>
      <c r="DI1816" s="24">
        <f>DG1816*DH1816</f>
        <v>148.18639458353675</v>
      </c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hidden="1" x14ac:dyDescent="0.25">
      <c r="A1817" s="13" t="s">
        <v>70</v>
      </c>
      <c r="B1817" s="13"/>
      <c r="C1817" s="22">
        <v>43901</v>
      </c>
      <c r="D1817" s="23"/>
      <c r="E1817" s="22"/>
      <c r="F1817" s="13"/>
      <c r="G1817" s="13">
        <v>34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344</v>
      </c>
      <c r="N1817" s="25">
        <v>8.25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/>
      <c r="AD1817" s="24"/>
      <c r="AE1817" s="8"/>
      <c r="AF1817" s="8"/>
      <c r="AG1817" s="8"/>
      <c r="AH1817" s="8"/>
      <c r="AI1817" s="8"/>
      <c r="AJ1817" s="5"/>
      <c r="AK1817" s="24"/>
      <c r="AL1817" s="24"/>
      <c r="AM1817" s="24"/>
      <c r="AN1817" s="24"/>
      <c r="AO1817" s="24"/>
      <c r="AP1817" s="24"/>
      <c r="AQ1817" s="9"/>
      <c r="AR1817" s="24"/>
      <c r="AS1817" s="8"/>
      <c r="AT1817" s="8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/>
      <c r="BI1817" s="24"/>
      <c r="BJ1817" s="5"/>
      <c r="BK1817" s="5"/>
      <c r="BL1817" s="5"/>
      <c r="BM1817" s="24"/>
      <c r="BN1817" s="24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25"/>
      <c r="BY1817" s="25"/>
      <c r="BZ1817" s="25"/>
      <c r="CA1817" s="5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3">
        <v>150</v>
      </c>
      <c r="CW1817" s="24">
        <v>39.212432198251932</v>
      </c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hidden="1" x14ac:dyDescent="0.25">
      <c r="A1818" s="13" t="s">
        <v>70</v>
      </c>
      <c r="B1818" s="13"/>
      <c r="C1818" s="22">
        <v>43909</v>
      </c>
      <c r="D1818" s="23"/>
      <c r="E1818" s="22"/>
      <c r="F1818" s="13"/>
      <c r="G1818" s="13">
        <v>42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535.5</v>
      </c>
      <c r="N1818" s="25">
        <v>11.65</v>
      </c>
      <c r="O1818" s="25"/>
      <c r="P1818" s="25"/>
      <c r="Q1818" s="23"/>
      <c r="R1818" s="23"/>
      <c r="S1818" s="23"/>
      <c r="T1818" s="23"/>
      <c r="U1818" s="23"/>
      <c r="V1818" s="23"/>
      <c r="W1818" s="23"/>
      <c r="X1818" s="24"/>
      <c r="Y1818" s="24"/>
      <c r="Z1818" s="24"/>
      <c r="AA1818" s="24"/>
      <c r="AB1818" s="24"/>
      <c r="AC1818" s="5">
        <v>45.5</v>
      </c>
      <c r="AD1818" s="24"/>
      <c r="AE1818" s="8"/>
      <c r="AF1818" s="8"/>
      <c r="AG1818" s="8"/>
      <c r="AH1818" s="8"/>
      <c r="AI1818" s="8"/>
      <c r="AJ1818" s="5">
        <v>51.125</v>
      </c>
      <c r="AK1818" s="24">
        <v>1.12756075</v>
      </c>
      <c r="AL1818" s="24"/>
      <c r="AM1818" s="24"/>
      <c r="AN1818" s="24"/>
      <c r="AO1818" s="24"/>
      <c r="AP1818" s="24"/>
      <c r="AQ1818" s="9">
        <f>AK1818/AJ1818</f>
        <v>2.2054977995110026E-2</v>
      </c>
      <c r="AR1818" s="24"/>
      <c r="AS1818" s="8"/>
      <c r="AT1818" s="8"/>
      <c r="AU1818" s="23">
        <v>1.9074999999999998</v>
      </c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>
        <v>1.9074999999999998</v>
      </c>
      <c r="BI1818" s="24"/>
      <c r="BJ1818" s="5"/>
      <c r="BK1818" s="5">
        <f>AC1818+AJ1818+BH1818</f>
        <v>98.532499999999999</v>
      </c>
      <c r="BL1818" s="5"/>
      <c r="BM1818" s="8">
        <f>BH1818/BK1818</f>
        <v>1.9359094714941769E-2</v>
      </c>
      <c r="BN1818" s="8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8">
        <f>AC1818/BK1818</f>
        <v>0.46177657118209731</v>
      </c>
      <c r="BY1818" s="8">
        <f>AJ1818/BK1818</f>
        <v>0.51886433410296096</v>
      </c>
      <c r="BZ1818" s="8">
        <f>BH1818/BK1818</f>
        <v>1.9359094714941769E-2</v>
      </c>
      <c r="CA1818" s="5">
        <v>60.25</v>
      </c>
      <c r="CB1818" s="23">
        <v>60.25</v>
      </c>
      <c r="CC1818" s="23"/>
      <c r="CD1818" s="23"/>
      <c r="CE1818" s="23"/>
      <c r="CF1818" s="23"/>
      <c r="CG1818" s="23"/>
      <c r="CH1818" s="9">
        <f>AK1818/CA1818</f>
        <v>1.8714701244813278E-2</v>
      </c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hidden="1" x14ac:dyDescent="0.25">
      <c r="A1819" s="13" t="s">
        <v>70</v>
      </c>
      <c r="B1819" s="13"/>
      <c r="C1819" s="22">
        <v>43915</v>
      </c>
      <c r="D1819" s="5">
        <v>5</v>
      </c>
      <c r="E1819" t="s">
        <v>206</v>
      </c>
      <c r="F1819" s="13" t="s">
        <v>13</v>
      </c>
      <c r="G1819" s="13">
        <v>48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699.7</v>
      </c>
      <c r="N1819" s="25">
        <v>13.9</v>
      </c>
      <c r="O1819" s="25"/>
      <c r="P1819" s="25"/>
      <c r="Q1819" s="23"/>
      <c r="R1819" s="23"/>
      <c r="S1819" s="5">
        <v>48</v>
      </c>
      <c r="T1819" s="5"/>
      <c r="U1819" s="5"/>
      <c r="V1819" s="23"/>
      <c r="W1819" s="23"/>
      <c r="X1819" s="24"/>
      <c r="Y1819" s="24"/>
      <c r="Z1819" s="24"/>
      <c r="AA1819" s="24"/>
      <c r="AB1819" s="24"/>
      <c r="AC1819" s="5"/>
      <c r="AD1819" s="24"/>
      <c r="AE1819" s="8"/>
      <c r="AF1819" s="8"/>
      <c r="AG1819" s="8"/>
      <c r="AH1819" s="8"/>
      <c r="AI1819" s="8"/>
      <c r="AJ1819" s="5"/>
      <c r="AK1819" s="24"/>
      <c r="AL1819" s="24"/>
      <c r="AM1819" s="24"/>
      <c r="AN1819" s="24"/>
      <c r="AO1819" s="24"/>
      <c r="AP1819" s="24"/>
      <c r="AQ1819" s="9"/>
      <c r="AR1819" s="24"/>
      <c r="AS1819" s="8"/>
      <c r="AT1819" s="8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/>
      <c r="BI1819" s="24"/>
      <c r="BJ1819" s="5"/>
      <c r="BK1819" s="5"/>
      <c r="BL1819" s="5"/>
      <c r="BM1819" s="24"/>
      <c r="BN1819" s="24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25"/>
      <c r="BY1819" s="25"/>
      <c r="BZ1819" s="25"/>
      <c r="CA1819" s="5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hidden="1" x14ac:dyDescent="0.25">
      <c r="A1820" s="13" t="s">
        <v>70</v>
      </c>
      <c r="B1820" s="13"/>
      <c r="C1820" s="22">
        <v>43921</v>
      </c>
      <c r="D1820" s="23"/>
      <c r="E1820" s="22"/>
      <c r="F1820" s="13"/>
      <c r="G1820" s="13">
        <v>54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838</v>
      </c>
      <c r="N1820" s="25">
        <v>16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>
        <v>136.61760204081634</v>
      </c>
      <c r="AD1820" s="24"/>
      <c r="AE1820" s="8"/>
      <c r="AF1820" s="8"/>
      <c r="AG1820" s="8"/>
      <c r="AH1820" s="8"/>
      <c r="AI1820" s="8"/>
      <c r="AJ1820" s="5">
        <v>102.59744897959183</v>
      </c>
      <c r="AK1820" s="24">
        <v>2.7005362190476196</v>
      </c>
      <c r="AL1820" s="24"/>
      <c r="AM1820" s="24"/>
      <c r="AN1820" s="24"/>
      <c r="AO1820" s="24"/>
      <c r="AP1820" s="24"/>
      <c r="AQ1820" s="9">
        <f>AK1820/AJ1820</f>
        <v>2.6321670235531846E-2</v>
      </c>
      <c r="AR1820" s="24"/>
      <c r="AS1820" s="8"/>
      <c r="AT1820" s="8"/>
      <c r="AU1820" s="23">
        <v>8.9899948979591855</v>
      </c>
      <c r="AV1820" s="23"/>
      <c r="AW1820" s="23"/>
      <c r="AX1820" s="23">
        <v>0.83346258503401371</v>
      </c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>
        <v>9.8234574829931987</v>
      </c>
      <c r="BI1820" s="24"/>
      <c r="BJ1820" s="5"/>
      <c r="BK1820" s="5">
        <f>AC1820+AJ1820+BH1820</f>
        <v>249.03850850340137</v>
      </c>
      <c r="BL1820" s="5"/>
      <c r="BM1820" s="8">
        <f>BH1820/BK1820</f>
        <v>3.9445536122213923E-2</v>
      </c>
      <c r="BN1820" s="8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8">
        <f>AC1820/BK1820</f>
        <v>0.5485802290650581</v>
      </c>
      <c r="BY1820" s="8">
        <f>AJ1820/BK1820</f>
        <v>0.41197423481272799</v>
      </c>
      <c r="BZ1820" s="8">
        <f>BH1820/BK1820</f>
        <v>3.9445536122213923E-2</v>
      </c>
      <c r="CA1820" s="5">
        <v>166.93027210884355</v>
      </c>
      <c r="CB1820" s="23">
        <v>155.90459183673471</v>
      </c>
      <c r="CC1820" s="23">
        <v>1.8670068027210884</v>
      </c>
      <c r="CD1820" s="23"/>
      <c r="CE1820" s="23"/>
      <c r="CF1820" s="23"/>
      <c r="CG1820" s="23">
        <v>9.1586734693877556</v>
      </c>
      <c r="CH1820" s="9">
        <f>AK1820/CA1820</f>
        <v>1.617763024603943E-2</v>
      </c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hidden="1" x14ac:dyDescent="0.25">
      <c r="A1821" s="13" t="s">
        <v>70</v>
      </c>
      <c r="B1821" s="13"/>
      <c r="C1821" s="22">
        <v>43928</v>
      </c>
      <c r="D1821" s="23"/>
      <c r="E1821" s="22"/>
      <c r="F1821" s="13"/>
      <c r="G1821" s="13">
        <v>61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963.5</v>
      </c>
      <c r="N1821" s="25">
        <v>18.2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hidden="1" x14ac:dyDescent="0.25">
      <c r="A1822" s="13" t="s">
        <v>70</v>
      </c>
      <c r="B1822" s="13"/>
      <c r="C1822" s="22">
        <v>43936</v>
      </c>
      <c r="D1822" s="23"/>
      <c r="E1822" s="22"/>
      <c r="F1822" s="13"/>
      <c r="G1822" s="13">
        <v>69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1046</v>
      </c>
      <c r="N1822" s="25">
        <v>19.649999999999999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hidden="1" x14ac:dyDescent="0.25">
      <c r="A1823" s="13" t="s">
        <v>70</v>
      </c>
      <c r="B1823" s="13"/>
      <c r="C1823" s="22">
        <v>43942</v>
      </c>
      <c r="D1823" s="23"/>
      <c r="E1823" s="22"/>
      <c r="F1823" s="13"/>
      <c r="G1823" s="13">
        <v>75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1092</v>
      </c>
      <c r="N1823" s="25">
        <v>21</v>
      </c>
      <c r="O1823" s="25"/>
      <c r="P1823" s="25"/>
      <c r="Q1823" s="23"/>
      <c r="R1823" s="23"/>
      <c r="S1823" s="23"/>
      <c r="T1823" s="23"/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hidden="1" x14ac:dyDescent="0.25">
      <c r="A1824" s="13" t="s">
        <v>70</v>
      </c>
      <c r="B1824" s="13"/>
      <c r="C1824" s="22">
        <v>43950</v>
      </c>
      <c r="D1824" s="5">
        <v>6</v>
      </c>
      <c r="E1824" s="6" t="s">
        <v>239</v>
      </c>
      <c r="F1824" t="s">
        <v>89</v>
      </c>
      <c r="G1824" s="13">
        <v>83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1153</v>
      </c>
      <c r="N1824" s="25">
        <v>21.95</v>
      </c>
      <c r="O1824" s="25"/>
      <c r="P1824" s="25"/>
      <c r="Q1824" s="23"/>
      <c r="R1824" s="23"/>
      <c r="S1824" s="23"/>
      <c r="T1824" s="23">
        <v>83</v>
      </c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hidden="1" x14ac:dyDescent="0.25">
      <c r="A1825" s="13" t="s">
        <v>70</v>
      </c>
      <c r="B1825" s="13"/>
      <c r="C1825" s="22">
        <v>43957</v>
      </c>
      <c r="D1825" s="23"/>
      <c r="E1825" s="22"/>
      <c r="F1825" s="13"/>
      <c r="G1825" s="13">
        <v>90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3">
        <v>1169</v>
      </c>
      <c r="N1825" s="25">
        <v>22.3</v>
      </c>
      <c r="O1825" s="25"/>
      <c r="P1825" s="25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/>
      <c r="AD1825" s="24"/>
      <c r="AE1825" s="8"/>
      <c r="AF1825" s="8"/>
      <c r="AG1825" s="8"/>
      <c r="AH1825" s="8"/>
      <c r="AI1825" s="8"/>
      <c r="AJ1825" s="5"/>
      <c r="AK1825" s="24"/>
      <c r="AL1825" s="24"/>
      <c r="AM1825" s="24"/>
      <c r="AN1825" s="24"/>
      <c r="AO1825" s="24"/>
      <c r="AP1825" s="24"/>
      <c r="AQ1825" s="9"/>
      <c r="AR1825" s="24"/>
      <c r="AS1825" s="8"/>
      <c r="AT1825" s="8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5"/>
      <c r="BI1825" s="24"/>
      <c r="BJ1825" s="5"/>
      <c r="BK1825" s="5"/>
      <c r="BL1825" s="5"/>
      <c r="BM1825" s="24"/>
      <c r="BN1825" s="24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25"/>
      <c r="BY1825" s="25"/>
      <c r="BZ1825" s="25"/>
      <c r="CA1825" s="5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hidden="1" x14ac:dyDescent="0.25">
      <c r="A1826" s="13" t="s">
        <v>70</v>
      </c>
      <c r="B1826" s="13"/>
      <c r="C1826" s="22">
        <v>43964</v>
      </c>
      <c r="D1826" s="23"/>
      <c r="E1826" s="22"/>
      <c r="F1826" s="13"/>
      <c r="G1826" s="13">
        <v>97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>
        <v>323.62121467461759</v>
      </c>
      <c r="AD1826" s="24"/>
      <c r="AE1826" s="8"/>
      <c r="AF1826" s="8"/>
      <c r="AG1826" s="8"/>
      <c r="AH1826" s="8"/>
      <c r="AI1826" s="8"/>
      <c r="AJ1826" s="5">
        <v>198.02811554748942</v>
      </c>
      <c r="AK1826" s="24">
        <v>4.0813743944624497</v>
      </c>
      <c r="AL1826" s="24"/>
      <c r="AM1826" s="24"/>
      <c r="AN1826" s="24"/>
      <c r="AO1826" s="24"/>
      <c r="AP1826" s="24"/>
      <c r="AQ1826" s="9">
        <f>AK1826/AJ1826</f>
        <v>2.061007540862898E-2</v>
      </c>
      <c r="AR1826" s="24"/>
      <c r="AS1826" s="8"/>
      <c r="AT1826" s="8"/>
      <c r="AU1826" s="23">
        <v>4.7024701192636771</v>
      </c>
      <c r="AV1826" s="23"/>
      <c r="AW1826" s="23"/>
      <c r="AX1826" s="23">
        <v>37.088340571255728</v>
      </c>
      <c r="AY1826" s="23">
        <v>305.63652720162474</v>
      </c>
      <c r="AZ1826" s="23"/>
      <c r="BA1826" s="23"/>
      <c r="BB1826" s="23"/>
      <c r="BC1826" s="23"/>
      <c r="BD1826" s="23"/>
      <c r="BE1826" s="23"/>
      <c r="BF1826" s="23"/>
      <c r="BG1826" s="23"/>
      <c r="BH1826" s="5">
        <v>347.42733789214412</v>
      </c>
      <c r="BI1826" s="24"/>
      <c r="BJ1826" s="5"/>
      <c r="BK1826" s="5">
        <f>AC1826+AJ1826+BH1826</f>
        <v>869.07666811425111</v>
      </c>
      <c r="BL1826" s="5"/>
      <c r="BM1826" s="8">
        <f>BH1826/BK1826</f>
        <v>0.39976603979715908</v>
      </c>
      <c r="BN1826" s="8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8">
        <f>AC1826/BK1826</f>
        <v>0.37237360816143034</v>
      </c>
      <c r="BY1826" s="8">
        <f>AJ1826/BK1826</f>
        <v>0.22786035204141061</v>
      </c>
      <c r="BZ1826" s="8">
        <f>BH1826/BK1826</f>
        <v>0.39976603979715908</v>
      </c>
      <c r="CA1826" s="5">
        <v>357.28402255639094</v>
      </c>
      <c r="CB1826" s="23">
        <v>39.021061273874345</v>
      </c>
      <c r="CC1826" s="23">
        <v>127.27211887477314</v>
      </c>
      <c r="CD1826" s="23"/>
      <c r="CE1826" s="23">
        <v>20.318263330740646</v>
      </c>
      <c r="CF1826" s="23"/>
      <c r="CG1826" s="23">
        <v>170.67257907700284</v>
      </c>
      <c r="CH1826" s="9">
        <f>AK1826/CA1826</f>
        <v>1.142333308178727E-2</v>
      </c>
      <c r="CI1826" s="23"/>
      <c r="CJ1826" s="23"/>
      <c r="CK1826" s="24"/>
      <c r="CL1826" s="23"/>
      <c r="CM1826" s="23"/>
      <c r="CN1826" s="24"/>
      <c r="CO1826" s="23"/>
      <c r="CP1826" s="23"/>
      <c r="CQ1826" s="23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</row>
    <row r="1827" spans="1:166" hidden="1" x14ac:dyDescent="0.25">
      <c r="A1827" s="13" t="s">
        <v>70</v>
      </c>
      <c r="B1827" s="13"/>
      <c r="C1827" s="22">
        <v>43965</v>
      </c>
      <c r="D1827" s="23"/>
      <c r="E1827" s="22"/>
      <c r="F1827" s="13"/>
      <c r="G1827" s="13">
        <v>98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23"/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>
        <v>1.2897157820229377</v>
      </c>
      <c r="CO1827" s="5">
        <f>CT1827+CW1827+CZ1827+DC1827+DF1827+DI1827+DL1827+DO1827+DR1827+DU1827+DX1827+EA1827</f>
        <v>425.41305487378486</v>
      </c>
      <c r="CP1827" s="5"/>
      <c r="CQ1827" s="5"/>
      <c r="CR1827" s="24">
        <v>0.12044988836841969</v>
      </c>
      <c r="CS1827" s="23">
        <v>150</v>
      </c>
      <c r="CT1827" s="24">
        <f>CR1827*CS1827</f>
        <v>18.067483255262953</v>
      </c>
      <c r="CU1827" s="24">
        <v>0.10915033993102551</v>
      </c>
      <c r="CV1827" s="23">
        <v>150</v>
      </c>
      <c r="CW1827" s="24">
        <f>CU1827*CV1827</f>
        <v>16.372550989653824</v>
      </c>
      <c r="CX1827" s="24">
        <v>0.13841092091842211</v>
      </c>
      <c r="CY1827" s="23">
        <v>300</v>
      </c>
      <c r="CZ1827" s="24">
        <f>CX1827*CY1827</f>
        <v>41.523276275526634</v>
      </c>
      <c r="DA1827" s="24">
        <v>0.17474722695602135</v>
      </c>
      <c r="DB1827" s="23">
        <v>300</v>
      </c>
      <c r="DC1827" s="24">
        <f>DA1827*DB1827</f>
        <v>52.424168086806404</v>
      </c>
      <c r="DD1827" s="24">
        <v>0.17979320376508517</v>
      </c>
      <c r="DE1827" s="23">
        <v>300</v>
      </c>
      <c r="DF1827" s="24">
        <f>DD1827*DE1827</f>
        <v>53.937961129525554</v>
      </c>
      <c r="DG1827" s="24">
        <v>0.17834537877642087</v>
      </c>
      <c r="DH1827" s="23">
        <v>600</v>
      </c>
      <c r="DI1827" s="24">
        <f>DG1827*DH1827</f>
        <v>107.00722726585252</v>
      </c>
      <c r="DJ1827" s="24">
        <v>0.19434740878894119</v>
      </c>
      <c r="DK1827" s="23">
        <v>400</v>
      </c>
      <c r="DL1827" s="24">
        <f>DJ1827*DK1827</f>
        <v>77.738963515576472</v>
      </c>
      <c r="DM1827" s="24">
        <v>0.1944714145186017</v>
      </c>
      <c r="DN1827" s="23">
        <v>300</v>
      </c>
      <c r="DO1827" s="24">
        <f>DM1827*DN1827</f>
        <v>58.341424355580507</v>
      </c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>
        <v>1.3125</v>
      </c>
      <c r="ED1827" s="24"/>
      <c r="EE1827" s="24">
        <v>0.75</v>
      </c>
      <c r="EF1827" s="24"/>
      <c r="EG1827" s="24">
        <v>1.1875</v>
      </c>
      <c r="EH1827" s="24"/>
      <c r="EI1827" s="24">
        <v>2.1875</v>
      </c>
      <c r="EJ1827" s="24"/>
      <c r="EK1827" s="24">
        <v>3.875</v>
      </c>
      <c r="EL1827" s="24"/>
      <c r="EM1827" s="24">
        <v>2.8125</v>
      </c>
      <c r="EN1827" s="24"/>
      <c r="EO1827" s="24">
        <v>2.125</v>
      </c>
      <c r="EP1827" s="24"/>
      <c r="EQ1827" s="24">
        <v>1.25</v>
      </c>
      <c r="ER1827" s="24"/>
      <c r="ES1827" s="24"/>
      <c r="ET1827" s="24">
        <v>17.625</v>
      </c>
      <c r="EU1827" s="24">
        <v>25.75</v>
      </c>
      <c r="EV1827" s="24">
        <v>24.25</v>
      </c>
      <c r="EW1827" s="24">
        <v>27.25</v>
      </c>
      <c r="EX1827" s="24">
        <v>34.375</v>
      </c>
      <c r="EY1827" s="24">
        <v>31.875</v>
      </c>
      <c r="EZ1827" s="24">
        <v>32.375</v>
      </c>
      <c r="FA1827" s="24">
        <v>31.5</v>
      </c>
      <c r="FB1827" s="24"/>
      <c r="FC1827" s="24">
        <v>0.56625000000000003</v>
      </c>
      <c r="FD1827" s="24">
        <v>0.34250000000000003</v>
      </c>
      <c r="FE1827" s="24"/>
      <c r="FF1827" s="24"/>
      <c r="FG1827" s="24"/>
      <c r="FH1827" s="24"/>
      <c r="FI1827" s="24"/>
      <c r="FJ1827" s="24"/>
    </row>
    <row r="1828" spans="1:166" hidden="1" x14ac:dyDescent="0.25">
      <c r="A1828" s="13" t="s">
        <v>70</v>
      </c>
      <c r="B1828" s="13"/>
      <c r="C1828" s="22">
        <v>43978</v>
      </c>
      <c r="D1828" s="5">
        <v>8</v>
      </c>
      <c r="E1828" t="s">
        <v>208</v>
      </c>
      <c r="F1828" s="13" t="s">
        <v>14</v>
      </c>
      <c r="G1828" s="13">
        <v>111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5">
        <v>111</v>
      </c>
      <c r="V1828" s="23"/>
      <c r="W1828" s="23"/>
      <c r="X1828" s="24"/>
      <c r="Y1828" s="24"/>
      <c r="Z1828" s="24"/>
      <c r="AA1828" s="24"/>
      <c r="AB1828" s="24"/>
      <c r="AC1828" s="5"/>
      <c r="AD1828" s="24"/>
      <c r="AE1828" s="8"/>
      <c r="AF1828" s="8"/>
      <c r="AG1828" s="8"/>
      <c r="AH1828" s="8"/>
      <c r="AI1828" s="8"/>
      <c r="AJ1828" s="5"/>
      <c r="AK1828" s="24"/>
      <c r="AL1828" s="24"/>
      <c r="AM1828" s="24"/>
      <c r="AN1828" s="24"/>
      <c r="AO1828" s="24"/>
      <c r="AP1828" s="24"/>
      <c r="AQ1828" s="9"/>
      <c r="AR1828" s="24"/>
      <c r="AS1828" s="8"/>
      <c r="AT1828" s="8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5"/>
      <c r="BI1828" s="24"/>
      <c r="BJ1828" s="5"/>
      <c r="BK1828" s="5"/>
      <c r="BL1828" s="5"/>
      <c r="BM1828" s="24"/>
      <c r="BN1828" s="24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25"/>
      <c r="BY1828" s="25"/>
      <c r="BZ1828" s="25"/>
      <c r="CA1828" s="5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hidden="1" x14ac:dyDescent="0.25">
      <c r="A1829" s="13" t="s">
        <v>70</v>
      </c>
      <c r="B1829" s="13"/>
      <c r="C1829" s="22">
        <v>43999</v>
      </c>
      <c r="D1829" s="23"/>
      <c r="E1829" s="22"/>
      <c r="F1829" s="13"/>
      <c r="G1829" s="13">
        <v>132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23"/>
      <c r="W1829" s="23"/>
      <c r="X1829" s="24"/>
      <c r="Y1829" s="24"/>
      <c r="Z1829" s="24"/>
      <c r="AA1829" s="24"/>
      <c r="AB1829" s="24"/>
      <c r="AC1829" s="5">
        <v>360.24910538967413</v>
      </c>
      <c r="AD1829" s="24"/>
      <c r="AE1829" s="8"/>
      <c r="AF1829" s="8"/>
      <c r="AG1829" s="8"/>
      <c r="AH1829" s="8"/>
      <c r="AI1829" s="8"/>
      <c r="AJ1829" s="5">
        <v>102.89966079155562</v>
      </c>
      <c r="AK1829" s="24">
        <v>1.6922274484911586</v>
      </c>
      <c r="AL1829" s="24"/>
      <c r="AM1829" s="24"/>
      <c r="AN1829" s="24"/>
      <c r="AO1829" s="24"/>
      <c r="AP1829" s="24"/>
      <c r="AQ1829" s="9">
        <f>AK1829/AJ1829</f>
        <v>1.6445413283908802E-2</v>
      </c>
      <c r="AR1829" s="24"/>
      <c r="AS1829" s="8"/>
      <c r="AT1829" s="8"/>
      <c r="AU1829" s="23">
        <v>0</v>
      </c>
      <c r="AV1829" s="23"/>
      <c r="AW1829" s="23"/>
      <c r="AX1829" s="23">
        <v>15.880425127397961</v>
      </c>
      <c r="AY1829" s="23">
        <v>351.64181805726543</v>
      </c>
      <c r="AZ1829" s="23"/>
      <c r="BA1829" s="23"/>
      <c r="BB1829" s="23"/>
      <c r="BC1829" s="23"/>
      <c r="BD1829" s="23"/>
      <c r="BE1829" s="23"/>
      <c r="BF1829" s="23"/>
      <c r="BG1829" s="23">
        <v>325.10208378786228</v>
      </c>
      <c r="BH1829" s="5">
        <v>692.62432697252575</v>
      </c>
      <c r="BI1829" s="24"/>
      <c r="BJ1829" s="5"/>
      <c r="BK1829" s="5">
        <f>AC1829+AJ1829+BH1829</f>
        <v>1155.7730931537556</v>
      </c>
      <c r="BL1829" s="5"/>
      <c r="BM1829" s="8">
        <f>BH1829/BK1829</f>
        <v>0.59927362133216244</v>
      </c>
      <c r="BN1829" s="8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8">
        <f>AC1829/BK1829</f>
        <v>0.31169535570919304</v>
      </c>
      <c r="BY1829" s="8">
        <f>AJ1829/BK1829</f>
        <v>8.903102295864454E-2</v>
      </c>
      <c r="BZ1829" s="8">
        <f>BH1829/BK1829</f>
        <v>0.59927362133216244</v>
      </c>
      <c r="CA1829" s="5">
        <v>356.2587529284649</v>
      </c>
      <c r="CB1829" s="23"/>
      <c r="CC1829" s="23">
        <v>67.843287841481086</v>
      </c>
      <c r="CD1829" s="23">
        <v>53.230245848202919</v>
      </c>
      <c r="CE1829" s="23"/>
      <c r="CF1829" s="23"/>
      <c r="CG1829" s="23">
        <v>235.18521923878089</v>
      </c>
      <c r="CH1829" s="9">
        <f>AK1829/CA1829</f>
        <v>4.7499954305149378E-3</v>
      </c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3">
        <v>600</v>
      </c>
      <c r="DL1829" s="24">
        <v>73.358179598068162</v>
      </c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hidden="1" x14ac:dyDescent="0.25">
      <c r="A1830" s="13" t="s">
        <v>70</v>
      </c>
      <c r="B1830" s="13"/>
      <c r="C1830" s="22">
        <v>44008</v>
      </c>
      <c r="D1830" s="5">
        <v>9</v>
      </c>
      <c r="E1830" s="6" t="s">
        <v>207</v>
      </c>
      <c r="F1830" s="13" t="s">
        <v>15</v>
      </c>
      <c r="G1830" s="13">
        <v>141</v>
      </c>
      <c r="H1830" t="s">
        <v>26</v>
      </c>
      <c r="I1830" s="7">
        <v>10.5</v>
      </c>
      <c r="J1830">
        <v>1000</v>
      </c>
      <c r="K1830" s="5">
        <f t="shared" si="38"/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5">
        <v>141</v>
      </c>
      <c r="W1830" s="5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5"/>
      <c r="BI1830" s="24"/>
      <c r="BJ1830" s="5"/>
      <c r="BK1830" s="5"/>
      <c r="BL1830" s="5"/>
      <c r="BM1830" s="24"/>
      <c r="BN1830" s="24"/>
      <c r="BO1830" s="25"/>
      <c r="BP1830" s="5"/>
      <c r="BQ1830" s="5"/>
      <c r="BR1830" s="5"/>
      <c r="BS1830" s="5"/>
      <c r="BT1830" s="25"/>
      <c r="BU1830" s="25"/>
      <c r="BV1830" s="25"/>
      <c r="BW1830" s="25"/>
      <c r="BX1830" s="25"/>
      <c r="BY1830" s="25"/>
      <c r="BZ1830" s="25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hidden="1" x14ac:dyDescent="0.25">
      <c r="A1831" s="13" t="s">
        <v>70</v>
      </c>
      <c r="B1831" s="13"/>
      <c r="C1831" s="22">
        <v>44027</v>
      </c>
      <c r="D1831" s="5">
        <v>10</v>
      </c>
      <c r="E1831" s="6" t="s">
        <v>108</v>
      </c>
      <c r="F1831" s="13" t="s">
        <v>16</v>
      </c>
      <c r="G1831" s="13">
        <v>160</v>
      </c>
      <c r="H1831" t="s">
        <v>26</v>
      </c>
      <c r="I1831" s="7">
        <v>10.5</v>
      </c>
      <c r="J1831">
        <v>1000</v>
      </c>
      <c r="K1831" s="5">
        <f t="shared" ref="K1831:K1894" si="39">1000000/I1831/J1831</f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5">
        <v>463.75</v>
      </c>
      <c r="BH1831" s="5"/>
      <c r="BI1831" s="24"/>
      <c r="BJ1831" s="5"/>
      <c r="BK1831" s="5"/>
      <c r="BL1831" s="5"/>
      <c r="BM1831" s="24"/>
      <c r="BN1831" s="5">
        <f>BP1831*(1/(BO1831/100))</f>
        <v>463.75</v>
      </c>
      <c r="BO1831" s="25">
        <v>43</v>
      </c>
      <c r="BP1831" s="5">
        <v>199.41249999999999</v>
      </c>
      <c r="BQ1831" s="5">
        <f>BN1831-BP1831</f>
        <v>264.33749999999998</v>
      </c>
      <c r="BR1831" s="5"/>
      <c r="BS1831" s="5"/>
      <c r="BT1831" s="7">
        <v>8.7846916299559474</v>
      </c>
      <c r="BU1831" s="7"/>
      <c r="BV1831" s="7"/>
      <c r="BW1831" s="7"/>
      <c r="BX1831" s="7"/>
      <c r="BY1831" s="7"/>
      <c r="BZ1831" s="7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/>
      <c r="CO1831" s="23"/>
      <c r="CP1831" s="23"/>
      <c r="CQ1831" s="23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</row>
    <row r="1832" spans="1:166" hidden="1" x14ac:dyDescent="0.25">
      <c r="A1832" s="13" t="s">
        <v>70</v>
      </c>
      <c r="B1832" s="13"/>
      <c r="C1832" s="22">
        <v>44040</v>
      </c>
      <c r="D1832" s="23"/>
      <c r="E1832" s="22"/>
      <c r="F1832" s="13"/>
      <c r="G1832" s="13">
        <v>173</v>
      </c>
      <c r="H1832" t="s">
        <v>26</v>
      </c>
      <c r="I1832" s="7">
        <v>10.5</v>
      </c>
      <c r="J1832">
        <v>1000</v>
      </c>
      <c r="K1832" s="5">
        <f t="shared" si="39"/>
        <v>95.238095238095241</v>
      </c>
      <c r="L1832" s="23"/>
      <c r="M1832" s="24"/>
      <c r="N1832" s="24"/>
      <c r="O1832" s="24"/>
      <c r="P1832" s="24"/>
      <c r="Q1832" s="23"/>
      <c r="R1832" s="23"/>
      <c r="S1832" s="23"/>
      <c r="T1832" s="23"/>
      <c r="U1832" s="23"/>
      <c r="V1832" s="23"/>
      <c r="W1832" s="23"/>
      <c r="X1832" s="24"/>
      <c r="Y1832" s="24"/>
      <c r="Z1832" s="24"/>
      <c r="AA1832" s="24"/>
      <c r="AB1832" s="24"/>
      <c r="AC1832" s="5"/>
      <c r="AD1832" s="24"/>
      <c r="AE1832" s="8"/>
      <c r="AF1832" s="8"/>
      <c r="AG1832" s="8"/>
      <c r="AH1832" s="8"/>
      <c r="AI1832" s="8"/>
      <c r="AJ1832" s="5"/>
      <c r="AK1832" s="24"/>
      <c r="AL1832" s="24"/>
      <c r="AM1832" s="24"/>
      <c r="AN1832" s="24"/>
      <c r="AO1832" s="24"/>
      <c r="AP1832" s="24"/>
      <c r="AQ1832" s="9"/>
      <c r="AR1832" s="24"/>
      <c r="AS1832" s="8"/>
      <c r="AT1832" s="8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5"/>
      <c r="BI1832" s="24"/>
      <c r="BJ1832" s="5"/>
      <c r="BK1832" s="5"/>
      <c r="BL1832" s="5"/>
      <c r="BM1832" s="24"/>
      <c r="BN1832" s="24"/>
      <c r="BO1832" s="25"/>
      <c r="BP1832" s="5"/>
      <c r="BQ1832" s="5"/>
      <c r="BR1832" s="5"/>
      <c r="BS1832" s="5"/>
      <c r="BT1832" s="25"/>
      <c r="BU1832" s="25"/>
      <c r="BV1832" s="25"/>
      <c r="BW1832" s="25"/>
      <c r="BX1832" s="25"/>
      <c r="BY1832" s="25"/>
      <c r="BZ1832" s="25"/>
      <c r="CA1832" s="5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4"/>
      <c r="CL1832" s="23"/>
      <c r="CM1832" s="23"/>
      <c r="CN1832" s="24">
        <v>1.0393810457687462</v>
      </c>
      <c r="CO1832" s="5">
        <f>CT1832+CW1832+CZ1832+DC1832+DF1832+DI1832+DL1832+DO1832+DR1832+DU1832+DX1832+EA1832</f>
        <v>303.62882320994953</v>
      </c>
      <c r="CP1832" s="5"/>
      <c r="CQ1832" s="5"/>
      <c r="CR1832" s="24">
        <v>4.0608232670444271E-2</v>
      </c>
      <c r="CS1832" s="23">
        <v>150</v>
      </c>
      <c r="CT1832" s="24">
        <f>CR1832*CS1832</f>
        <v>6.0912349005666409</v>
      </c>
      <c r="CU1832" s="24">
        <v>8.2064642437208762E-2</v>
      </c>
      <c r="CV1832" s="23">
        <v>150</v>
      </c>
      <c r="CW1832" s="24">
        <f>CU1832*CV1832</f>
        <v>12.309696365581315</v>
      </c>
      <c r="CX1832" s="24">
        <v>0.11345896034013803</v>
      </c>
      <c r="CY1832" s="23">
        <v>300</v>
      </c>
      <c r="CZ1832" s="24">
        <f>CX1832*CY1832</f>
        <v>34.037688102041407</v>
      </c>
      <c r="DA1832" s="24">
        <v>0.14543048783534923</v>
      </c>
      <c r="DB1832" s="23">
        <v>300</v>
      </c>
      <c r="DC1832" s="24">
        <f>DA1832*DB1832</f>
        <v>43.629146350604771</v>
      </c>
      <c r="DD1832" s="24">
        <v>0.13922365279371757</v>
      </c>
      <c r="DE1832" s="23">
        <v>300</v>
      </c>
      <c r="DF1832" s="24">
        <f>DD1832*DE1832</f>
        <v>41.767095838115267</v>
      </c>
      <c r="DG1832" s="24">
        <v>0.12226363266344695</v>
      </c>
      <c r="DH1832" s="23">
        <v>600</v>
      </c>
      <c r="DI1832" s="24">
        <f>DG1832*DH1832</f>
        <v>73.358179598068162</v>
      </c>
      <c r="DJ1832" s="24">
        <v>0.13382175925213163</v>
      </c>
      <c r="DK1832" s="23">
        <v>400</v>
      </c>
      <c r="DL1832" s="24">
        <f>DJ1832*DK1832</f>
        <v>53.528703700852653</v>
      </c>
      <c r="DM1832" s="24">
        <v>0.12969026118039775</v>
      </c>
      <c r="DN1832" s="23">
        <v>300</v>
      </c>
      <c r="DO1832" s="24">
        <f>DM1832*DN1832</f>
        <v>38.907078354119328</v>
      </c>
      <c r="DP1832" s="24">
        <v>0.13281941659591212</v>
      </c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>
        <v>1.625</v>
      </c>
      <c r="ED1832" s="24"/>
      <c r="EE1832" s="24">
        <v>1.25</v>
      </c>
      <c r="EF1832" s="24"/>
      <c r="EG1832" s="24">
        <v>1</v>
      </c>
      <c r="EH1832" s="24"/>
      <c r="EI1832" s="24">
        <v>3.6875</v>
      </c>
      <c r="EJ1832" s="24"/>
      <c r="EK1832" s="24">
        <v>3.8125</v>
      </c>
      <c r="EL1832" s="24"/>
      <c r="EM1832" s="24">
        <v>3.4375</v>
      </c>
      <c r="EN1832" s="24"/>
      <c r="EO1832" s="24">
        <v>2.0625</v>
      </c>
      <c r="EP1832" s="24"/>
      <c r="EQ1832" s="24">
        <v>1.1875</v>
      </c>
      <c r="ER1832" s="24"/>
      <c r="ES1832" s="24"/>
      <c r="ET1832" s="24">
        <v>7</v>
      </c>
      <c r="EU1832" s="24">
        <v>7</v>
      </c>
      <c r="EV1832" s="24">
        <v>5.375</v>
      </c>
      <c r="EW1832" s="24">
        <v>6</v>
      </c>
      <c r="EX1832" s="24">
        <v>5</v>
      </c>
      <c r="EY1832" s="24">
        <v>5.625</v>
      </c>
      <c r="EZ1832" s="24">
        <v>6.375</v>
      </c>
      <c r="FA1832" s="24">
        <v>5.625</v>
      </c>
      <c r="FB1832" s="24"/>
      <c r="FC1832" s="24">
        <v>0.42</v>
      </c>
      <c r="FD1832" s="24">
        <v>0.31375000000000003</v>
      </c>
      <c r="FE1832" s="24"/>
      <c r="FF1832" s="24"/>
      <c r="FG1832" s="24"/>
      <c r="FH1832" s="24"/>
      <c r="FI1832" s="24"/>
      <c r="FJ1832" s="24"/>
    </row>
    <row r="1833" spans="1:166" hidden="1" x14ac:dyDescent="0.25">
      <c r="A1833" t="s">
        <v>27</v>
      </c>
      <c r="C1833" s="6">
        <v>44189</v>
      </c>
      <c r="D1833" s="5">
        <v>1</v>
      </c>
      <c r="E1833" s="6" t="s">
        <v>209</v>
      </c>
      <c r="F1833" t="s">
        <v>10</v>
      </c>
      <c r="G1833">
        <v>0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8"/>
      <c r="N1833" s="8"/>
      <c r="O1833" s="8"/>
      <c r="P1833" s="8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hidden="1" x14ac:dyDescent="0.25">
      <c r="A1834" t="s">
        <v>27</v>
      </c>
      <c r="C1834" s="6">
        <v>44224</v>
      </c>
      <c r="D1834" s="5"/>
      <c r="E1834" s="6"/>
      <c r="G1834">
        <v>35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304.66666666666663</v>
      </c>
      <c r="N1834" s="7">
        <v>7.9333333333333336</v>
      </c>
      <c r="O1834" s="7"/>
      <c r="P1834" s="7"/>
      <c r="Q1834" s="5"/>
      <c r="R1834" s="5"/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/>
      <c r="CO1834" s="5"/>
      <c r="CP1834" s="5"/>
      <c r="CQ1834" s="5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hidden="1" x14ac:dyDescent="0.25">
      <c r="A1835" t="s">
        <v>27</v>
      </c>
      <c r="C1835" s="6">
        <v>44230</v>
      </c>
      <c r="D1835" s="5">
        <v>4</v>
      </c>
      <c r="E1835" t="s">
        <v>210</v>
      </c>
      <c r="F1835" t="s">
        <v>12</v>
      </c>
      <c r="G1835">
        <v>41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396</v>
      </c>
      <c r="N1835" s="7">
        <v>10</v>
      </c>
      <c r="O1835" s="7"/>
      <c r="P1835" s="7"/>
      <c r="Q1835" s="5"/>
      <c r="R1835" s="5">
        <v>41</v>
      </c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>
        <f>CR1835+CU1835+CX1835+DA1835+DD1835+DG1835+DJ1835+DM1835</f>
        <v>2.2734664923347645</v>
      </c>
      <c r="CO1835" s="5">
        <f>CT1835+CW1835+CZ1835+DC1835+DF1835+DI1835+DL1835+DO1835+DR1835+DU1835+DX1835+EA1835</f>
        <v>682.03994770042925</v>
      </c>
      <c r="CP1835" s="5">
        <f>CT1835+CW1835+CZ1835+DC1835+DF1835+DI1835+DL1835+DO1835</f>
        <v>682.03994770042925</v>
      </c>
      <c r="CQ1835" s="5"/>
      <c r="CR1835" s="9">
        <v>0.17934088690426042</v>
      </c>
      <c r="CS1835">
        <v>300</v>
      </c>
      <c r="CT1835" s="5">
        <f>CR1835*CS1835</f>
        <v>53.802266071278126</v>
      </c>
      <c r="CU1835" s="9">
        <v>0.256817324243518</v>
      </c>
      <c r="CV1835">
        <v>300</v>
      </c>
      <c r="CW1835" s="5">
        <f>CU1835*CV1835</f>
        <v>77.045197273055393</v>
      </c>
      <c r="CX1835" s="9">
        <v>0.30762575803020081</v>
      </c>
      <c r="CY1835">
        <v>300</v>
      </c>
      <c r="CZ1835" s="5">
        <f>CX1835*CY1835</f>
        <v>92.287727409060238</v>
      </c>
      <c r="DA1835" s="9">
        <v>0.31095814330623195</v>
      </c>
      <c r="DB1835">
        <v>300</v>
      </c>
      <c r="DC1835" s="5">
        <f>DA1835*DB1835</f>
        <v>93.287442991869582</v>
      </c>
      <c r="DD1835" s="9">
        <v>0.30110841518064668</v>
      </c>
      <c r="DE1835">
        <v>300</v>
      </c>
      <c r="DF1835" s="5">
        <f>DD1835*DE1835</f>
        <v>90.332524554194009</v>
      </c>
      <c r="DG1835" s="9">
        <v>0.30655935211970808</v>
      </c>
      <c r="DH1835">
        <v>300</v>
      </c>
      <c r="DI1835" s="5">
        <f>DG1835*DH1835</f>
        <v>91.967805635912427</v>
      </c>
      <c r="DJ1835" s="9">
        <v>0.30310047139627272</v>
      </c>
      <c r="DK1835">
        <v>300</v>
      </c>
      <c r="DL1835" s="5">
        <f>DJ1835*DK1835</f>
        <v>90.930141418881817</v>
      </c>
      <c r="DM1835" s="9">
        <v>0.30795614115392567</v>
      </c>
      <c r="DN1835">
        <v>300</v>
      </c>
      <c r="DO1835" s="5">
        <f>DM1835*DN1835</f>
        <v>92.386842346177701</v>
      </c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hidden="1" x14ac:dyDescent="0.25">
      <c r="A1836" t="s">
        <v>27</v>
      </c>
      <c r="C1836" s="6">
        <v>44236</v>
      </c>
      <c r="D1836" s="5"/>
      <c r="E1836" s="6"/>
      <c r="G1836">
        <v>47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5">
        <v>476</v>
      </c>
      <c r="N1836" s="7">
        <v>11.666666666666666</v>
      </c>
      <c r="O1836" s="7"/>
      <c r="P1836" s="7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/>
      <c r="AD1836" s="8"/>
      <c r="AE1836" s="8"/>
      <c r="AF1836" s="8"/>
      <c r="AG1836" s="8"/>
      <c r="AH1836" s="8"/>
      <c r="AI1836" s="8"/>
      <c r="AJ1836" s="5"/>
      <c r="AK1836" s="8"/>
      <c r="AL1836" s="8"/>
      <c r="AM1836" s="8"/>
      <c r="AN1836" s="8"/>
      <c r="AO1836" s="8"/>
      <c r="AP1836" s="8"/>
      <c r="AQ1836" s="9"/>
      <c r="AR1836" s="8"/>
      <c r="AS1836" s="8"/>
      <c r="AT1836" s="8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8"/>
      <c r="BJ1836" s="5"/>
      <c r="BK1836" s="5"/>
      <c r="BL1836" s="5"/>
      <c r="BM1836" s="8"/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7"/>
      <c r="BY1836" s="7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hidden="1" x14ac:dyDescent="0.25">
      <c r="A1837" t="s">
        <v>27</v>
      </c>
      <c r="C1837" s="6">
        <v>44237</v>
      </c>
      <c r="D1837" s="5"/>
      <c r="E1837" s="6"/>
      <c r="G1837">
        <v>48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8"/>
      <c r="N1837" s="8"/>
      <c r="O1837" s="8"/>
      <c r="P1837" s="8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>
        <v>37.233333333333327</v>
      </c>
      <c r="AE1837" s="8"/>
      <c r="AF1837" s="8"/>
      <c r="AG1837" s="8"/>
      <c r="AH1837" s="8"/>
      <c r="AI1837" s="8"/>
      <c r="AJ1837" s="5">
        <v>34.833333333333336</v>
      </c>
      <c r="AK1837" s="8">
        <v>0.78512160000000009</v>
      </c>
      <c r="AL1837" s="8"/>
      <c r="AM1837" s="8"/>
      <c r="AN1837" s="8"/>
      <c r="AO1837" s="8"/>
      <c r="AP1837" s="8"/>
      <c r="AQ1837" s="9">
        <f>AK1837/AJ1837</f>
        <v>2.2539376076555026E-2</v>
      </c>
      <c r="AR1837" s="8"/>
      <c r="AS1837" s="8"/>
      <c r="AT1837" s="8"/>
      <c r="AU1837" s="5"/>
      <c r="AV1837" s="5"/>
      <c r="AW1837" s="5"/>
      <c r="AY1837" s="5">
        <v>0</v>
      </c>
      <c r="AZ1837" s="5"/>
      <c r="BA1837" s="5"/>
      <c r="BB1837" s="5"/>
      <c r="BC1837" s="5"/>
      <c r="BD1837" s="5"/>
      <c r="BE1837" s="5">
        <v>0</v>
      </c>
      <c r="BG1837" s="5"/>
      <c r="BH1837" s="5">
        <v>0</v>
      </c>
      <c r="BI1837" s="8"/>
      <c r="BJ1837" s="5"/>
      <c r="BK1837" s="5">
        <f>AC1837+AJ1837+BH1837</f>
        <v>72.066666666666663</v>
      </c>
      <c r="BL1837" s="5"/>
      <c r="BM1837" s="8">
        <f>BH1837/BK1837</f>
        <v>0</v>
      </c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8">
        <f>AC1837/BK1837</f>
        <v>0.5166512488436632</v>
      </c>
      <c r="BY1837" s="8">
        <f>AJ1837/BK1837</f>
        <v>0.4833487511563368</v>
      </c>
      <c r="BZ1837" s="8">
        <f>BH1837/BK1837</f>
        <v>0</v>
      </c>
      <c r="CA1837" s="5">
        <v>28</v>
      </c>
      <c r="CB1837" s="5">
        <v>27</v>
      </c>
      <c r="CC1837" s="5">
        <v>0</v>
      </c>
      <c r="CD1837" s="5"/>
      <c r="CE1837" s="5">
        <v>0</v>
      </c>
      <c r="CF1837" s="5"/>
      <c r="CG1837" s="5">
        <v>1</v>
      </c>
      <c r="CH1837" s="9">
        <f>AK1837/CA1837</f>
        <v>2.8040057142857146E-2</v>
      </c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hidden="1" x14ac:dyDescent="0.25">
      <c r="A1838" t="s">
        <v>27</v>
      </c>
      <c r="C1838" s="6">
        <v>44243</v>
      </c>
      <c r="D1838" s="5"/>
      <c r="E1838" s="6"/>
      <c r="G1838">
        <v>54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552.66666666666663</v>
      </c>
      <c r="N1838" s="7">
        <v>12.666666666666666</v>
      </c>
      <c r="O1838" s="7"/>
      <c r="P1838" s="7"/>
      <c r="Q1838" s="5"/>
      <c r="R1838" s="5"/>
      <c r="S1838" s="5"/>
      <c r="T1838" s="5"/>
      <c r="U1838" s="5"/>
      <c r="V1838" s="5"/>
      <c r="W1838" s="5"/>
      <c r="X1838" s="8"/>
      <c r="Y1838" s="8"/>
      <c r="Z1838" s="8"/>
      <c r="AA1838" s="8"/>
      <c r="AB1838" s="8"/>
      <c r="AC1838" s="5"/>
      <c r="AE1838" s="8"/>
      <c r="AF1838" s="8"/>
      <c r="AG1838" s="8"/>
      <c r="AH1838" s="8"/>
      <c r="AI1838" s="8"/>
      <c r="AJ1838" s="5"/>
      <c r="AK1838" s="8"/>
      <c r="AL1838" s="8"/>
      <c r="AM1838" s="8"/>
      <c r="AN1838" s="8"/>
      <c r="AO1838" s="8"/>
      <c r="AP1838" s="8"/>
      <c r="AQ1838" s="9"/>
      <c r="AR1838" s="8"/>
      <c r="AS1838" s="8"/>
      <c r="AT1838" s="8"/>
      <c r="AU1838" s="5"/>
      <c r="AV1838" s="5"/>
      <c r="AW1838" s="5"/>
      <c r="AY1838" s="5"/>
      <c r="AZ1838" s="5"/>
      <c r="BA1838" s="5"/>
      <c r="BB1838" s="5"/>
      <c r="BC1838" s="5"/>
      <c r="BD1838" s="5"/>
      <c r="BE1838" s="5"/>
      <c r="BG1838" s="5"/>
      <c r="BH1838" s="5"/>
      <c r="BI1838" s="8"/>
      <c r="BJ1838" s="5"/>
      <c r="BK1838" s="5"/>
      <c r="BL1838" s="5"/>
      <c r="BM1838" s="8"/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7"/>
      <c r="BY1838" s="7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hidden="1" x14ac:dyDescent="0.25">
      <c r="A1839" t="s">
        <v>27</v>
      </c>
      <c r="C1839" s="6">
        <v>44251</v>
      </c>
      <c r="D1839" s="5">
        <v>5</v>
      </c>
      <c r="E1839" t="s">
        <v>206</v>
      </c>
      <c r="F1839" t="s">
        <v>13</v>
      </c>
      <c r="G1839">
        <v>62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738</v>
      </c>
      <c r="N1839" s="7">
        <v>15.6</v>
      </c>
      <c r="O1839" s="7"/>
      <c r="P1839" s="7"/>
      <c r="Q1839" s="5"/>
      <c r="R1839" s="5"/>
      <c r="S1839" s="5">
        <v>62</v>
      </c>
      <c r="T1839" s="5"/>
      <c r="U1839" s="5"/>
      <c r="V1839" s="5"/>
      <c r="W1839" s="5"/>
      <c r="X1839" s="8"/>
      <c r="Y1839" s="8"/>
      <c r="Z1839" s="8"/>
      <c r="AA1839" s="8"/>
      <c r="AB1839" s="8"/>
      <c r="AC1839" s="5">
        <v>102.73981206627839</v>
      </c>
      <c r="AE1839" s="8"/>
      <c r="AF1839" s="8"/>
      <c r="AG1839" s="8"/>
      <c r="AH1839" s="8"/>
      <c r="AI1839" s="8"/>
      <c r="AJ1839" s="5">
        <v>82.622540680209525</v>
      </c>
      <c r="AK1839" s="8">
        <v>1.7850035285751786</v>
      </c>
      <c r="AL1839" s="8"/>
      <c r="AM1839" s="8"/>
      <c r="AN1839" s="8"/>
      <c r="AO1839" s="8"/>
      <c r="AP1839" s="8"/>
      <c r="AQ1839" s="9">
        <f>AK1839/AJ1839</f>
        <v>2.1604316617229592E-2</v>
      </c>
      <c r="AR1839" s="8"/>
      <c r="AS1839" s="8"/>
      <c r="AT1839" s="8"/>
      <c r="AU1839" s="5"/>
      <c r="AV1839" s="5"/>
      <c r="AW1839" s="5"/>
      <c r="AY1839" s="5">
        <v>0</v>
      </c>
      <c r="AZ1839" s="5"/>
      <c r="BA1839" s="5"/>
      <c r="BB1839" s="5"/>
      <c r="BC1839" s="5"/>
      <c r="BD1839" s="5"/>
      <c r="BE1839" s="5">
        <v>8.0829787931460384</v>
      </c>
      <c r="BG1839" s="5"/>
      <c r="BH1839" s="5">
        <v>8.0829787931460384</v>
      </c>
      <c r="BI1839" s="8"/>
      <c r="BJ1839" s="5"/>
      <c r="BK1839" s="5">
        <f>AC1839+AJ1839+BH1839</f>
        <v>193.44533153963394</v>
      </c>
      <c r="BL1839" s="5"/>
      <c r="BM1839" s="8">
        <f>BH1839/BK1839</f>
        <v>4.178430530638038E-2</v>
      </c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8">
        <f>AC1839/BK1839</f>
        <v>0.53110515125162683</v>
      </c>
      <c r="BY1839" s="8">
        <f>AJ1839/BK1839</f>
        <v>0.42711054344199284</v>
      </c>
      <c r="BZ1839" s="8">
        <f>BH1839/BK1839</f>
        <v>4.178430530638038E-2</v>
      </c>
      <c r="CA1839" s="5">
        <v>91.651287908033268</v>
      </c>
      <c r="CB1839" s="5">
        <v>74.34060559750445</v>
      </c>
      <c r="CC1839" s="5">
        <v>2.3402545065904032</v>
      </c>
      <c r="CD1839" s="5"/>
      <c r="CE1839" s="5">
        <v>6.4310028321212593</v>
      </c>
      <c r="CF1839" s="5"/>
      <c r="CG1839" s="5">
        <v>8.5394249718171586</v>
      </c>
      <c r="CH1839" s="9">
        <f>AK1839/CA1839</f>
        <v>1.9476033226792467E-2</v>
      </c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hidden="1" x14ac:dyDescent="0.25">
      <c r="A1840" t="s">
        <v>27</v>
      </c>
      <c r="C1840" s="6">
        <v>44258</v>
      </c>
      <c r="D1840" s="5"/>
      <c r="E1840" s="6"/>
      <c r="G1840">
        <v>69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919.33333333333337</v>
      </c>
      <c r="N1840" s="7">
        <v>18.333333333333332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hidden="1" x14ac:dyDescent="0.25">
      <c r="A1841" t="s">
        <v>27</v>
      </c>
      <c r="C1841" s="6">
        <v>44266</v>
      </c>
      <c r="D1841" s="5"/>
      <c r="E1841" s="6"/>
      <c r="G1841">
        <v>77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1047.3333333333333</v>
      </c>
      <c r="N1841" s="7">
        <v>20.066666666666666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hidden="1" x14ac:dyDescent="0.25">
      <c r="A1842" t="s">
        <v>27</v>
      </c>
      <c r="C1842" s="6">
        <v>44280</v>
      </c>
      <c r="D1842" s="5"/>
      <c r="E1842" s="6"/>
      <c r="G1842">
        <v>91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5">
        <v>1140.7142857142858</v>
      </c>
      <c r="N1842" s="7">
        <v>22.285714285714285</v>
      </c>
      <c r="O1842" s="7"/>
      <c r="P1842" s="7"/>
      <c r="Q1842" s="5"/>
      <c r="R1842" s="5"/>
      <c r="S1842" s="5"/>
      <c r="T1842" s="5"/>
      <c r="U1842" s="5"/>
      <c r="V1842" s="5"/>
      <c r="W1842" s="5"/>
      <c r="X1842" s="8"/>
      <c r="Y1842" s="8"/>
      <c r="Z1842" s="8"/>
      <c r="AA1842" s="8"/>
      <c r="AB1842" s="8"/>
      <c r="AC1842" s="5"/>
      <c r="AD1842" s="8"/>
      <c r="AE1842" s="8"/>
      <c r="AF1842" s="8"/>
      <c r="AG1842" s="8"/>
      <c r="AH1842" s="8"/>
      <c r="AI1842" s="8"/>
      <c r="AJ1842" s="5"/>
      <c r="AK1842" s="8"/>
      <c r="AL1842" s="8"/>
      <c r="AM1842" s="8"/>
      <c r="AN1842" s="8"/>
      <c r="AO1842" s="8"/>
      <c r="AP1842" s="8"/>
      <c r="AQ1842" s="9"/>
      <c r="AR1842" s="8"/>
      <c r="AS1842" s="8"/>
      <c r="AT1842" s="8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8"/>
      <c r="BJ1842" s="5"/>
      <c r="BK1842" s="5"/>
      <c r="BL1842" s="5"/>
      <c r="BM1842" s="8"/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7"/>
      <c r="BY1842" s="7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hidden="1" x14ac:dyDescent="0.25">
      <c r="A1843" t="s">
        <v>27</v>
      </c>
      <c r="C1843" s="6">
        <v>44285</v>
      </c>
      <c r="D1843" s="5">
        <v>6</v>
      </c>
      <c r="E1843" s="6" t="s">
        <v>239</v>
      </c>
      <c r="F1843" t="s">
        <v>89</v>
      </c>
      <c r="G1843">
        <v>96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/>
      <c r="M1843" s="8"/>
      <c r="N1843" s="8"/>
      <c r="O1843" s="8"/>
      <c r="P1843" s="8"/>
      <c r="Q1843" s="5"/>
      <c r="R1843" s="5"/>
      <c r="S1843" s="5"/>
      <c r="T1843" s="5">
        <v>96</v>
      </c>
      <c r="U1843" s="5"/>
      <c r="V1843" s="5"/>
      <c r="W1843" s="5"/>
      <c r="X1843" s="8"/>
      <c r="Y1843" s="8"/>
      <c r="Z1843" s="8"/>
      <c r="AA1843" s="8"/>
      <c r="AB1843" s="8"/>
      <c r="AC1843" s="5">
        <v>276.09380449419422</v>
      </c>
      <c r="AD1843" s="8"/>
      <c r="AE1843" s="8"/>
      <c r="AF1843" s="8"/>
      <c r="AG1843" s="8"/>
      <c r="AH1843" s="8"/>
      <c r="AI1843" s="8"/>
      <c r="AJ1843" s="5">
        <v>159.34432319803969</v>
      </c>
      <c r="AK1843" s="8">
        <v>2.9060473947708942</v>
      </c>
      <c r="AL1843" s="8"/>
      <c r="AM1843" s="8"/>
      <c r="AN1843" s="8"/>
      <c r="AO1843" s="8"/>
      <c r="AP1843" s="8"/>
      <c r="AQ1843" s="9">
        <f>AK1843/AJ1843</f>
        <v>1.8237533264107181E-2</v>
      </c>
      <c r="AR1843" s="8"/>
      <c r="AS1843" s="8"/>
      <c r="AT1843" s="8"/>
      <c r="AU1843" s="5"/>
      <c r="AV1843" s="5"/>
      <c r="AW1843" s="5"/>
      <c r="AX1843" s="5"/>
      <c r="AY1843" s="5">
        <v>117.73884296713281</v>
      </c>
      <c r="AZ1843" s="5"/>
      <c r="BA1843" s="5"/>
      <c r="BB1843" s="5"/>
      <c r="BC1843" s="5"/>
      <c r="BD1843" s="5"/>
      <c r="BE1843" s="5">
        <v>7.769248332667968</v>
      </c>
      <c r="BF1843" s="5"/>
      <c r="BG1843" s="5"/>
      <c r="BH1843" s="5">
        <v>125.50809129980078</v>
      </c>
      <c r="BI1843" s="8"/>
      <c r="BJ1843" s="5"/>
      <c r="BK1843" s="5">
        <f>AC1843+AJ1843+BH1843</f>
        <v>560.94621899203469</v>
      </c>
      <c r="BL1843" s="5"/>
      <c r="BM1843" s="8">
        <f>BH1843/BK1843</f>
        <v>0.22374353734895747</v>
      </c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8">
        <f>AC1843/BK1843</f>
        <v>0.49219300379688391</v>
      </c>
      <c r="BY1843" s="8">
        <f>AJ1843/BK1843</f>
        <v>0.28406345885415862</v>
      </c>
      <c r="BZ1843" s="8">
        <f>BH1843/BK1843</f>
        <v>0.22374353734895747</v>
      </c>
      <c r="CA1843" s="5">
        <v>213.23073282633601</v>
      </c>
      <c r="CB1843" s="5">
        <v>54.578468518974709</v>
      </c>
      <c r="CC1843" s="5">
        <v>58.179784634091561</v>
      </c>
      <c r="CD1843" s="5"/>
      <c r="CE1843" s="5">
        <v>10.370485888772558</v>
      </c>
      <c r="CF1843" s="5"/>
      <c r="CG1843" s="5">
        <v>90.101993784497154</v>
      </c>
      <c r="CH1843" s="9">
        <f>AK1843/CA1843</f>
        <v>1.3628651725066762E-2</v>
      </c>
      <c r="CI1843" s="5"/>
      <c r="CJ1843" s="5"/>
      <c r="CK1843" s="8"/>
      <c r="CL1843" s="5"/>
      <c r="CM1843" s="5"/>
      <c r="CN1843" s="8"/>
      <c r="CO1843" s="5"/>
      <c r="CP1843" s="5"/>
      <c r="CQ1843" s="5"/>
      <c r="CR1843" s="9"/>
      <c r="CS1843" s="8"/>
      <c r="CT1843" s="8"/>
      <c r="CU1843" s="9"/>
      <c r="CV1843" s="8"/>
      <c r="CW1843" s="8"/>
      <c r="CX1843" s="9"/>
      <c r="CY1843" s="8"/>
      <c r="CZ1843" s="8"/>
      <c r="DA1843" s="9"/>
      <c r="DB1843" s="8"/>
      <c r="DC1843" s="8"/>
      <c r="DD1843" s="9"/>
      <c r="DE1843" s="8"/>
      <c r="DF1843" s="8"/>
      <c r="DG1843" s="9"/>
      <c r="DH1843" s="8"/>
      <c r="DI1843" s="8"/>
      <c r="DJ1843" s="9"/>
      <c r="DK1843" s="8"/>
      <c r="DL1843" s="8"/>
      <c r="DM1843" s="9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</row>
    <row r="1844" spans="1:166" hidden="1" x14ac:dyDescent="0.25">
      <c r="A1844" t="s">
        <v>27</v>
      </c>
      <c r="C1844" s="6">
        <v>44295</v>
      </c>
      <c r="D1844" s="5"/>
      <c r="E1844" s="6"/>
      <c r="G1844">
        <v>106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>
        <v>2100</v>
      </c>
      <c r="M1844" s="8"/>
      <c r="N1844" s="8"/>
      <c r="O1844" s="8"/>
      <c r="P1844" s="8"/>
      <c r="Q1844" s="5"/>
      <c r="R1844" s="5"/>
      <c r="S1844" s="5"/>
      <c r="T1844" s="5"/>
      <c r="U1844" s="5"/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K1844" s="8"/>
      <c r="AL1844" s="8"/>
      <c r="AM1844" s="8"/>
      <c r="AN1844" s="8"/>
      <c r="AO1844" s="8"/>
      <c r="AP1844" s="8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8"/>
      <c r="BJ1844" s="5"/>
      <c r="BK1844" s="5"/>
      <c r="BL1844" s="5"/>
      <c r="BM1844" s="8"/>
      <c r="BN1844" s="8"/>
      <c r="BO1844" s="7"/>
      <c r="BP1844" s="5"/>
      <c r="BQ1844" s="5"/>
      <c r="BR1844" s="5"/>
      <c r="BS1844" s="5"/>
      <c r="BT1844" s="7"/>
      <c r="BU1844" s="7"/>
      <c r="BV1844" s="7"/>
      <c r="BW1844" s="7"/>
      <c r="BX1844" s="7"/>
      <c r="BY1844" s="7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8"/>
      <c r="CL1844" s="5"/>
      <c r="CM1844" s="5"/>
      <c r="CN1844" s="8">
        <f>CR1844+CU1844+CX1844+DA1844+DD1844+DG1844+DJ1844+DM1844</f>
        <v>1.9726708788705956</v>
      </c>
      <c r="CO1844" s="5">
        <f>CT1844+CW1844+CZ1844+DC1844+DF1844+DI1844+DL1844+DO1844+DR1844+DU1844+DX1844+EA1844</f>
        <v>591.80126366117861</v>
      </c>
      <c r="CP1844" s="5">
        <f>CT1844+CW1844+CZ1844+DC1844+DF1844+DI1844+DL1844+DO1844</f>
        <v>591.80126366117861</v>
      </c>
      <c r="CQ1844" s="5"/>
      <c r="CR1844" s="9">
        <v>0.13649405028778161</v>
      </c>
      <c r="CS1844">
        <v>300</v>
      </c>
      <c r="CT1844" s="5">
        <f>CR1844*CS1844</f>
        <v>40.948215086334486</v>
      </c>
      <c r="CU1844" s="9">
        <v>0.24018876032936967</v>
      </c>
      <c r="CV1844">
        <v>300</v>
      </c>
      <c r="CW1844" s="5">
        <f>CU1844*CV1844</f>
        <v>72.056628098810904</v>
      </c>
      <c r="CX1844" s="9">
        <v>0.26280425931077306</v>
      </c>
      <c r="CY1844">
        <v>300</v>
      </c>
      <c r="CZ1844" s="5">
        <f>CX1844*CY1844</f>
        <v>78.841277793231924</v>
      </c>
      <c r="DA1844" s="9">
        <v>0.26312992633935006</v>
      </c>
      <c r="DB1844">
        <v>300</v>
      </c>
      <c r="DC1844" s="5">
        <f>DA1844*DB1844</f>
        <v>78.938977901805018</v>
      </c>
      <c r="DD1844" s="9">
        <v>0.25105064330009336</v>
      </c>
      <c r="DE1844">
        <v>300</v>
      </c>
      <c r="DF1844" s="5">
        <f>DD1844*DE1844</f>
        <v>75.315192990028009</v>
      </c>
      <c r="DG1844" s="9">
        <v>0.26822811366755545</v>
      </c>
      <c r="DH1844">
        <v>300</v>
      </c>
      <c r="DI1844" s="5">
        <f>DG1844*DH1844</f>
        <v>80.468434100266634</v>
      </c>
      <c r="DJ1844" s="9">
        <v>0.27579521112038952</v>
      </c>
      <c r="DK1844">
        <v>300</v>
      </c>
      <c r="DL1844" s="5">
        <f>DJ1844*DK1844</f>
        <v>82.738563336116854</v>
      </c>
      <c r="DM1844" s="9">
        <v>0.27497991451528297</v>
      </c>
      <c r="DN1844">
        <v>300</v>
      </c>
      <c r="DO1844" s="5">
        <f>DM1844*DN1844</f>
        <v>82.493974354584893</v>
      </c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5.000000000000001E-2</v>
      </c>
      <c r="ED1844" s="8">
        <f>((10000*0.3*1.59)*EC1844)/1000</f>
        <v>0.23850000000000005</v>
      </c>
      <c r="EE1844" s="8">
        <v>5.000000000000001E-2</v>
      </c>
      <c r="EF1844" s="8">
        <f>((10000*0.3*1.68)*EE1844)/1000</f>
        <v>0.25200000000000006</v>
      </c>
      <c r="EG1844" s="8">
        <v>5.000000000000001E-2</v>
      </c>
      <c r="EH1844" s="8">
        <f>((10000*0.3*1.63)*EG1844)/1000</f>
        <v>0.24450000000000005</v>
      </c>
      <c r="EI1844" s="8">
        <v>5.000000000000001E-2</v>
      </c>
      <c r="EJ1844" s="8">
        <f>((10000*0.3*1.62)*EI1844)/1000</f>
        <v>0.24300000000000005</v>
      </c>
      <c r="EK1844" s="8">
        <v>0.3666666666666667</v>
      </c>
      <c r="EL1844" s="8">
        <f>((10000*0.3*1.56)*EK1844)/1000</f>
        <v>1.7160000000000002</v>
      </c>
      <c r="EM1844" s="8">
        <v>1.0166666666666666</v>
      </c>
      <c r="EN1844" s="8">
        <f>((10000*0.3*1.62)*EM1844)/1000</f>
        <v>4.9409999999999998</v>
      </c>
      <c r="EO1844" s="8">
        <v>0.3666666666666667</v>
      </c>
      <c r="EP1844" s="8">
        <f>((10000*0.3*1.64)*EO1844)/1000</f>
        <v>1.8040000000000003</v>
      </c>
      <c r="EQ1844" s="8">
        <v>0.3666666666666667</v>
      </c>
      <c r="ER1844" s="8">
        <f>((10000*0.3*1.62)*EQ1844)/1000</f>
        <v>1.7820000000000003</v>
      </c>
      <c r="ES1844" s="8">
        <v>8.7666666666666675</v>
      </c>
      <c r="ET1844" s="8">
        <v>2.6666666666666665</v>
      </c>
      <c r="EU1844" s="8">
        <v>1.6666666666666667</v>
      </c>
      <c r="EV1844" s="8">
        <v>1.3333333333333333</v>
      </c>
      <c r="EW1844" s="8">
        <v>0.3666666666666667</v>
      </c>
      <c r="EX1844" s="8">
        <v>0.68333333333333324</v>
      </c>
      <c r="EY1844" s="8">
        <v>1</v>
      </c>
      <c r="EZ1844" s="8">
        <v>0.68333333333333324</v>
      </c>
      <c r="FA1844" s="8">
        <v>0.3666666666666667</v>
      </c>
      <c r="FB1844" s="8">
        <v>1.2783333333333333</v>
      </c>
      <c r="FC1844" s="8">
        <v>0.34666666666666668</v>
      </c>
      <c r="FD1844" s="8">
        <v>0.19000000000000003</v>
      </c>
      <c r="FE1844" s="8">
        <v>0.12</v>
      </c>
      <c r="FF1844" s="8">
        <v>7.6666666666666675E-2</v>
      </c>
      <c r="FG1844" s="8">
        <v>7.166666666666667E-2</v>
      </c>
      <c r="FH1844" s="8">
        <v>0.13</v>
      </c>
      <c r="FI1844" s="8">
        <v>0.17</v>
      </c>
      <c r="FJ1844" s="8">
        <v>0.17333333333333334</v>
      </c>
    </row>
    <row r="1845" spans="1:166" hidden="1" x14ac:dyDescent="0.25">
      <c r="A1845" t="s">
        <v>27</v>
      </c>
      <c r="C1845" s="6">
        <v>44301</v>
      </c>
      <c r="D1845" s="5">
        <v>8</v>
      </c>
      <c r="E1845" t="s">
        <v>208</v>
      </c>
      <c r="F1845" t="s">
        <v>14</v>
      </c>
      <c r="G1845">
        <v>112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>
        <v>112</v>
      </c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8.5566666666666666</v>
      </c>
      <c r="BH1845" s="5"/>
      <c r="BI1845" s="8"/>
      <c r="BJ1845" s="5"/>
      <c r="BK1845" s="5"/>
      <c r="BL1845" s="5"/>
      <c r="BM1845" s="8"/>
      <c r="BN1845" s="5">
        <f t="shared" ref="BN1845:BN1852" si="40">BP1845*(1/(BO1845/100))</f>
        <v>8.5566666666666666</v>
      </c>
      <c r="BO1845" s="7">
        <v>41</v>
      </c>
      <c r="BP1845" s="5">
        <v>3.5082333333333331</v>
      </c>
      <c r="BQ1845" s="5">
        <f t="shared" ref="BQ1845:BQ1852" si="41">BN1845-BP1845</f>
        <v>5.0484333333333336</v>
      </c>
      <c r="BR1845" s="5"/>
      <c r="BS1845" s="5"/>
      <c r="BT1845" s="7">
        <v>0.15454772393538913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3.556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hidden="1" x14ac:dyDescent="0.25">
      <c r="A1846" t="s">
        <v>27</v>
      </c>
      <c r="C1846" s="6">
        <v>44307</v>
      </c>
      <c r="D1846" s="5"/>
      <c r="E1846" s="6"/>
      <c r="G1846">
        <v>118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56.896666666666668</v>
      </c>
      <c r="BH1846" s="5"/>
      <c r="BI1846" s="8"/>
      <c r="BJ1846" s="5"/>
      <c r="BK1846" s="5"/>
      <c r="BL1846" s="5"/>
      <c r="BM1846" s="8"/>
      <c r="BN1846" s="5">
        <f t="shared" si="40"/>
        <v>56.896666666666661</v>
      </c>
      <c r="BO1846" s="7">
        <v>41</v>
      </c>
      <c r="BP1846" s="5">
        <v>23.327633333333331</v>
      </c>
      <c r="BQ1846" s="5">
        <f t="shared" si="41"/>
        <v>33.56903333333333</v>
      </c>
      <c r="BR1846" s="5"/>
      <c r="BS1846" s="5"/>
      <c r="BT1846" s="7">
        <v>1.0276490455212921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14.778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hidden="1" x14ac:dyDescent="0.25">
      <c r="A1847" t="s">
        <v>27</v>
      </c>
      <c r="C1847" s="6">
        <v>44314</v>
      </c>
      <c r="D1847" s="5"/>
      <c r="E1847" s="6"/>
      <c r="G1847">
        <v>125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108.65</v>
      </c>
      <c r="BH1847" s="5"/>
      <c r="BI1847" s="8"/>
      <c r="BJ1847" s="5"/>
      <c r="BK1847" s="5"/>
      <c r="BL1847" s="5"/>
      <c r="BM1847" s="8"/>
      <c r="BN1847" s="5">
        <f t="shared" si="40"/>
        <v>108.65</v>
      </c>
      <c r="BO1847" s="7">
        <v>41</v>
      </c>
      <c r="BP1847" s="5">
        <v>44.546500000000002</v>
      </c>
      <c r="BQ1847" s="5">
        <f t="shared" si="41"/>
        <v>64.103499999999997</v>
      </c>
      <c r="BR1847" s="5"/>
      <c r="BS1847" s="5"/>
      <c r="BT1847" s="7">
        <v>1.9624008810572688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30.556000000000001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/>
      <c r="CO1847" s="5"/>
      <c r="CP1847" s="5"/>
      <c r="CQ1847" s="5"/>
      <c r="CR1847" s="9"/>
      <c r="CS1847" s="8"/>
      <c r="CT1847" s="8"/>
      <c r="CU1847" s="9"/>
      <c r="CV1847" s="8"/>
      <c r="CW1847" s="8"/>
      <c r="CX1847" s="9"/>
      <c r="CY1847" s="8"/>
      <c r="CZ1847" s="8"/>
      <c r="DA1847" s="9"/>
      <c r="DB1847" s="8"/>
      <c r="DC1847" s="8"/>
      <c r="DD1847" s="9"/>
      <c r="DE1847" s="8"/>
      <c r="DF1847" s="8"/>
      <c r="DG1847" s="9"/>
      <c r="DH1847" s="8"/>
      <c r="DI1847" s="8"/>
      <c r="DJ1847" s="9"/>
      <c r="DK1847" s="8"/>
      <c r="DL1847" s="8"/>
      <c r="DM1847" s="9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hidden="1" x14ac:dyDescent="0.25">
      <c r="A1848" t="s">
        <v>27</v>
      </c>
      <c r="C1848" s="6">
        <v>44323</v>
      </c>
      <c r="D1848" s="5"/>
      <c r="E1848" s="6"/>
      <c r="G1848">
        <v>134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/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168.0911111111111</v>
      </c>
      <c r="BH1848" s="5"/>
      <c r="BI1848" s="8"/>
      <c r="BJ1848" s="5"/>
      <c r="BK1848" s="5"/>
      <c r="BL1848" s="5"/>
      <c r="BM1848" s="8"/>
      <c r="BN1848" s="5">
        <f t="shared" si="40"/>
        <v>168.09111111111108</v>
      </c>
      <c r="BO1848" s="7">
        <v>41</v>
      </c>
      <c r="BP1848" s="5">
        <v>68.917355555555545</v>
      </c>
      <c r="BQ1848" s="5">
        <f t="shared" si="41"/>
        <v>99.17375555555553</v>
      </c>
      <c r="BR1848" s="5"/>
      <c r="BS1848" s="5"/>
      <c r="BT1848" s="7">
        <v>3.0360068526676454</v>
      </c>
      <c r="BU1848" s="7"/>
      <c r="BV1848" s="7"/>
      <c r="BW1848" s="7"/>
      <c r="BX1848" s="7"/>
      <c r="BY1848" s="7"/>
      <c r="BZ1848" s="7"/>
      <c r="CA1848" s="5"/>
      <c r="CB1848" s="5"/>
      <c r="CC1848" s="5"/>
      <c r="CD1848" s="5">
        <v>43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>
        <f>CR1848+CU1848+CX1848+DA1848+DD1848+DG1848+DJ1848+DM1848</f>
        <v>1.4695805049386268</v>
      </c>
      <c r="CO1848" s="5">
        <f>CT1848+CW1848+CZ1848+DC1848+DF1848+DI1848+DL1848+DO1848+DR1848+DU1848+DX1848+EA1848</f>
        <v>440.874151481588</v>
      </c>
      <c r="CP1848" s="5">
        <f>CT1848+CW1848+CZ1848+DC1848+DF1848+DI1848+DL1848+DO1848</f>
        <v>440.874151481588</v>
      </c>
      <c r="CQ1848" s="5"/>
      <c r="CR1848" s="9">
        <v>9.016923761302402E-2</v>
      </c>
      <c r="CS1848">
        <v>300</v>
      </c>
      <c r="CT1848" s="5">
        <f>CR1848*CS1848</f>
        <v>27.050771283907206</v>
      </c>
      <c r="CU1848" s="9">
        <v>0.15342710180436436</v>
      </c>
      <c r="CV1848">
        <v>300</v>
      </c>
      <c r="CW1848" s="5">
        <f>CU1848*CV1848</f>
        <v>46.028130541309309</v>
      </c>
      <c r="CX1848" s="9">
        <v>0.192891902870932</v>
      </c>
      <c r="CY1848">
        <v>300</v>
      </c>
      <c r="CZ1848" s="5">
        <f>CX1848*CY1848</f>
        <v>57.867570861279596</v>
      </c>
      <c r="DA1848" s="9">
        <v>0.2114546723292724</v>
      </c>
      <c r="DB1848">
        <v>300</v>
      </c>
      <c r="DC1848" s="5">
        <f>DA1848*DB1848</f>
        <v>63.436401698781722</v>
      </c>
      <c r="DD1848" s="9">
        <v>0.19451748863330995</v>
      </c>
      <c r="DE1848">
        <v>300</v>
      </c>
      <c r="DF1848" s="5">
        <f>DD1848*DE1848</f>
        <v>58.355246589992987</v>
      </c>
      <c r="DG1848" s="9">
        <v>0.19997133362749783</v>
      </c>
      <c r="DH1848">
        <v>300</v>
      </c>
      <c r="DI1848" s="5">
        <f>DG1848*DH1848</f>
        <v>59.99140008824935</v>
      </c>
      <c r="DJ1848" s="9">
        <v>0.20550637920689249</v>
      </c>
      <c r="DK1848">
        <v>300</v>
      </c>
      <c r="DL1848" s="5">
        <f>DJ1848*DK1848</f>
        <v>61.65191376206775</v>
      </c>
      <c r="DM1848" s="9">
        <v>0.22164238885333365</v>
      </c>
      <c r="DN1848">
        <v>300</v>
      </c>
      <c r="DO1848" s="5">
        <f>DM1848*DN1848</f>
        <v>66.492716656000098</v>
      </c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hidden="1" x14ac:dyDescent="0.25">
      <c r="A1849" t="s">
        <v>27</v>
      </c>
      <c r="C1849" s="6">
        <v>44329</v>
      </c>
      <c r="D1849" s="5">
        <v>9</v>
      </c>
      <c r="E1849" s="6" t="s">
        <v>207</v>
      </c>
      <c r="F1849" t="s">
        <v>15</v>
      </c>
      <c r="G1849">
        <v>140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>
        <v>140</v>
      </c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204.31777777777776</v>
      </c>
      <c r="BH1849" s="5"/>
      <c r="BI1849" s="8"/>
      <c r="BJ1849" s="5"/>
      <c r="BK1849" s="5"/>
      <c r="BL1849" s="5"/>
      <c r="BM1849" s="8"/>
      <c r="BN1849" s="5">
        <f t="shared" si="40"/>
        <v>204.31777777777776</v>
      </c>
      <c r="BO1849" s="7">
        <v>41</v>
      </c>
      <c r="BP1849" s="5">
        <v>83.770288888888885</v>
      </c>
      <c r="BQ1849" s="5">
        <f t="shared" si="41"/>
        <v>120.54748888888888</v>
      </c>
      <c r="BR1849" s="5"/>
      <c r="BS1849" s="5"/>
      <c r="BT1849" s="7">
        <v>3.6903210964268234</v>
      </c>
      <c r="BU1849" s="7"/>
      <c r="BV1849" s="7"/>
      <c r="BW1849" s="7">
        <v>3.6903210964268234</v>
      </c>
      <c r="BX1849" s="7"/>
      <c r="BY1849" s="7"/>
      <c r="BZ1849" s="7"/>
      <c r="CA1849" s="5"/>
      <c r="CB1849" s="5"/>
      <c r="CC1849" s="5"/>
      <c r="CD1849" s="5">
        <v>51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hidden="1" x14ac:dyDescent="0.25">
      <c r="A1850" t="s">
        <v>27</v>
      </c>
      <c r="C1850" s="6">
        <v>44335</v>
      </c>
      <c r="D1850" s="5"/>
      <c r="E1850" s="6"/>
      <c r="G1850">
        <v>146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235.5922222222222</v>
      </c>
      <c r="BH1850" s="5"/>
      <c r="BI1850" s="8"/>
      <c r="BJ1850" s="5"/>
      <c r="BK1850" s="5"/>
      <c r="BL1850" s="5"/>
      <c r="BM1850" s="8"/>
      <c r="BN1850" s="5">
        <f t="shared" si="40"/>
        <v>235.5922222222222</v>
      </c>
      <c r="BO1850" s="7">
        <v>41</v>
      </c>
      <c r="BP1850" s="5">
        <v>96.592811111111104</v>
      </c>
      <c r="BQ1850" s="5">
        <f t="shared" si="41"/>
        <v>138.9994111111111</v>
      </c>
      <c r="BR1850" s="5"/>
      <c r="BS1850" s="5"/>
      <c r="BT1850" s="7">
        <v>4.2551899167890355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57.444000000000003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hidden="1" x14ac:dyDescent="0.25">
      <c r="A1851" t="s">
        <v>27</v>
      </c>
      <c r="C1851" s="6">
        <v>44342</v>
      </c>
      <c r="D1851" s="5"/>
      <c r="E1851" s="6"/>
      <c r="G1851">
        <v>153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/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325.52999999999997</v>
      </c>
      <c r="BH1851" s="5"/>
      <c r="BI1851" s="8"/>
      <c r="BJ1851" s="5"/>
      <c r="BK1851" s="5"/>
      <c r="BL1851" s="5"/>
      <c r="BM1851" s="8"/>
      <c r="BN1851" s="5">
        <f t="shared" si="40"/>
        <v>325.52999999999997</v>
      </c>
      <c r="BO1851" s="7">
        <v>41</v>
      </c>
      <c r="BP1851" s="5">
        <v>133.46729999999999</v>
      </c>
      <c r="BQ1851" s="5">
        <f t="shared" si="41"/>
        <v>192.06269999999998</v>
      </c>
      <c r="BR1851" s="5"/>
      <c r="BS1851" s="5"/>
      <c r="BT1851" s="7">
        <v>5.8796167400881059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76.444000000000003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hidden="1" x14ac:dyDescent="0.25">
      <c r="A1852" t="s">
        <v>27</v>
      </c>
      <c r="C1852" s="6">
        <v>44348</v>
      </c>
      <c r="D1852" s="5">
        <v>10</v>
      </c>
      <c r="E1852" s="6" t="s">
        <v>108</v>
      </c>
      <c r="F1852" t="s">
        <v>16</v>
      </c>
      <c r="G1852">
        <v>159</v>
      </c>
      <c r="H1852" t="s">
        <v>11</v>
      </c>
      <c r="I1852" s="7">
        <v>7</v>
      </c>
      <c r="J1852">
        <v>1000</v>
      </c>
      <c r="K1852" s="5">
        <f t="shared" si="39"/>
        <v>142.85714285714286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>
        <v>159</v>
      </c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>
        <v>359.43222222222221</v>
      </c>
      <c r="BH1852" s="5"/>
      <c r="BI1852" s="8"/>
      <c r="BJ1852" s="5"/>
      <c r="BK1852" s="5"/>
      <c r="BL1852" s="5"/>
      <c r="BM1852" s="8"/>
      <c r="BN1852" s="5">
        <f t="shared" si="40"/>
        <v>359.43222222222215</v>
      </c>
      <c r="BO1852" s="7">
        <v>41</v>
      </c>
      <c r="BP1852" s="5">
        <v>147.36721111111109</v>
      </c>
      <c r="BQ1852" s="5">
        <f t="shared" si="41"/>
        <v>212.06501111111106</v>
      </c>
      <c r="BR1852" s="5"/>
      <c r="BS1852" s="5"/>
      <c r="BT1852" s="7">
        <v>6.4919476260401359</v>
      </c>
      <c r="BU1852" s="7"/>
      <c r="BV1852" s="7"/>
      <c r="BW1852" s="7"/>
      <c r="BX1852" s="7"/>
      <c r="BY1852" s="7"/>
      <c r="BZ1852" s="7"/>
      <c r="CA1852" s="5"/>
      <c r="CB1852" s="5"/>
      <c r="CC1852" s="5"/>
      <c r="CD1852" s="5">
        <v>85.555999999999997</v>
      </c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hidden="1" x14ac:dyDescent="0.25">
      <c r="A1853" t="s">
        <v>76</v>
      </c>
      <c r="B1853" t="s">
        <v>248</v>
      </c>
      <c r="C1853" s="6">
        <v>39000</v>
      </c>
      <c r="D1853" s="5">
        <v>1</v>
      </c>
      <c r="E1853" s="6" t="s">
        <v>209</v>
      </c>
      <c r="F1853" t="s">
        <v>10</v>
      </c>
      <c r="G1853">
        <v>0</v>
      </c>
      <c r="H1853" t="s">
        <v>17</v>
      </c>
      <c r="I1853" s="7">
        <v>11</v>
      </c>
      <c r="J1853">
        <v>1000</v>
      </c>
      <c r="K1853" s="5">
        <f t="shared" si="39"/>
        <v>90.909090909090907</v>
      </c>
      <c r="L1853" s="5"/>
      <c r="M1853" s="8"/>
      <c r="N1853" s="8"/>
      <c r="O1853" s="8"/>
      <c r="P1853" s="8"/>
      <c r="Q1853" s="5"/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hidden="1" x14ac:dyDescent="0.25">
      <c r="A1854" t="s">
        <v>76</v>
      </c>
      <c r="B1854" t="s">
        <v>248</v>
      </c>
      <c r="C1854" s="6">
        <v>39009</v>
      </c>
      <c r="D1854" s="5">
        <v>3</v>
      </c>
      <c r="E1854" s="6" t="s">
        <v>205</v>
      </c>
      <c r="F1854" t="s">
        <v>88</v>
      </c>
      <c r="G1854">
        <v>9</v>
      </c>
      <c r="H1854" t="s">
        <v>17</v>
      </c>
      <c r="I1854" s="7">
        <v>11</v>
      </c>
      <c r="J1854">
        <v>1000</v>
      </c>
      <c r="K1854" s="5">
        <f t="shared" si="39"/>
        <v>90.909090909090907</v>
      </c>
      <c r="L1854" s="5"/>
      <c r="M1854" s="8"/>
      <c r="N1854" s="8"/>
      <c r="O1854" s="8"/>
      <c r="P1854" s="8"/>
      <c r="Q1854" s="5">
        <v>9</v>
      </c>
      <c r="R1854" s="5"/>
      <c r="S1854" s="5"/>
      <c r="T1854" s="5"/>
      <c r="U1854" s="5"/>
      <c r="V1854" s="5"/>
      <c r="W1854" s="5"/>
      <c r="X1854" s="8"/>
      <c r="Y1854" s="8"/>
      <c r="Z1854" s="8"/>
      <c r="AA1854" s="8"/>
      <c r="AB1854" s="8"/>
      <c r="AC1854" s="5"/>
      <c r="AD1854" s="8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R1854" s="8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8"/>
      <c r="BJ1854" s="5"/>
      <c r="BK1854" s="5"/>
      <c r="BL1854" s="5"/>
      <c r="BM1854" s="8"/>
      <c r="BN1854" s="8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8"/>
      <c r="CL1854" s="5"/>
      <c r="CM1854" s="5"/>
      <c r="CN1854" s="8"/>
      <c r="CO1854" s="5"/>
      <c r="CP1854" s="5"/>
      <c r="CQ1854" s="5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</row>
    <row r="1855" spans="1:166" hidden="1" x14ac:dyDescent="0.25">
      <c r="A1855" t="s">
        <v>76</v>
      </c>
      <c r="B1855" t="s">
        <v>248</v>
      </c>
      <c r="C1855" s="6">
        <v>39043</v>
      </c>
      <c r="D1855" s="5"/>
      <c r="G1855">
        <v>43</v>
      </c>
      <c r="H1855" t="s">
        <v>17</v>
      </c>
      <c r="I1855" s="7">
        <v>11</v>
      </c>
      <c r="J1855">
        <v>1000</v>
      </c>
      <c r="K1855" s="5">
        <f t="shared" si="39"/>
        <v>90.909090909090907</v>
      </c>
      <c r="AC1855" s="5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J1855" s="5"/>
      <c r="BK1855" s="5"/>
      <c r="BL1855" s="5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L1855" s="5"/>
      <c r="CM1855" s="5">
        <f>CS1855+CV1855+CY1855+DB1855+DE1855+DH1855+DK1855+DN1855+DQ1855</f>
        <v>1300</v>
      </c>
      <c r="CO1855" s="5">
        <f>CT1855+CW1855+CZ1855+DC1855+DF1855+DI1855+DL1855+DO1855+DR1855</f>
        <v>167.38877095187055</v>
      </c>
      <c r="CP1855" s="5"/>
      <c r="CQ1855" s="5"/>
      <c r="CR1855" s="21">
        <f>CT1855/CS1855</f>
        <v>5.0293438344229599E-2</v>
      </c>
      <c r="CS1855">
        <v>150</v>
      </c>
      <c r="CT1855" s="5">
        <v>7.5440157516344399</v>
      </c>
      <c r="CU1855" s="21">
        <f>CW1855/CV1855</f>
        <v>0.18484762259091675</v>
      </c>
      <c r="CV1855">
        <v>100</v>
      </c>
      <c r="CW1855" s="5">
        <v>18.484762259091674</v>
      </c>
      <c r="CX1855" s="21">
        <f>CZ1855/CY1855</f>
        <v>0.21034375956650472</v>
      </c>
      <c r="CY1855">
        <v>100</v>
      </c>
      <c r="CZ1855" s="5">
        <v>21.034375956650472</v>
      </c>
      <c r="DA1855" s="21">
        <f>DC1855/DB1855</f>
        <v>0.1832860598532598</v>
      </c>
      <c r="DB1855">
        <v>100</v>
      </c>
      <c r="DC1855" s="5">
        <v>18.328605985325979</v>
      </c>
      <c r="DD1855" s="21">
        <f>DF1855/DE1855</f>
        <v>0.19179081154310956</v>
      </c>
      <c r="DE1855">
        <v>100</v>
      </c>
      <c r="DF1855" s="5">
        <v>19.179081154310957</v>
      </c>
      <c r="DG1855" s="21">
        <f>DI1855/DH1855</f>
        <v>0.17992771450942427</v>
      </c>
      <c r="DH1855">
        <v>100</v>
      </c>
      <c r="DI1855" s="5">
        <v>17.992771450942428</v>
      </c>
      <c r="DJ1855" s="21">
        <f>DL1855/DK1855</f>
        <v>0.12829049596347761</v>
      </c>
      <c r="DK1855">
        <v>250</v>
      </c>
      <c r="DL1855" s="5">
        <v>32.072623990869403</v>
      </c>
      <c r="DM1855" s="21">
        <f>DO1855/DN1855</f>
        <v>8.3709513763045709E-2</v>
      </c>
      <c r="DN1855">
        <v>200</v>
      </c>
      <c r="DO1855" s="5">
        <v>16.741902752609143</v>
      </c>
      <c r="DP1855" s="21">
        <f>DR1855/DQ1855</f>
        <v>8.0053158252180304E-2</v>
      </c>
      <c r="DQ1855">
        <v>200</v>
      </c>
      <c r="DR1855" s="5">
        <v>16.010631650436061</v>
      </c>
    </row>
    <row r="1856" spans="1:166" hidden="1" x14ac:dyDescent="0.25">
      <c r="A1856" t="s">
        <v>76</v>
      </c>
      <c r="B1856" t="s">
        <v>248</v>
      </c>
      <c r="C1856" s="6">
        <v>39051</v>
      </c>
      <c r="D1856" s="5"/>
      <c r="G1856">
        <v>51</v>
      </c>
      <c r="H1856" t="s">
        <v>17</v>
      </c>
      <c r="I1856" s="7">
        <v>11</v>
      </c>
      <c r="J1856">
        <v>1000</v>
      </c>
      <c r="K1856" s="5">
        <f t="shared" si="39"/>
        <v>90.909090909090907</v>
      </c>
      <c r="AC1856" s="5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J1856" s="5"/>
      <c r="BK1856" s="5"/>
      <c r="BL1856" s="5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L1856" s="5"/>
      <c r="CM1856" s="5">
        <f>CS1856+CV1856+CY1856+DB1856+DE1856+DH1856+DK1856+DN1856+DQ1856</f>
        <v>1300</v>
      </c>
      <c r="CO1856" s="5">
        <f>CT1856+CW1856+CZ1856+DC1856+DF1856+DI1856+DL1856+DO1856+DR1856</f>
        <v>164.20529981505015</v>
      </c>
      <c r="CP1856" s="5"/>
      <c r="CQ1856" s="5"/>
      <c r="CR1856" s="21">
        <f>CT1856/CS1856</f>
        <v>4.1104500451177299E-2</v>
      </c>
      <c r="CS1856">
        <v>150</v>
      </c>
      <c r="CT1856" s="5">
        <v>6.1656750676765952</v>
      </c>
      <c r="CU1856" s="21">
        <f>CW1856/CV1856</f>
        <v>0.16192313287463145</v>
      </c>
      <c r="CV1856">
        <v>100</v>
      </c>
      <c r="CW1856" s="5">
        <v>16.192313287463143</v>
      </c>
      <c r="CX1856" s="21">
        <f>CZ1856/CY1856</f>
        <v>0.18876351644178357</v>
      </c>
      <c r="CY1856">
        <v>100</v>
      </c>
      <c r="CZ1856" s="5">
        <v>18.876351644178357</v>
      </c>
      <c r="DA1856" s="21">
        <f>DC1856/DB1856</f>
        <v>0.17691004047854192</v>
      </c>
      <c r="DB1856">
        <v>100</v>
      </c>
      <c r="DC1856" s="5">
        <v>17.691004047854193</v>
      </c>
      <c r="DD1856" s="21">
        <f>DF1856/DE1856</f>
        <v>0.18049670275179722</v>
      </c>
      <c r="DE1856">
        <v>100</v>
      </c>
      <c r="DF1856" s="5">
        <v>18.049670275179722</v>
      </c>
      <c r="DG1856" s="21">
        <f>DI1856/DH1856</f>
        <v>0.18332707202174631</v>
      </c>
      <c r="DH1856">
        <v>100</v>
      </c>
      <c r="DI1856" s="5">
        <v>18.332707202174632</v>
      </c>
      <c r="DJ1856" s="21">
        <f>DL1856/DK1856</f>
        <v>0.1419390946276069</v>
      </c>
      <c r="DK1856">
        <v>250</v>
      </c>
      <c r="DL1856" s="5">
        <v>35.484773656901723</v>
      </c>
      <c r="DM1856" s="21">
        <f>DO1856/DN1856</f>
        <v>8.4597697179622275E-2</v>
      </c>
      <c r="DN1856">
        <v>200</v>
      </c>
      <c r="DO1856" s="5">
        <v>16.919539435924456</v>
      </c>
      <c r="DP1856" s="21">
        <f>DR1856/DQ1856</f>
        <v>8.2466325988486591E-2</v>
      </c>
      <c r="DQ1856">
        <v>200</v>
      </c>
      <c r="DR1856" s="5">
        <v>16.493265197697319</v>
      </c>
    </row>
    <row r="1857" spans="1:166" hidden="1" x14ac:dyDescent="0.25">
      <c r="A1857" t="s">
        <v>76</v>
      </c>
      <c r="B1857" t="s">
        <v>248</v>
      </c>
      <c r="C1857" s="6">
        <v>39052</v>
      </c>
      <c r="D1857" s="5">
        <v>4</v>
      </c>
      <c r="E1857" t="s">
        <v>210</v>
      </c>
      <c r="F1857" t="s">
        <v>12</v>
      </c>
      <c r="G1857">
        <v>52</v>
      </c>
      <c r="H1857" t="s">
        <v>17</v>
      </c>
      <c r="I1857" s="7">
        <v>11</v>
      </c>
      <c r="J1857">
        <v>1000</v>
      </c>
      <c r="K1857" s="5">
        <f t="shared" si="39"/>
        <v>90.909090909090907</v>
      </c>
      <c r="L1857" s="5"/>
      <c r="M1857" s="8"/>
      <c r="N1857" s="8"/>
      <c r="O1857" s="8"/>
      <c r="P1857" s="8"/>
      <c r="Q1857" s="5"/>
      <c r="R1857" s="5">
        <v>52</v>
      </c>
      <c r="S1857" s="5"/>
      <c r="T1857" s="5"/>
      <c r="U1857" s="5"/>
      <c r="V1857" s="5"/>
      <c r="W1857" s="5"/>
      <c r="X1857" s="8"/>
      <c r="Y1857" s="8"/>
      <c r="Z1857" s="8"/>
      <c r="AA1857" s="8"/>
      <c r="AB1857" s="8"/>
      <c r="AC1857" s="5"/>
      <c r="AD1857" s="8"/>
      <c r="AE1857" s="8"/>
      <c r="AF1857" s="8"/>
      <c r="AG1857" s="8"/>
      <c r="AH1857" s="8"/>
      <c r="AI1857" s="8"/>
      <c r="AJ1857" s="5"/>
      <c r="AK1857" s="8"/>
      <c r="AL1857" s="8"/>
      <c r="AM1857" s="8"/>
      <c r="AN1857" s="8"/>
      <c r="AO1857" s="8"/>
      <c r="AP1857" s="8"/>
      <c r="AQ1857" s="9"/>
      <c r="AR1857" s="8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8"/>
      <c r="BJ1857" s="5"/>
      <c r="BK1857" s="5"/>
      <c r="BL1857" s="5"/>
      <c r="BM1857" s="8"/>
      <c r="BN1857" s="8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8"/>
      <c r="CL1857" s="5"/>
      <c r="CM1857" s="5"/>
      <c r="CN1857" s="8"/>
      <c r="CO1857" s="5"/>
      <c r="CP1857" s="5"/>
      <c r="CQ1857" s="5"/>
      <c r="CR1857" s="8"/>
      <c r="CS1857" s="8"/>
      <c r="CT1857" s="5"/>
      <c r="CV1857">
        <v>10</v>
      </c>
      <c r="CW1857" s="5"/>
      <c r="CY1857">
        <v>10</v>
      </c>
      <c r="CZ1857" s="5"/>
      <c r="DC1857" s="5"/>
      <c r="DF1857" s="5"/>
      <c r="DI1857" s="5"/>
      <c r="DL1857" s="5"/>
      <c r="DO1857" s="5"/>
      <c r="DQ1857" s="8"/>
      <c r="DR1857" s="5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</row>
    <row r="1858" spans="1:166" hidden="1" x14ac:dyDescent="0.25">
      <c r="A1858" t="s">
        <v>76</v>
      </c>
      <c r="B1858" t="s">
        <v>248</v>
      </c>
      <c r="C1858" s="6">
        <v>39055</v>
      </c>
      <c r="D1858" s="5"/>
      <c r="G1858">
        <v>55</v>
      </c>
      <c r="H1858" t="s">
        <v>17</v>
      </c>
      <c r="I1858" s="7">
        <v>11</v>
      </c>
      <c r="J1858">
        <v>1000</v>
      </c>
      <c r="K1858" s="5">
        <f t="shared" si="39"/>
        <v>90.909090909090907</v>
      </c>
      <c r="AC1858" s="5"/>
      <c r="AE1858" s="8"/>
      <c r="AF1858" s="8"/>
      <c r="AG1858" s="8"/>
      <c r="AH1858" s="8"/>
      <c r="AI1858" s="8"/>
      <c r="AJ1858" s="5"/>
      <c r="AK1858" s="8"/>
      <c r="AL1858" s="8"/>
      <c r="AM1858" s="8"/>
      <c r="AN1858" s="8"/>
      <c r="AO1858" s="8"/>
      <c r="AP1858" s="8"/>
      <c r="AQ1858" s="9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J1858" s="5"/>
      <c r="BK1858" s="5"/>
      <c r="BL1858" s="5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L1858" s="5"/>
      <c r="CM1858" s="5">
        <f>CS1858+CV1858+CY1858+DB1858+DE1858+DH1858+DK1858+DN1858+DQ1858</f>
        <v>1300</v>
      </c>
      <c r="CO1858" s="5">
        <f>CT1858+CW1858+CZ1858+DC1858+DF1858+DI1858+DL1858+DO1858+DR1858</f>
        <v>163.26976331798377</v>
      </c>
      <c r="CP1858" s="5"/>
      <c r="CQ1858" s="5"/>
      <c r="CR1858" s="21">
        <f>CT1858/CS1858</f>
        <v>5.5595148553122475E-2</v>
      </c>
      <c r="CS1858">
        <v>150</v>
      </c>
      <c r="CT1858" s="5">
        <v>8.3392722829683716</v>
      </c>
      <c r="CU1858" s="21">
        <f>CW1858/CV1858</f>
        <v>0.15424823139129656</v>
      </c>
      <c r="CV1858">
        <v>100</v>
      </c>
      <c r="CW1858" s="5">
        <v>15.424823139129657</v>
      </c>
      <c r="CX1858" s="21">
        <f>CZ1858/CY1858</f>
        <v>0.16626952908587264</v>
      </c>
      <c r="CY1858">
        <v>100</v>
      </c>
      <c r="CZ1858" s="5">
        <v>16.626952908587263</v>
      </c>
      <c r="DA1858" s="21">
        <f>DC1858/DB1858</f>
        <v>0.16790327834825861</v>
      </c>
      <c r="DB1858">
        <v>100</v>
      </c>
      <c r="DC1858" s="5">
        <v>16.79032783482586</v>
      </c>
      <c r="DD1858" s="21">
        <f>DF1858/DE1858</f>
        <v>0.17756320261776082</v>
      </c>
      <c r="DE1858">
        <v>100</v>
      </c>
      <c r="DF1858" s="5">
        <v>17.756320261776082</v>
      </c>
      <c r="DG1858" s="21">
        <f>DI1858/DH1858</f>
        <v>0.18182594500003241</v>
      </c>
      <c r="DH1858">
        <v>100</v>
      </c>
      <c r="DI1858" s="5">
        <v>18.182594500003241</v>
      </c>
      <c r="DJ1858" s="21">
        <f>DL1858/DK1858</f>
        <v>0.14364648337749525</v>
      </c>
      <c r="DK1858">
        <v>250</v>
      </c>
      <c r="DL1858" s="5">
        <v>35.911620844373815</v>
      </c>
      <c r="DM1858" s="21">
        <f>DO1858/DN1858</f>
        <v>9.3982605811558706E-2</v>
      </c>
      <c r="DN1858">
        <v>200</v>
      </c>
      <c r="DO1858" s="5">
        <v>18.796521162311741</v>
      </c>
      <c r="DP1858" s="21">
        <f>DR1858/DQ1858</f>
        <v>7.7206651920038755E-2</v>
      </c>
      <c r="DQ1858">
        <v>200</v>
      </c>
      <c r="DR1858" s="5">
        <v>15.441330384007751</v>
      </c>
    </row>
    <row r="1859" spans="1:166" hidden="1" x14ac:dyDescent="0.25">
      <c r="A1859" t="s">
        <v>76</v>
      </c>
      <c r="B1859" t="s">
        <v>248</v>
      </c>
      <c r="C1859" s="6">
        <v>39057</v>
      </c>
      <c r="G1859">
        <v>57</v>
      </c>
      <c r="H1859" t="s">
        <v>17</v>
      </c>
      <c r="I1859" s="7">
        <v>11</v>
      </c>
      <c r="J1859">
        <v>1000</v>
      </c>
      <c r="K1859" s="5">
        <f t="shared" si="39"/>
        <v>90.909090909090907</v>
      </c>
      <c r="M1859" s="5">
        <v>152</v>
      </c>
      <c r="N1859" s="7">
        <v>10.75</v>
      </c>
      <c r="O1859" s="7"/>
      <c r="P1859" s="7"/>
      <c r="AC1859" s="5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J1859" s="5"/>
      <c r="BK1859" s="5"/>
      <c r="BL1859" s="5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L1859" s="5"/>
      <c r="CM1859" s="5"/>
      <c r="CO1859" s="5"/>
      <c r="CP1859" s="5"/>
      <c r="CQ1859" s="5"/>
      <c r="CT1859" s="5"/>
      <c r="CV1859">
        <v>10</v>
      </c>
      <c r="CW1859" s="5"/>
      <c r="CY1859">
        <v>10</v>
      </c>
      <c r="CZ1859" s="5"/>
      <c r="DC1859" s="5"/>
      <c r="DF1859" s="5"/>
      <c r="DI1859" s="5"/>
      <c r="DL1859" s="5"/>
      <c r="DO1859" s="5"/>
      <c r="DR1859" s="5"/>
    </row>
    <row r="1860" spans="1:166" hidden="1" x14ac:dyDescent="0.25">
      <c r="A1860" t="s">
        <v>76</v>
      </c>
      <c r="B1860" t="s">
        <v>248</v>
      </c>
      <c r="C1860" s="6">
        <v>39064</v>
      </c>
      <c r="D1860" s="5"/>
      <c r="G1860">
        <v>64</v>
      </c>
      <c r="H1860" t="s">
        <v>17</v>
      </c>
      <c r="I1860" s="7">
        <v>11</v>
      </c>
      <c r="J1860">
        <v>1000</v>
      </c>
      <c r="K1860" s="5">
        <f t="shared" si="39"/>
        <v>90.909090909090907</v>
      </c>
      <c r="M1860" s="5">
        <v>227.5</v>
      </c>
      <c r="N1860" s="7">
        <v>11.95</v>
      </c>
      <c r="O1860" s="7"/>
      <c r="P1860" s="7"/>
      <c r="AC1860" s="5"/>
      <c r="AE1860" s="8"/>
      <c r="AF1860" s="8"/>
      <c r="AG1860" s="8"/>
      <c r="AH1860" s="8"/>
      <c r="AI1860" s="8"/>
      <c r="AJ1860" s="5"/>
      <c r="AK1860" s="8"/>
      <c r="AL1860" s="8"/>
      <c r="AM1860" s="8"/>
      <c r="AN1860" s="8"/>
      <c r="AO1860" s="8"/>
      <c r="AP1860" s="8"/>
      <c r="AQ1860" s="9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J1860" s="5"/>
      <c r="BK1860" s="5"/>
      <c r="BL1860" s="5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L1860" s="5"/>
      <c r="CM1860" s="5">
        <f>CS1860+CV1860+CY1860+DB1860+DE1860+DH1860+DK1860+DN1860+DQ1860</f>
        <v>1300</v>
      </c>
      <c r="CO1860" s="5">
        <f>CT1860+CW1860+CZ1860+DC1860+DF1860+DI1860+DL1860+DO1860+DR1860</f>
        <v>149.29996634028407</v>
      </c>
      <c r="CP1860" s="5"/>
      <c r="CQ1860" s="5"/>
      <c r="CR1860" s="21">
        <f>CT1860/CS1860</f>
        <v>2.0304888908504709E-2</v>
      </c>
      <c r="CS1860">
        <v>150</v>
      </c>
      <c r="CT1860" s="5">
        <v>3.0457333362757062</v>
      </c>
      <c r="CU1860" s="21">
        <f>CW1860/CV1860</f>
        <v>0.15757046086140647</v>
      </c>
      <c r="CV1860">
        <v>100</v>
      </c>
      <c r="CW1860" s="5">
        <v>15.757046086140647</v>
      </c>
      <c r="CX1860" s="21">
        <f>CZ1860/CY1860</f>
        <v>0.1422056607988563</v>
      </c>
      <c r="CY1860">
        <v>100</v>
      </c>
      <c r="CZ1860" s="5">
        <v>14.220566079885629</v>
      </c>
      <c r="DA1860" s="21">
        <f>DC1860/DB1860</f>
        <v>0.14079132007822034</v>
      </c>
      <c r="DB1860">
        <v>100</v>
      </c>
      <c r="DC1860" s="5">
        <v>14.079132007822034</v>
      </c>
      <c r="DD1860" s="21">
        <f>DF1860/DE1860</f>
        <v>0.16204773706508463</v>
      </c>
      <c r="DE1860">
        <v>100</v>
      </c>
      <c r="DF1860" s="5">
        <v>16.204773706508462</v>
      </c>
      <c r="DG1860" s="21">
        <f>DI1860/DH1860</f>
        <v>0.16860227642707193</v>
      </c>
      <c r="DH1860">
        <v>100</v>
      </c>
      <c r="DI1860" s="5">
        <v>16.860227642707194</v>
      </c>
      <c r="DJ1860" s="21">
        <f>DL1860/DK1860</f>
        <v>0.138478481188236</v>
      </c>
      <c r="DK1860">
        <v>250</v>
      </c>
      <c r="DL1860" s="5">
        <v>34.619620297059001</v>
      </c>
      <c r="DM1860" s="21">
        <f>DO1860/DN1860</f>
        <v>9.2160627212684615E-2</v>
      </c>
      <c r="DN1860">
        <v>200</v>
      </c>
      <c r="DO1860" s="5">
        <v>18.432125442536922</v>
      </c>
      <c r="DP1860" s="21">
        <f>DR1860/DQ1860</f>
        <v>8.0403708706742419E-2</v>
      </c>
      <c r="DQ1860">
        <v>200</v>
      </c>
      <c r="DR1860" s="5">
        <v>16.080741741348483</v>
      </c>
    </row>
    <row r="1861" spans="1:166" hidden="1" x14ac:dyDescent="0.25">
      <c r="A1861" t="s">
        <v>76</v>
      </c>
      <c r="B1861" t="s">
        <v>248</v>
      </c>
      <c r="C1861" s="6">
        <v>39069</v>
      </c>
      <c r="D1861" s="5"/>
      <c r="G1861">
        <v>69</v>
      </c>
      <c r="H1861" t="s">
        <v>17</v>
      </c>
      <c r="I1861" s="7">
        <v>11</v>
      </c>
      <c r="J1861">
        <v>1000</v>
      </c>
      <c r="K1861" s="5">
        <f t="shared" si="39"/>
        <v>90.909090909090907</v>
      </c>
      <c r="M1861" s="5">
        <v>259</v>
      </c>
      <c r="N1861" s="7">
        <v>13.05</v>
      </c>
      <c r="O1861" s="7"/>
      <c r="P1861" s="7"/>
      <c r="AC1861" s="5"/>
      <c r="AE1861" s="8"/>
      <c r="AF1861" s="8"/>
      <c r="AG1861" s="8"/>
      <c r="AH1861" s="8"/>
      <c r="AI1861" s="8"/>
      <c r="AJ1861" s="5"/>
      <c r="AK1861" s="8"/>
      <c r="AL1861" s="8"/>
      <c r="AM1861" s="8"/>
      <c r="AN1861" s="8"/>
      <c r="AO1861" s="8"/>
      <c r="AP1861" s="8"/>
      <c r="AQ1861" s="9"/>
      <c r="AS1861" s="8"/>
      <c r="AT1861" s="8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J1861" s="5"/>
      <c r="BK1861" s="5"/>
      <c r="BL1861" s="5"/>
      <c r="BO1861" s="7"/>
      <c r="BP1861" s="5"/>
      <c r="BQ1861" s="5"/>
      <c r="BR1861" s="5"/>
      <c r="BS1861" s="5"/>
      <c r="BT1861" s="7"/>
      <c r="BU1861" s="7"/>
      <c r="BV1861" s="7"/>
      <c r="BW1861" s="7"/>
      <c r="BX1861" s="7"/>
      <c r="BY1861" s="7"/>
      <c r="BZ1861" s="7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L1861" s="5"/>
      <c r="CM1861" s="5">
        <f>CS1861+CV1861+CY1861+DB1861+DE1861+DH1861+DK1861+DN1861+DQ1861</f>
        <v>1300</v>
      </c>
      <c r="CO1861" s="5">
        <f>CT1861+CW1861+CZ1861+DC1861+DF1861+DI1861+DL1861+DO1861+DR1861</f>
        <v>145.3397861377417</v>
      </c>
      <c r="CP1861" s="5"/>
      <c r="CQ1861" s="5"/>
      <c r="CR1861" s="21">
        <f>CT1861/CS1861</f>
        <v>1.8718098468775732E-2</v>
      </c>
      <c r="CS1861">
        <v>150</v>
      </c>
      <c r="CT1861" s="5">
        <v>2.8077147703163599</v>
      </c>
      <c r="CU1861" s="21">
        <f>CW1861/CV1861</f>
        <v>0.16515920494147082</v>
      </c>
      <c r="CV1861">
        <v>100</v>
      </c>
      <c r="CW1861" s="5">
        <v>16.515920494147082</v>
      </c>
      <c r="CX1861" s="21">
        <f>CZ1861/CY1861</f>
        <v>0.1377251977035118</v>
      </c>
      <c r="CY1861">
        <v>100</v>
      </c>
      <c r="CZ1861" s="5">
        <v>13.772519770351181</v>
      </c>
      <c r="DA1861" s="21">
        <f>DC1861/DB1861</f>
        <v>0.13221999937408305</v>
      </c>
      <c r="DB1861">
        <v>100</v>
      </c>
      <c r="DC1861" s="5">
        <v>13.221999937408304</v>
      </c>
      <c r="DD1861" s="21">
        <f>DF1861/DE1861</f>
        <v>0.15309826985929426</v>
      </c>
      <c r="DE1861">
        <v>100</v>
      </c>
      <c r="DF1861" s="5">
        <v>15.309826985929424</v>
      </c>
      <c r="DG1861" s="21">
        <f>DI1861/DH1861</f>
        <v>0.16895750495892783</v>
      </c>
      <c r="DH1861">
        <v>100</v>
      </c>
      <c r="DI1861" s="5">
        <v>16.895750495892784</v>
      </c>
      <c r="DJ1861" s="21">
        <f>DL1861/DK1861</f>
        <v>0.13111035389844955</v>
      </c>
      <c r="DK1861">
        <v>250</v>
      </c>
      <c r="DL1861" s="5">
        <v>32.777588474612386</v>
      </c>
      <c r="DM1861" s="21">
        <f>DO1861/DN1861</f>
        <v>8.2775718580748184E-2</v>
      </c>
      <c r="DN1861">
        <v>200</v>
      </c>
      <c r="DO1861" s="5">
        <v>16.555143716149637</v>
      </c>
      <c r="DP1861" s="21">
        <f>DR1861/DQ1861</f>
        <v>8.741660746467271E-2</v>
      </c>
      <c r="DQ1861">
        <v>200</v>
      </c>
      <c r="DR1861" s="5">
        <v>17.483321492934543</v>
      </c>
    </row>
    <row r="1862" spans="1:166" hidden="1" x14ac:dyDescent="0.25">
      <c r="A1862" t="s">
        <v>76</v>
      </c>
      <c r="B1862" t="s">
        <v>248</v>
      </c>
      <c r="C1862" s="6">
        <v>39071</v>
      </c>
      <c r="D1862" s="5">
        <v>5</v>
      </c>
      <c r="E1862" t="s">
        <v>206</v>
      </c>
      <c r="F1862" t="s">
        <v>13</v>
      </c>
      <c r="G1862">
        <v>71</v>
      </c>
      <c r="H1862" t="s">
        <v>17</v>
      </c>
      <c r="I1862" s="7">
        <v>11</v>
      </c>
      <c r="J1862">
        <v>1000</v>
      </c>
      <c r="K1862" s="5">
        <f t="shared" si="39"/>
        <v>90.909090909090907</v>
      </c>
      <c r="L1862" s="5"/>
      <c r="S1862" s="5">
        <v>71</v>
      </c>
      <c r="AC1862" s="5">
        <v>29.15</v>
      </c>
      <c r="AE1862" s="8"/>
      <c r="AF1862" s="8"/>
      <c r="AG1862" s="8"/>
      <c r="AH1862" s="8"/>
      <c r="AI1862" s="8"/>
      <c r="AJ1862" s="5">
        <v>33.674999999999997</v>
      </c>
      <c r="AK1862" s="8">
        <v>0.39910000000000001</v>
      </c>
      <c r="AL1862" s="8">
        <v>0.1005987905825247</v>
      </c>
      <c r="AM1862" s="8"/>
      <c r="AN1862" s="8"/>
      <c r="AO1862" s="8"/>
      <c r="AP1862" s="8"/>
      <c r="AQ1862" s="9">
        <f>AK1862/AJ1862</f>
        <v>1.1851521900519675E-2</v>
      </c>
      <c r="AS1862" s="8"/>
      <c r="AT1862" s="8"/>
      <c r="AU1862" s="5">
        <v>5.7750000000000004</v>
      </c>
      <c r="AV1862" s="5"/>
      <c r="AW1862" s="5"/>
      <c r="AX1862" s="5"/>
      <c r="AY1862" s="5">
        <v>0.27500000000000002</v>
      </c>
      <c r="AZ1862" s="5"/>
      <c r="BA1862" s="5"/>
      <c r="BB1862" s="5"/>
      <c r="BC1862" s="5"/>
      <c r="BD1862" s="5"/>
      <c r="BE1862" s="5"/>
      <c r="BF1862" s="5"/>
      <c r="BG1862" s="5">
        <v>0</v>
      </c>
      <c r="BH1862" s="5">
        <v>6.0500000000000007</v>
      </c>
      <c r="BJ1862" s="5"/>
      <c r="BK1862" s="5">
        <f>AC1862+AJ1862+BH1862</f>
        <v>68.875</v>
      </c>
      <c r="BL1862" s="5"/>
      <c r="BM1862" s="8">
        <f>BH1862/BK1862</f>
        <v>8.7840290381125244E-2</v>
      </c>
      <c r="BN1862" s="8"/>
      <c r="BO1862" s="7"/>
      <c r="BP1862" s="5"/>
      <c r="BQ1862" s="5"/>
      <c r="BR1862" s="5"/>
      <c r="BS1862" s="5"/>
      <c r="BT1862" s="7"/>
      <c r="BU1862" s="7"/>
      <c r="BV1862" s="7"/>
      <c r="BW1862" s="7"/>
      <c r="BX1862" s="8">
        <f>AC1862/BK1862</f>
        <v>0.42323049001814878</v>
      </c>
      <c r="BY1862" s="8">
        <f>AJ1862/BK1862</f>
        <v>0.48892921960072588</v>
      </c>
      <c r="BZ1862" s="8">
        <f>BH1862/BK1862</f>
        <v>8.7840290381125244E-2</v>
      </c>
      <c r="CA1862" s="5">
        <v>113</v>
      </c>
      <c r="CB1862" s="5">
        <v>64.5</v>
      </c>
      <c r="CC1862" s="5">
        <v>1.5</v>
      </c>
      <c r="CD1862" s="5">
        <v>0</v>
      </c>
      <c r="CE1862" s="5"/>
      <c r="CF1862" s="5"/>
      <c r="CG1862" s="5"/>
      <c r="CH1862" s="5"/>
      <c r="CI1862" s="5"/>
      <c r="CJ1862" s="5"/>
      <c r="CL1862" s="5"/>
      <c r="CM1862" s="5">
        <f>CS1862+CV1862+CY1862+DB1862+DE1862+DH1862+DK1862+DN1862+DQ1862</f>
        <v>1300</v>
      </c>
      <c r="CO1862" s="5">
        <f>CT1862+CW1862+CZ1862+DC1862+DF1862+DI1862+DL1862+DO1862+DR1862</f>
        <v>134.80000000000001</v>
      </c>
      <c r="CP1862" s="5"/>
      <c r="CQ1862" s="5"/>
      <c r="CR1862" s="21">
        <f>CT1862/CS1862</f>
        <v>1.2E-2</v>
      </c>
      <c r="CS1862">
        <v>150</v>
      </c>
      <c r="CT1862" s="5">
        <v>1.8</v>
      </c>
      <c r="CU1862" s="21">
        <f>CW1862/CV1862</f>
        <v>0.125</v>
      </c>
      <c r="CV1862">
        <v>100</v>
      </c>
      <c r="CW1862" s="5">
        <v>12.5</v>
      </c>
      <c r="CX1862" s="21">
        <f>CZ1862/CY1862</f>
        <v>0.11599999999999999</v>
      </c>
      <c r="CY1862">
        <v>100</v>
      </c>
      <c r="CZ1862" s="5">
        <v>11.6</v>
      </c>
      <c r="DA1862" s="21">
        <f>DC1862/DB1862</f>
        <v>0.11800000000000001</v>
      </c>
      <c r="DB1862">
        <v>100</v>
      </c>
      <c r="DC1862" s="5">
        <v>11.8</v>
      </c>
      <c r="DD1862" s="21">
        <f>DF1862/DE1862</f>
        <v>0.14300000000000002</v>
      </c>
      <c r="DE1862">
        <v>100</v>
      </c>
      <c r="DF1862" s="5">
        <v>14.3</v>
      </c>
      <c r="DG1862" s="21">
        <f>DI1862/DH1862</f>
        <v>0.16500000000000001</v>
      </c>
      <c r="DH1862">
        <v>100</v>
      </c>
      <c r="DI1862" s="5">
        <v>16.5</v>
      </c>
      <c r="DJ1862" s="21">
        <f>DL1862/DK1862</f>
        <v>0.12959999999999999</v>
      </c>
      <c r="DK1862">
        <v>250</v>
      </c>
      <c r="DL1862" s="5">
        <v>32.4</v>
      </c>
      <c r="DM1862" s="21">
        <f>DO1862/DN1862</f>
        <v>8.2500000000000004E-2</v>
      </c>
      <c r="DN1862">
        <v>200</v>
      </c>
      <c r="DO1862" s="5">
        <v>16.5</v>
      </c>
      <c r="DP1862" s="21">
        <f>DR1862/DQ1862</f>
        <v>8.6999999999999994E-2</v>
      </c>
      <c r="DQ1862">
        <v>200</v>
      </c>
      <c r="DR1862" s="5">
        <v>17.399999999999999</v>
      </c>
    </row>
    <row r="1863" spans="1:166" hidden="1" x14ac:dyDescent="0.25">
      <c r="A1863" t="s">
        <v>76</v>
      </c>
      <c r="B1863" t="s">
        <v>248</v>
      </c>
      <c r="C1863" s="6">
        <v>39074</v>
      </c>
      <c r="D1863" s="5"/>
      <c r="G1863">
        <v>74</v>
      </c>
      <c r="H1863" t="s">
        <v>17</v>
      </c>
      <c r="I1863" s="7">
        <v>11</v>
      </c>
      <c r="J1863">
        <v>1000</v>
      </c>
      <c r="K1863" s="5">
        <f t="shared" si="39"/>
        <v>90.909090909090907</v>
      </c>
      <c r="AC1863" s="5"/>
      <c r="AE1863" s="8"/>
      <c r="AF1863" s="8"/>
      <c r="AG1863" s="8"/>
      <c r="AH1863" s="8"/>
      <c r="AI1863" s="8"/>
      <c r="AJ1863" s="5"/>
      <c r="AK1863" s="8"/>
      <c r="AM1863" s="8"/>
      <c r="AN1863" s="8"/>
      <c r="AO1863" s="8"/>
      <c r="AP1863" s="8"/>
      <c r="AQ1863" s="9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J1863" s="5"/>
      <c r="BK1863" s="5"/>
      <c r="BL1863" s="5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L1863" s="5"/>
      <c r="CM1863" s="5">
        <f>CS1863+CV1863+CY1863+DB1863+DE1863+DH1863+DK1863+DN1863+DQ1863</f>
        <v>1300</v>
      </c>
      <c r="CO1863" s="5">
        <f>CT1863+CW1863+CZ1863+DC1863+DF1863+DI1863+DL1863+DO1863+DR1863</f>
        <v>205.59320234961046</v>
      </c>
      <c r="CP1863" s="5"/>
      <c r="CQ1863" s="5"/>
      <c r="CR1863" s="21">
        <f>CT1863/CS1863</f>
        <v>0.29279506289079527</v>
      </c>
      <c r="CS1863">
        <v>150</v>
      </c>
      <c r="CT1863" s="5">
        <v>43.919259433619288</v>
      </c>
      <c r="CU1863" s="21">
        <f>CW1863/CV1863</f>
        <v>0.20640792333124836</v>
      </c>
      <c r="CV1863">
        <v>100</v>
      </c>
      <c r="CW1863" s="5">
        <v>20.640792333124836</v>
      </c>
      <c r="CX1863" s="21">
        <f>CZ1863/CY1863</f>
        <v>0.21941630104548301</v>
      </c>
      <c r="CY1863">
        <v>100</v>
      </c>
      <c r="CZ1863" s="5">
        <v>21.941630104548302</v>
      </c>
      <c r="DA1863" s="21">
        <f>DC1863/DB1863</f>
        <v>0.18714291399297317</v>
      </c>
      <c r="DB1863">
        <v>100</v>
      </c>
      <c r="DC1863" s="5">
        <v>18.714291399297316</v>
      </c>
      <c r="DD1863" s="21">
        <f>DF1863/DE1863</f>
        <v>0.1760276986413514</v>
      </c>
      <c r="DE1863">
        <v>100</v>
      </c>
      <c r="DF1863" s="5">
        <v>17.602769864135141</v>
      </c>
      <c r="DG1863" s="21">
        <f>DI1863/DH1863</f>
        <v>0.16467184460685927</v>
      </c>
      <c r="DH1863">
        <v>100</v>
      </c>
      <c r="DI1863" s="5">
        <v>16.467184460685928</v>
      </c>
      <c r="DJ1863" s="21">
        <f>DL1863/DK1863</f>
        <v>0.1263434161806406</v>
      </c>
      <c r="DK1863">
        <v>250</v>
      </c>
      <c r="DL1863" s="5">
        <v>31.585854045160147</v>
      </c>
      <c r="DM1863" s="21">
        <f>DO1863/DN1863</f>
        <v>8.9135455199459729E-2</v>
      </c>
      <c r="DN1863">
        <v>200</v>
      </c>
      <c r="DO1863" s="5">
        <v>17.827091039891947</v>
      </c>
      <c r="DP1863" s="21">
        <f>DR1863/DQ1863</f>
        <v>8.4471648345737935E-2</v>
      </c>
      <c r="DQ1863">
        <v>200</v>
      </c>
      <c r="DR1863" s="5">
        <v>16.894329669147588</v>
      </c>
    </row>
    <row r="1864" spans="1:166" hidden="1" x14ac:dyDescent="0.25">
      <c r="A1864" t="s">
        <v>76</v>
      </c>
      <c r="B1864" t="s">
        <v>248</v>
      </c>
      <c r="C1864" s="6">
        <v>39080</v>
      </c>
      <c r="G1864">
        <v>80</v>
      </c>
      <c r="H1864" t="s">
        <v>17</v>
      </c>
      <c r="I1864" s="7">
        <v>11</v>
      </c>
      <c r="J1864">
        <v>1000</v>
      </c>
      <c r="K1864" s="5">
        <f t="shared" si="39"/>
        <v>90.909090909090907</v>
      </c>
      <c r="M1864" s="5">
        <v>360</v>
      </c>
      <c r="N1864" s="7">
        <v>15.350000000000001</v>
      </c>
      <c r="O1864" s="7"/>
      <c r="P1864" s="7"/>
      <c r="AC1864" s="5"/>
      <c r="AE1864" s="8"/>
      <c r="AF1864" s="8"/>
      <c r="AG1864" s="8"/>
      <c r="AH1864" s="8"/>
      <c r="AI1864" s="8"/>
      <c r="AJ1864" s="5"/>
      <c r="AK1864" s="8"/>
      <c r="AM1864" s="8"/>
      <c r="AN1864" s="8"/>
      <c r="AO1864" s="8"/>
      <c r="AP1864" s="8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J1864" s="5"/>
      <c r="BK1864" s="5"/>
      <c r="BL1864" s="5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L1864" s="5"/>
      <c r="CM1864" s="5"/>
      <c r="CO1864" s="5"/>
      <c r="CP1864" s="5"/>
      <c r="CQ1864" s="5"/>
      <c r="CT1864" s="5"/>
      <c r="CV1864">
        <v>10</v>
      </c>
      <c r="CW1864" s="5"/>
      <c r="CY1864">
        <v>10</v>
      </c>
      <c r="CZ1864" s="5"/>
      <c r="DC1864" s="5"/>
      <c r="DF1864" s="5"/>
      <c r="DI1864" s="5"/>
      <c r="DL1864" s="5"/>
      <c r="DO1864" s="5"/>
      <c r="DR1864" s="5"/>
    </row>
    <row r="1865" spans="1:166" hidden="1" x14ac:dyDescent="0.25">
      <c r="A1865" t="s">
        <v>76</v>
      </c>
      <c r="B1865" t="s">
        <v>248</v>
      </c>
      <c r="C1865" s="6">
        <v>39081</v>
      </c>
      <c r="D1865" s="5"/>
      <c r="G1865">
        <v>81</v>
      </c>
      <c r="H1865" t="s">
        <v>17</v>
      </c>
      <c r="I1865" s="7">
        <v>11</v>
      </c>
      <c r="J1865">
        <v>1000</v>
      </c>
      <c r="K1865" s="5">
        <f t="shared" si="39"/>
        <v>90.909090909090907</v>
      </c>
      <c r="AC1865" s="5"/>
      <c r="AE1865" s="8"/>
      <c r="AF1865" s="8"/>
      <c r="AG1865" s="8"/>
      <c r="AH1865" s="8"/>
      <c r="AI1865" s="8"/>
      <c r="AJ1865" s="5"/>
      <c r="AK1865" s="8"/>
      <c r="AM1865" s="8"/>
      <c r="AN1865" s="8"/>
      <c r="AO1865" s="8"/>
      <c r="AP1865" s="8"/>
      <c r="AQ1865" s="9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/>
      <c r="CM1865" s="5">
        <f>CS1865+CV1865+CY1865+DB1865+DE1865+DH1865+DK1865+DN1865+DQ1865</f>
        <v>1300</v>
      </c>
      <c r="CO1865" s="5">
        <f>CT1865+CW1865+CZ1865+DC1865+DF1865+DI1865+DL1865+DO1865+DR1865</f>
        <v>193.6568152351912</v>
      </c>
      <c r="CP1865" s="5"/>
      <c r="CQ1865" s="5"/>
      <c r="CR1865" s="21">
        <f>CT1865/CS1865</f>
        <v>0.22901898259544334</v>
      </c>
      <c r="CS1865">
        <v>150</v>
      </c>
      <c r="CT1865" s="5">
        <v>34.352847389316501</v>
      </c>
      <c r="CU1865" s="21">
        <f>CW1865/CV1865</f>
        <v>0.19684050392538416</v>
      </c>
      <c r="CV1865">
        <v>100</v>
      </c>
      <c r="CW1865" s="5">
        <v>19.684050392538417</v>
      </c>
      <c r="CX1865" s="21">
        <f>CZ1865/CY1865</f>
        <v>0.20895231608848333</v>
      </c>
      <c r="CY1865">
        <v>100</v>
      </c>
      <c r="CZ1865" s="5">
        <v>20.895231608848334</v>
      </c>
      <c r="DA1865" s="21">
        <f>DC1865/DB1865</f>
        <v>0.17708292559687414</v>
      </c>
      <c r="DB1865">
        <v>100</v>
      </c>
      <c r="DC1865" s="5">
        <v>17.708292559687415</v>
      </c>
      <c r="DD1865" s="21">
        <f>DF1865/DE1865</f>
        <v>0.17178236195197052</v>
      </c>
      <c r="DE1865">
        <v>100</v>
      </c>
      <c r="DF1865" s="5">
        <v>17.178236195197051</v>
      </c>
      <c r="DG1865" s="21">
        <f>DI1865/DH1865</f>
        <v>0.16770941802569161</v>
      </c>
      <c r="DH1865">
        <v>100</v>
      </c>
      <c r="DI1865" s="5">
        <v>16.770941802569162</v>
      </c>
      <c r="DJ1865" s="21">
        <f>DL1865/DK1865</f>
        <v>0.12798561386864188</v>
      </c>
      <c r="DK1865">
        <v>250</v>
      </c>
      <c r="DL1865" s="5">
        <v>31.996403467160473</v>
      </c>
      <c r="DM1865" s="21">
        <f>DO1865/DN1865</f>
        <v>8.9925753520249896E-2</v>
      </c>
      <c r="DN1865">
        <v>200</v>
      </c>
      <c r="DO1865" s="5">
        <v>17.985150704049978</v>
      </c>
      <c r="DP1865" s="21">
        <f>DR1865/DQ1865</f>
        <v>8.5428305579119374E-2</v>
      </c>
      <c r="DQ1865">
        <v>200</v>
      </c>
      <c r="DR1865" s="5">
        <v>17.085661115823875</v>
      </c>
    </row>
    <row r="1866" spans="1:166" hidden="1" x14ac:dyDescent="0.25">
      <c r="A1866" t="s">
        <v>76</v>
      </c>
      <c r="B1866" t="s">
        <v>248</v>
      </c>
      <c r="C1866" s="6">
        <v>39085</v>
      </c>
      <c r="G1866">
        <v>85</v>
      </c>
      <c r="H1866" t="s">
        <v>17</v>
      </c>
      <c r="I1866" s="7">
        <v>11</v>
      </c>
      <c r="J1866">
        <v>1000</v>
      </c>
      <c r="K1866" s="5">
        <f t="shared" si="39"/>
        <v>90.909090909090907</v>
      </c>
      <c r="M1866" s="5">
        <v>413</v>
      </c>
      <c r="N1866" s="7">
        <v>17</v>
      </c>
      <c r="O1866" s="7"/>
      <c r="P1866" s="7"/>
      <c r="AC1866" s="5"/>
      <c r="AE1866" s="8"/>
      <c r="AF1866" s="8"/>
      <c r="AG1866" s="8"/>
      <c r="AH1866" s="8"/>
      <c r="AI1866" s="8"/>
      <c r="AJ1866" s="5"/>
      <c r="AK1866" s="8"/>
      <c r="AM1866" s="8"/>
      <c r="AN1866" s="8"/>
      <c r="AO1866" s="8"/>
      <c r="AP1866" s="8"/>
      <c r="AS1866" s="8"/>
      <c r="AT1866" s="8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J1866" s="5"/>
      <c r="BK1866" s="5"/>
      <c r="BL1866" s="5"/>
      <c r="BO1866" s="7"/>
      <c r="BP1866" s="5"/>
      <c r="BQ1866" s="5"/>
      <c r="BR1866" s="5"/>
      <c r="BS1866" s="5"/>
      <c r="BT1866" s="7"/>
      <c r="BU1866" s="7"/>
      <c r="BV1866" s="7"/>
      <c r="BW1866" s="7"/>
      <c r="BX1866" s="7"/>
      <c r="BY1866" s="7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L1866" s="5"/>
      <c r="CM1866" s="5"/>
      <c r="CO1866" s="5"/>
      <c r="CP1866" s="5"/>
      <c r="CQ1866" s="5"/>
      <c r="CT1866" s="5"/>
      <c r="CV1866">
        <v>10</v>
      </c>
      <c r="CW1866" s="5"/>
      <c r="CY1866">
        <v>10</v>
      </c>
      <c r="CZ1866" s="5"/>
      <c r="DC1866" s="5"/>
      <c r="DF1866" s="5"/>
      <c r="DI1866" s="5"/>
      <c r="DL1866" s="5"/>
      <c r="DO1866" s="5"/>
      <c r="DR1866" s="5"/>
    </row>
    <row r="1867" spans="1:166" hidden="1" x14ac:dyDescent="0.25">
      <c r="A1867" t="s">
        <v>76</v>
      </c>
      <c r="B1867" t="s">
        <v>248</v>
      </c>
      <c r="C1867" s="6">
        <v>39086</v>
      </c>
      <c r="G1867">
        <v>86</v>
      </c>
      <c r="H1867" t="s">
        <v>17</v>
      </c>
      <c r="I1867" s="7">
        <v>11</v>
      </c>
      <c r="J1867">
        <v>1000</v>
      </c>
      <c r="K1867" s="5">
        <f t="shared" si="39"/>
        <v>90.909090909090907</v>
      </c>
      <c r="AC1867" s="5">
        <v>66.400000000000006</v>
      </c>
      <c r="AE1867" s="8"/>
      <c r="AF1867" s="8"/>
      <c r="AG1867" s="8"/>
      <c r="AH1867" s="8"/>
      <c r="AI1867" s="8"/>
      <c r="AJ1867" s="5">
        <v>63.725000000000001</v>
      </c>
      <c r="AK1867" s="8">
        <v>0.8115</v>
      </c>
      <c r="AL1867" s="8">
        <v>0.15845070211267609</v>
      </c>
      <c r="AM1867" s="8"/>
      <c r="AN1867" s="8"/>
      <c r="AO1867" s="8"/>
      <c r="AP1867" s="8"/>
      <c r="AQ1867" s="9">
        <f>AK1867/AJ1867</f>
        <v>1.2734405649274225E-2</v>
      </c>
      <c r="AR1867" s="9">
        <v>4.2036876347861692E-2</v>
      </c>
      <c r="AS1867" s="7">
        <f>AJ1867*AR1867</f>
        <v>2.6787999452674862</v>
      </c>
      <c r="AT1867" s="8"/>
      <c r="AU1867" s="5">
        <v>10.5</v>
      </c>
      <c r="AV1867" s="5"/>
      <c r="AW1867" s="5"/>
      <c r="AX1867" s="5"/>
      <c r="AY1867" s="5">
        <v>11.475</v>
      </c>
      <c r="AZ1867" s="5"/>
      <c r="BA1867" s="5"/>
      <c r="BB1867" s="5"/>
      <c r="BC1867" s="5"/>
      <c r="BD1867" s="5"/>
      <c r="BE1867" s="5"/>
      <c r="BF1867" s="5"/>
      <c r="BG1867" s="5">
        <v>0</v>
      </c>
      <c r="BH1867" s="5">
        <v>21.975000000000001</v>
      </c>
      <c r="BJ1867" s="5"/>
      <c r="BK1867" s="5">
        <f>AC1867+AJ1867+BH1867</f>
        <v>152.1</v>
      </c>
      <c r="BL1867" s="5"/>
      <c r="BM1867" s="8">
        <f>BH1867/BK1867</f>
        <v>0.14447731755424065</v>
      </c>
      <c r="BN1867" s="8"/>
      <c r="BO1867" s="7"/>
      <c r="BP1867" s="5"/>
      <c r="BQ1867" s="5"/>
      <c r="BR1867" s="5"/>
      <c r="BS1867" s="5"/>
      <c r="BT1867" s="7"/>
      <c r="BU1867" s="7"/>
      <c r="BV1867" s="7"/>
      <c r="BW1867" s="7"/>
      <c r="BX1867" s="8">
        <f>AC1867/BK1867</f>
        <v>0.43655489809335968</v>
      </c>
      <c r="BY1867" s="8">
        <f>AJ1867/BK1867</f>
        <v>0.41896778435239979</v>
      </c>
      <c r="BZ1867" s="8">
        <f>BH1867/BK1867</f>
        <v>0.14447731755424065</v>
      </c>
      <c r="CA1867" s="5">
        <v>207</v>
      </c>
      <c r="CB1867" s="5">
        <v>103</v>
      </c>
      <c r="CC1867" s="5">
        <v>35.5</v>
      </c>
      <c r="CD1867" s="5">
        <v>0</v>
      </c>
      <c r="CE1867" s="5"/>
      <c r="CF1867" s="5"/>
      <c r="CG1867" s="5"/>
      <c r="CH1867" s="5"/>
      <c r="CI1867" s="5"/>
      <c r="CJ1867" s="5"/>
      <c r="CL1867" s="5"/>
      <c r="CM1867" s="5">
        <f>CS1867+CV1867+CY1867+DB1867+DE1867+DH1867+DK1867+DN1867+DQ1867</f>
        <v>1300</v>
      </c>
      <c r="CO1867" s="5">
        <f>CT1867+CW1867+CZ1867+DC1867+DF1867+DI1867+DL1867+DO1867+DR1867</f>
        <v>186.75763057570785</v>
      </c>
      <c r="CP1867" s="5"/>
      <c r="CQ1867" s="5"/>
      <c r="CR1867" s="21">
        <f>CT1867/CS1867</f>
        <v>0.23016173682750179</v>
      </c>
      <c r="CS1867">
        <v>150</v>
      </c>
      <c r="CT1867" s="5">
        <v>34.524260524125268</v>
      </c>
      <c r="CU1867" s="21">
        <f>CW1867/CV1867</f>
        <v>0.18293646202269337</v>
      </c>
      <c r="CV1867">
        <v>100</v>
      </c>
      <c r="CW1867" s="5">
        <v>18.293646202269336</v>
      </c>
      <c r="CX1867" s="21">
        <f>CZ1867/CY1867</f>
        <v>0.18318164924896671</v>
      </c>
      <c r="CY1867">
        <v>100</v>
      </c>
      <c r="CZ1867" s="5">
        <v>18.318164924896671</v>
      </c>
      <c r="DA1867" s="21">
        <f>DC1867/DB1867</f>
        <v>0.15362575923938232</v>
      </c>
      <c r="DB1867">
        <v>100</v>
      </c>
      <c r="DC1867" s="5">
        <v>15.362575923938232</v>
      </c>
      <c r="DD1867" s="21">
        <f>DF1867/DE1867</f>
        <v>0.15916451838227463</v>
      </c>
      <c r="DE1867">
        <v>100</v>
      </c>
      <c r="DF1867" s="5">
        <v>15.916451838227465</v>
      </c>
      <c r="DG1867" s="21">
        <f>DI1867/DH1867</f>
        <v>0.16559959124538609</v>
      </c>
      <c r="DH1867">
        <v>100</v>
      </c>
      <c r="DI1867" s="5">
        <v>16.559959124538608</v>
      </c>
      <c r="DJ1867" s="21">
        <f>DL1867/DK1867</f>
        <v>0.12780643887194654</v>
      </c>
      <c r="DK1867">
        <v>250</v>
      </c>
      <c r="DL1867" s="5">
        <v>31.951609717986635</v>
      </c>
      <c r="DM1867" s="21">
        <f>DO1867/DN1867</f>
        <v>9.1542401262871387E-2</v>
      </c>
      <c r="DN1867">
        <v>200</v>
      </c>
      <c r="DO1867" s="5">
        <v>18.308480252574277</v>
      </c>
      <c r="DP1867" s="21">
        <f>DR1867/DQ1867</f>
        <v>8.7612410335756827E-2</v>
      </c>
      <c r="DQ1867">
        <v>200</v>
      </c>
      <c r="DR1867" s="5">
        <v>17.522482067151365</v>
      </c>
    </row>
    <row r="1868" spans="1:166" hidden="1" x14ac:dyDescent="0.25">
      <c r="A1868" t="s">
        <v>76</v>
      </c>
      <c r="B1868" t="s">
        <v>248</v>
      </c>
      <c r="C1868" s="6">
        <v>39093</v>
      </c>
      <c r="G1868">
        <v>93</v>
      </c>
      <c r="H1868" t="s">
        <v>17</v>
      </c>
      <c r="I1868" s="7">
        <v>11</v>
      </c>
      <c r="J1868">
        <v>1000</v>
      </c>
      <c r="K1868" s="5">
        <f t="shared" si="39"/>
        <v>90.909090909090907</v>
      </c>
      <c r="M1868" s="5">
        <v>478</v>
      </c>
      <c r="N1868" s="7">
        <v>17.600000000000001</v>
      </c>
      <c r="O1868" s="7"/>
      <c r="P1868" s="7"/>
      <c r="AC1868" s="5"/>
      <c r="AE1868" s="8"/>
      <c r="AF1868" s="8"/>
      <c r="AG1868" s="8"/>
      <c r="AH1868" s="8"/>
      <c r="AI1868" s="8"/>
      <c r="AJ1868" s="5"/>
      <c r="AK1868" s="8"/>
      <c r="AM1868" s="8"/>
      <c r="AN1868" s="8"/>
      <c r="AO1868" s="8"/>
      <c r="AP1868" s="8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/>
      <c r="CM1868" s="5"/>
      <c r="CO1868" s="5"/>
      <c r="CP1868" s="5"/>
      <c r="CQ1868" s="5"/>
      <c r="CT1868" s="5"/>
      <c r="CV1868">
        <v>10</v>
      </c>
      <c r="CW1868" s="5"/>
      <c r="CY1868">
        <v>10</v>
      </c>
      <c r="CZ1868" s="5"/>
      <c r="DC1868" s="5"/>
      <c r="DF1868" s="5"/>
      <c r="DI1868" s="5"/>
      <c r="DL1868" s="5"/>
      <c r="DO1868" s="5"/>
      <c r="DR1868" s="5"/>
    </row>
    <row r="1869" spans="1:166" hidden="1" x14ac:dyDescent="0.25">
      <c r="A1869" t="s">
        <v>76</v>
      </c>
      <c r="B1869" t="s">
        <v>248</v>
      </c>
      <c r="C1869" s="6">
        <v>39094</v>
      </c>
      <c r="G1869">
        <v>94</v>
      </c>
      <c r="H1869" t="s">
        <v>17</v>
      </c>
      <c r="I1869" s="7">
        <v>11</v>
      </c>
      <c r="J1869">
        <v>1000</v>
      </c>
      <c r="K1869" s="5">
        <f t="shared" si="39"/>
        <v>90.909090909090907</v>
      </c>
      <c r="AC1869" s="5"/>
      <c r="AE1869" s="8"/>
      <c r="AF1869" s="8"/>
      <c r="AG1869" s="8"/>
      <c r="AH1869" s="8"/>
      <c r="AI1869" s="8"/>
      <c r="AJ1869" s="5"/>
      <c r="AK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/>
      <c r="CM1869" s="5">
        <f>CS1869+CV1869+CY1869+DB1869+DE1869+DH1869+DK1869+DN1869+DQ1869</f>
        <v>1300</v>
      </c>
      <c r="CO1869" s="5">
        <f>CT1869+CW1869+CZ1869+DC1869+DF1869+DI1869+DL1869+DO1869+DR1869</f>
        <v>134.82117683542691</v>
      </c>
      <c r="CP1869" s="5"/>
      <c r="CQ1869" s="5"/>
      <c r="CR1869" s="21">
        <f>CT1869/CS1869</f>
        <v>8.0125061487066981E-2</v>
      </c>
      <c r="CS1869">
        <v>150</v>
      </c>
      <c r="CT1869" s="5">
        <v>12.018759223060048</v>
      </c>
      <c r="CU1869" s="21">
        <f>CW1869/CV1869</f>
        <v>0.15406235526977918</v>
      </c>
      <c r="CV1869">
        <v>100</v>
      </c>
      <c r="CW1869" s="5">
        <v>15.406235526977918</v>
      </c>
      <c r="CX1869" s="21">
        <f>CZ1869/CY1869</f>
        <v>0.11581384959463242</v>
      </c>
      <c r="CY1869">
        <v>100</v>
      </c>
      <c r="CZ1869" s="5">
        <v>11.581384959463243</v>
      </c>
      <c r="DA1869" s="21">
        <f>DC1869/DB1869</f>
        <v>0.1019556002290323</v>
      </c>
      <c r="DB1869">
        <v>100</v>
      </c>
      <c r="DC1869" s="5">
        <v>10.19556002290323</v>
      </c>
      <c r="DD1869" s="21">
        <f>DF1869/DE1869</f>
        <v>0.1191982918700723</v>
      </c>
      <c r="DE1869">
        <v>100</v>
      </c>
      <c r="DF1869" s="5">
        <v>11.919829187007231</v>
      </c>
      <c r="DG1869" s="21">
        <f>DI1869/DH1869</f>
        <v>0.13022306011161547</v>
      </c>
      <c r="DH1869">
        <v>100</v>
      </c>
      <c r="DI1869" s="5">
        <v>13.022306011161547</v>
      </c>
      <c r="DJ1869" s="21">
        <f>DL1869/DK1869</f>
        <v>0.11005989174270812</v>
      </c>
      <c r="DK1869">
        <v>250</v>
      </c>
      <c r="DL1869" s="5">
        <v>27.514972935677029</v>
      </c>
      <c r="DM1869" s="21">
        <f>DO1869/DN1869</f>
        <v>8.6192102965295628E-2</v>
      </c>
      <c r="DN1869">
        <v>200</v>
      </c>
      <c r="DO1869" s="5">
        <v>17.238420593059125</v>
      </c>
      <c r="DP1869" s="21">
        <f>DR1869/DQ1869</f>
        <v>7.9618541880587687E-2</v>
      </c>
      <c r="DQ1869">
        <v>200</v>
      </c>
      <c r="DR1869" s="5">
        <v>15.923708376117537</v>
      </c>
    </row>
    <row r="1870" spans="1:166" hidden="1" x14ac:dyDescent="0.25">
      <c r="A1870" t="s">
        <v>76</v>
      </c>
      <c r="B1870" t="s">
        <v>248</v>
      </c>
      <c r="C1870" s="6">
        <v>39098</v>
      </c>
      <c r="D1870" s="5"/>
      <c r="G1870">
        <v>98</v>
      </c>
      <c r="H1870" t="s">
        <v>17</v>
      </c>
      <c r="I1870" s="7">
        <v>11</v>
      </c>
      <c r="J1870">
        <v>1000</v>
      </c>
      <c r="K1870" s="5">
        <f t="shared" si="39"/>
        <v>90.909090909090907</v>
      </c>
      <c r="M1870" s="5">
        <v>489.5</v>
      </c>
      <c r="N1870" s="7">
        <v>17.850000000000001</v>
      </c>
      <c r="O1870" s="7"/>
      <c r="P1870" s="7"/>
      <c r="AC1870" s="5"/>
      <c r="AE1870" s="8"/>
      <c r="AF1870" s="8"/>
      <c r="AG1870" s="8"/>
      <c r="AH1870" s="8"/>
      <c r="AI1870" s="8"/>
      <c r="AJ1870" s="5"/>
      <c r="AK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/>
      <c r="CM1870" s="5">
        <f>CS1870+CV1870+CY1870+DB1870+DE1870+DH1870+DK1870+DN1870+DQ1870</f>
        <v>1300</v>
      </c>
      <c r="CO1870" s="5">
        <f>CT1870+CW1870+CZ1870+DC1870+DF1870+DI1870+DL1870+DO1870+DR1870</f>
        <v>116.85245522693344</v>
      </c>
      <c r="CP1870" s="5"/>
      <c r="CQ1870" s="5"/>
      <c r="CR1870" s="21">
        <f>CT1870/CS1870</f>
        <v>0.11110189144528664</v>
      </c>
      <c r="CS1870">
        <v>150</v>
      </c>
      <c r="CT1870" s="5">
        <v>16.665283716792995</v>
      </c>
      <c r="CU1870" s="21">
        <f>CW1870/CV1870</f>
        <v>0.13955658002674989</v>
      </c>
      <c r="CV1870">
        <v>100</v>
      </c>
      <c r="CW1870" s="5">
        <v>13.955658002674989</v>
      </c>
      <c r="CX1870" s="21">
        <f>CZ1870/CY1870</f>
        <v>8.2945046812304926E-2</v>
      </c>
      <c r="CY1870">
        <v>100</v>
      </c>
      <c r="CZ1870" s="5">
        <v>8.2945046812304923</v>
      </c>
      <c r="DA1870" s="21">
        <f>DC1870/DB1870</f>
        <v>7.2370027775372631E-2</v>
      </c>
      <c r="DB1870">
        <v>100</v>
      </c>
      <c r="DC1870" s="5">
        <v>7.2370027775372634</v>
      </c>
      <c r="DD1870" s="21">
        <f>DF1870/DE1870</f>
        <v>8.5919866161462646E-2</v>
      </c>
      <c r="DE1870">
        <v>100</v>
      </c>
      <c r="DF1870" s="5">
        <v>8.591986616146265</v>
      </c>
      <c r="DG1870" s="21">
        <f>DI1870/DH1870</f>
        <v>9.780027298268415E-2</v>
      </c>
      <c r="DH1870">
        <v>100</v>
      </c>
      <c r="DI1870" s="5">
        <v>9.7800272982684149</v>
      </c>
      <c r="DJ1870" s="21">
        <f>DL1870/DK1870</f>
        <v>8.9499717531285702E-2</v>
      </c>
      <c r="DK1870">
        <v>250</v>
      </c>
      <c r="DL1870" s="5">
        <v>22.374929382821424</v>
      </c>
      <c r="DM1870" s="21">
        <f>DO1870/DN1870</f>
        <v>7.3573410891137336E-2</v>
      </c>
      <c r="DN1870">
        <v>200</v>
      </c>
      <c r="DO1870" s="5">
        <v>14.714682178227468</v>
      </c>
      <c r="DP1870" s="21">
        <f>DR1870/DQ1870</f>
        <v>7.6191902866170724E-2</v>
      </c>
      <c r="DQ1870">
        <v>200</v>
      </c>
      <c r="DR1870" s="5">
        <v>15.238380573234144</v>
      </c>
    </row>
    <row r="1871" spans="1:166" hidden="1" x14ac:dyDescent="0.25">
      <c r="A1871" t="s">
        <v>76</v>
      </c>
      <c r="B1871" t="s">
        <v>248</v>
      </c>
      <c r="C1871" s="6">
        <v>39101</v>
      </c>
      <c r="D1871" s="5"/>
      <c r="G1871">
        <v>101</v>
      </c>
      <c r="H1871" t="s">
        <v>17</v>
      </c>
      <c r="I1871" s="7">
        <v>11</v>
      </c>
      <c r="J1871">
        <v>1000</v>
      </c>
      <c r="K1871" s="5">
        <f t="shared" si="39"/>
        <v>90.909090909090907</v>
      </c>
      <c r="AC1871" s="5"/>
      <c r="AE1871" s="8"/>
      <c r="AF1871" s="8"/>
      <c r="AG1871" s="8"/>
      <c r="AH1871" s="8"/>
      <c r="AI1871" s="8"/>
      <c r="AJ1871" s="5"/>
      <c r="AK1871" s="8"/>
      <c r="AL1871" s="8"/>
      <c r="AM1871" s="8"/>
      <c r="AN1871" s="8"/>
      <c r="AO1871" s="8"/>
      <c r="AP1871" s="8"/>
      <c r="AQ1871" s="9"/>
      <c r="AS1871" s="8"/>
      <c r="AT1871" s="8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J1871" s="5"/>
      <c r="BK1871" s="5"/>
      <c r="BL1871" s="5"/>
      <c r="BO1871" s="7"/>
      <c r="BP1871" s="5"/>
      <c r="BQ1871" s="5"/>
      <c r="BR1871" s="5"/>
      <c r="BS1871" s="5"/>
      <c r="BT1871" s="7"/>
      <c r="BU1871" s="7"/>
      <c r="BV1871" s="7"/>
      <c r="BW1871" s="7"/>
      <c r="BX1871" s="7"/>
      <c r="BY1871" s="7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L1871" s="5"/>
      <c r="CM1871" s="5">
        <f>CS1871+CV1871+CY1871+DB1871+DE1871+DH1871+DK1871+DN1871+DQ1871</f>
        <v>1300</v>
      </c>
      <c r="CO1871" s="5">
        <f>CT1871+CW1871+CZ1871+DC1871+DF1871+DI1871+DL1871+DO1871+DR1871</f>
        <v>195.91692441129911</v>
      </c>
      <c r="CP1871" s="5"/>
      <c r="CQ1871" s="5"/>
      <c r="CR1871" s="21">
        <f>CT1871/CS1871</f>
        <v>0.26636430699600389</v>
      </c>
      <c r="CS1871">
        <v>150</v>
      </c>
      <c r="CT1871" s="5">
        <v>39.95464604940058</v>
      </c>
      <c r="CU1871" s="21">
        <f>CW1871/CV1871</f>
        <v>0.2029032563053545</v>
      </c>
      <c r="CV1871">
        <v>100</v>
      </c>
      <c r="CW1871" s="5">
        <v>20.290325630535449</v>
      </c>
      <c r="CX1871" s="21">
        <f>CZ1871/CY1871</f>
        <v>0.22656297262059988</v>
      </c>
      <c r="CY1871">
        <v>100</v>
      </c>
      <c r="CZ1871" s="5">
        <v>22.656297262059987</v>
      </c>
      <c r="DA1871" s="21">
        <f>DC1871/DB1871</f>
        <v>0.17655638992046399</v>
      </c>
      <c r="DB1871">
        <v>100</v>
      </c>
      <c r="DC1871" s="5">
        <v>17.655638992046399</v>
      </c>
      <c r="DD1871" s="21">
        <f>DF1871/DE1871</f>
        <v>0.15761162415145805</v>
      </c>
      <c r="DE1871">
        <v>100</v>
      </c>
      <c r="DF1871" s="5">
        <v>15.761162415145805</v>
      </c>
      <c r="DG1871" s="21">
        <f>DI1871/DH1871</f>
        <v>0.14945949426789909</v>
      </c>
      <c r="DH1871">
        <v>100</v>
      </c>
      <c r="DI1871" s="5">
        <v>14.945949426789909</v>
      </c>
      <c r="DJ1871" s="21">
        <f>DL1871/DK1871</f>
        <v>0.12040002096266872</v>
      </c>
      <c r="DK1871">
        <v>250</v>
      </c>
      <c r="DL1871" s="5">
        <v>30.10000524066718</v>
      </c>
      <c r="DM1871" s="21">
        <f>DO1871/DN1871</f>
        <v>8.6301534329371599E-2</v>
      </c>
      <c r="DN1871">
        <v>200</v>
      </c>
      <c r="DO1871" s="5">
        <v>17.26030686587432</v>
      </c>
      <c r="DP1871" s="21">
        <f>DR1871/DQ1871</f>
        <v>8.6462962643897509E-2</v>
      </c>
      <c r="DQ1871">
        <v>200</v>
      </c>
      <c r="DR1871" s="5">
        <v>17.292592528779501</v>
      </c>
    </row>
    <row r="1872" spans="1:166" hidden="1" x14ac:dyDescent="0.25">
      <c r="A1872" t="s">
        <v>76</v>
      </c>
      <c r="B1872" t="s">
        <v>248</v>
      </c>
      <c r="C1872" s="6">
        <v>39104</v>
      </c>
      <c r="D1872" s="5"/>
      <c r="G1872">
        <v>104</v>
      </c>
      <c r="H1872" t="s">
        <v>17</v>
      </c>
      <c r="I1872" s="7">
        <v>11</v>
      </c>
      <c r="J1872">
        <v>1000</v>
      </c>
      <c r="K1872" s="5">
        <f t="shared" si="39"/>
        <v>90.909090909090907</v>
      </c>
      <c r="AC1872" s="5">
        <v>106.70000000000002</v>
      </c>
      <c r="AE1872" s="8"/>
      <c r="AF1872" s="8"/>
      <c r="AG1872" s="8"/>
      <c r="AH1872" s="8"/>
      <c r="AI1872" s="8"/>
      <c r="AJ1872" s="5">
        <v>111.27499999999999</v>
      </c>
      <c r="AK1872" s="8">
        <v>1.42445</v>
      </c>
      <c r="AL1872" s="8">
        <v>0.20036374630489742</v>
      </c>
      <c r="AM1872" s="8"/>
      <c r="AN1872" s="8"/>
      <c r="AO1872" s="8"/>
      <c r="AP1872" s="8"/>
      <c r="AQ1872" s="9">
        <f>AK1872/AJ1872</f>
        <v>1.2801168276791734E-2</v>
      </c>
      <c r="AR1872" s="9">
        <v>3.7304518580659925E-2</v>
      </c>
      <c r="AS1872" s="7">
        <f>AJ1872*AR1872</f>
        <v>4.1510603050629324</v>
      </c>
      <c r="AT1872" s="8"/>
      <c r="AU1872" s="5">
        <v>4.2249999999999996</v>
      </c>
      <c r="AV1872" s="5"/>
      <c r="AW1872" s="5"/>
      <c r="AX1872" s="5"/>
      <c r="AY1872" s="5">
        <v>156.30000000000001</v>
      </c>
      <c r="AZ1872" s="5"/>
      <c r="BA1872" s="5"/>
      <c r="BB1872" s="5"/>
      <c r="BC1872" s="5"/>
      <c r="BD1872" s="5"/>
      <c r="BE1872" s="5"/>
      <c r="BF1872" s="5"/>
      <c r="BG1872" s="5">
        <v>0</v>
      </c>
      <c r="BH1872" s="5">
        <v>160.52500000000001</v>
      </c>
      <c r="BJ1872" s="5"/>
      <c r="BK1872" s="5">
        <f>AC1872+AJ1872+BH1872</f>
        <v>378.5</v>
      </c>
      <c r="BL1872" s="5"/>
      <c r="BM1872" s="8">
        <f>BH1872/BK1872</f>
        <v>0.42410832232496698</v>
      </c>
      <c r="BN1872" s="8"/>
      <c r="BO1872" s="7"/>
      <c r="BP1872" s="5"/>
      <c r="BQ1872" s="5"/>
      <c r="BR1872" s="5"/>
      <c r="BS1872" s="5"/>
      <c r="BT1872" s="7"/>
      <c r="BU1872" s="7"/>
      <c r="BV1872" s="7"/>
      <c r="BW1872" s="7"/>
      <c r="BX1872" s="8">
        <f>AC1872/BK1872</f>
        <v>0.28190224570673716</v>
      </c>
      <c r="BY1872" s="8">
        <f>AJ1872/BK1872</f>
        <v>0.29398943196829586</v>
      </c>
      <c r="BZ1872" s="8">
        <f>BH1872/BK1872</f>
        <v>0.42410832232496698</v>
      </c>
      <c r="CA1872" s="5">
        <v>282</v>
      </c>
      <c r="CB1872" s="5">
        <v>20.75</v>
      </c>
      <c r="CC1872" s="5">
        <v>105.25</v>
      </c>
      <c r="CD1872" s="5">
        <v>0</v>
      </c>
      <c r="CE1872" s="5"/>
      <c r="CF1872" s="5"/>
      <c r="CG1872" s="5"/>
      <c r="CH1872" s="5"/>
      <c r="CI1872" s="5"/>
      <c r="CJ1872" s="5"/>
      <c r="CL1872" s="5"/>
      <c r="CM1872" s="5"/>
      <c r="CO1872" s="5"/>
      <c r="CP1872" s="5"/>
      <c r="CQ1872" s="5"/>
      <c r="CT1872" s="5"/>
      <c r="CV1872">
        <v>10</v>
      </c>
      <c r="CW1872" s="5"/>
      <c r="CY1872">
        <v>10</v>
      </c>
      <c r="CZ1872" s="5"/>
      <c r="DC1872" s="5"/>
      <c r="DF1872" s="5"/>
      <c r="DI1872" s="5"/>
      <c r="DL1872" s="5"/>
      <c r="DO1872" s="5"/>
      <c r="DR1872" s="5"/>
    </row>
    <row r="1873" spans="1:166" hidden="1" x14ac:dyDescent="0.25">
      <c r="A1873" t="s">
        <v>76</v>
      </c>
      <c r="B1873" t="s">
        <v>248</v>
      </c>
      <c r="C1873" s="6">
        <v>39105</v>
      </c>
      <c r="D1873" s="5">
        <v>6</v>
      </c>
      <c r="E1873" t="s">
        <v>239</v>
      </c>
      <c r="F1873" t="s">
        <v>89</v>
      </c>
      <c r="G1873">
        <v>105</v>
      </c>
      <c r="H1873" t="s">
        <v>17</v>
      </c>
      <c r="I1873" s="7">
        <v>11</v>
      </c>
      <c r="J1873">
        <v>1000</v>
      </c>
      <c r="K1873" s="5">
        <f t="shared" si="39"/>
        <v>90.909090909090907</v>
      </c>
      <c r="T1873" s="5">
        <v>105</v>
      </c>
      <c r="AC1873" s="5"/>
      <c r="AE1873" s="8"/>
      <c r="AF1873" s="8"/>
      <c r="AG1873" s="8"/>
      <c r="AH1873" s="8"/>
      <c r="AI1873" s="8"/>
      <c r="AJ1873" s="5"/>
      <c r="AK1873" s="8"/>
      <c r="AM1873" s="8"/>
      <c r="AN1873" s="8"/>
      <c r="AO1873" s="8"/>
      <c r="AP1873" s="8"/>
      <c r="AQ1873" s="9"/>
      <c r="AR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M1873" s="8"/>
      <c r="BN1873" s="8"/>
      <c r="BO1873" s="7"/>
      <c r="BP1873" s="5"/>
      <c r="BQ1873" s="5"/>
      <c r="BR1873" s="5"/>
      <c r="BS1873" s="5"/>
      <c r="BT1873" s="7"/>
      <c r="BU1873" s="7"/>
      <c r="BV1873" s="7"/>
      <c r="BW1873" s="7"/>
      <c r="BX1873" s="8"/>
      <c r="BY1873" s="8"/>
      <c r="BZ1873" s="8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/>
      <c r="CM1873" s="5"/>
      <c r="CO1873" s="5"/>
      <c r="CP1873" s="5"/>
      <c r="CQ1873" s="5"/>
      <c r="CT1873" s="5"/>
      <c r="CV1873">
        <v>10</v>
      </c>
      <c r="CW1873" s="5"/>
      <c r="CY1873">
        <v>10</v>
      </c>
      <c r="CZ1873" s="5"/>
      <c r="DC1873" s="5"/>
      <c r="DF1873" s="5"/>
      <c r="DI1873" s="5"/>
      <c r="DL1873" s="5"/>
      <c r="DO1873" s="5"/>
      <c r="DR1873" s="5"/>
    </row>
    <row r="1874" spans="1:166" hidden="1" x14ac:dyDescent="0.25">
      <c r="A1874" t="s">
        <v>76</v>
      </c>
      <c r="B1874" t="s">
        <v>248</v>
      </c>
      <c r="C1874" s="6">
        <v>39107</v>
      </c>
      <c r="D1874" s="5"/>
      <c r="G1874">
        <v>107</v>
      </c>
      <c r="H1874" t="s">
        <v>17</v>
      </c>
      <c r="I1874" s="7">
        <v>11</v>
      </c>
      <c r="J1874">
        <v>1000</v>
      </c>
      <c r="K1874" s="5">
        <f t="shared" si="39"/>
        <v>90.909090909090907</v>
      </c>
      <c r="AC1874" s="5"/>
      <c r="AE1874" s="8"/>
      <c r="AF1874" s="8"/>
      <c r="AG1874" s="8"/>
      <c r="AH1874" s="8"/>
      <c r="AI1874" s="8"/>
      <c r="AJ1874" s="5"/>
      <c r="AK1874" s="8"/>
      <c r="AM1874" s="8"/>
      <c r="AN1874" s="8"/>
      <c r="AO1874" s="8"/>
      <c r="AP1874" s="8"/>
      <c r="AQ1874" s="9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/>
      <c r="CM1874" s="5">
        <f>CS1874+CV1874+CY1874+DB1874+DE1874+DH1874+DK1874+DN1874+DQ1874</f>
        <v>1300</v>
      </c>
      <c r="CO1874" s="5">
        <f>CT1874+CW1874+CZ1874+DC1874+DF1874+DI1874+DL1874+DO1874+DR1874</f>
        <v>144.55434489867918</v>
      </c>
      <c r="CP1874" s="5"/>
      <c r="CQ1874" s="5"/>
      <c r="CR1874" s="21">
        <f>CT1874/CS1874</f>
        <v>0.1252369142252544</v>
      </c>
      <c r="CS1874">
        <v>150</v>
      </c>
      <c r="CT1874" s="5">
        <v>18.785537133788161</v>
      </c>
      <c r="CU1874" s="21">
        <f>CW1874/CV1874</f>
        <v>0.16398230871531161</v>
      </c>
      <c r="CV1874">
        <v>100</v>
      </c>
      <c r="CW1874" s="5">
        <v>16.398230871531162</v>
      </c>
      <c r="CX1874" s="21">
        <f>CZ1874/CY1874</f>
        <v>0.15660730672045395</v>
      </c>
      <c r="CY1874">
        <v>100</v>
      </c>
      <c r="CZ1874" s="5">
        <v>15.660730672045394</v>
      </c>
      <c r="DA1874" s="21">
        <f>DC1874/DB1874</f>
        <v>0.12896861121098022</v>
      </c>
      <c r="DB1874">
        <v>100</v>
      </c>
      <c r="DC1874" s="5">
        <v>12.896861121098022</v>
      </c>
      <c r="DD1874" s="21">
        <f>DF1874/DE1874</f>
        <v>0.13006009095209209</v>
      </c>
      <c r="DE1874">
        <v>100</v>
      </c>
      <c r="DF1874" s="5">
        <v>13.006009095209208</v>
      </c>
      <c r="DG1874" s="21">
        <f>DI1874/DH1874</f>
        <v>0.12878669792079492</v>
      </c>
      <c r="DH1874">
        <v>100</v>
      </c>
      <c r="DI1874" s="5">
        <v>12.878669792079492</v>
      </c>
      <c r="DJ1874" s="21">
        <f>DL1874/DK1874</f>
        <v>9.9121650173675746E-2</v>
      </c>
      <c r="DK1874">
        <v>250</v>
      </c>
      <c r="DL1874" s="5">
        <v>24.780412543418937</v>
      </c>
      <c r="DM1874" s="21">
        <f>DO1874/DN1874</f>
        <v>7.1009499999643108E-2</v>
      </c>
      <c r="DN1874">
        <v>200</v>
      </c>
      <c r="DO1874" s="5">
        <v>14.201899999928623</v>
      </c>
      <c r="DP1874" s="21">
        <f>DR1874/DQ1874</f>
        <v>7.9729968347900929E-2</v>
      </c>
      <c r="DQ1874">
        <v>200</v>
      </c>
      <c r="DR1874" s="5">
        <v>15.945993669580185</v>
      </c>
    </row>
    <row r="1875" spans="1:166" hidden="1" x14ac:dyDescent="0.25">
      <c r="A1875" t="s">
        <v>76</v>
      </c>
      <c r="B1875" t="s">
        <v>248</v>
      </c>
      <c r="C1875" s="6">
        <v>39111</v>
      </c>
      <c r="G1875">
        <v>111</v>
      </c>
      <c r="H1875" t="s">
        <v>17</v>
      </c>
      <c r="I1875" s="7">
        <v>11</v>
      </c>
      <c r="J1875">
        <v>1000</v>
      </c>
      <c r="K1875" s="5">
        <f t="shared" si="39"/>
        <v>90.909090909090907</v>
      </c>
      <c r="M1875" s="5">
        <v>524</v>
      </c>
      <c r="N1875" s="7">
        <v>19.850000000000001</v>
      </c>
      <c r="O1875" s="7"/>
      <c r="P1875" s="7"/>
      <c r="AC1875" s="5"/>
      <c r="AE1875" s="8"/>
      <c r="AF1875" s="8"/>
      <c r="AG1875" s="8"/>
      <c r="AH1875" s="8"/>
      <c r="AI1875" s="8"/>
      <c r="AJ1875" s="5"/>
      <c r="AK1875" s="8"/>
      <c r="AM1875" s="8"/>
      <c r="AN1875" s="8"/>
      <c r="AO1875" s="8"/>
      <c r="AP1875" s="8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/>
      <c r="CM1875" s="5"/>
      <c r="CO1875" s="5"/>
      <c r="CP1875" s="5"/>
      <c r="CQ1875" s="5"/>
      <c r="CT1875" s="5"/>
      <c r="CV1875">
        <v>10</v>
      </c>
      <c r="CW1875" s="5"/>
      <c r="CY1875">
        <v>10</v>
      </c>
      <c r="CZ1875" s="5"/>
      <c r="DC1875" s="5"/>
      <c r="DF1875" s="5"/>
      <c r="DI1875" s="5"/>
      <c r="DL1875" s="5"/>
      <c r="DO1875" s="5"/>
      <c r="DR1875" s="5"/>
    </row>
    <row r="1876" spans="1:166" hidden="1" x14ac:dyDescent="0.25">
      <c r="A1876" t="s">
        <v>76</v>
      </c>
      <c r="B1876" t="s">
        <v>248</v>
      </c>
      <c r="C1876" s="6">
        <v>39113</v>
      </c>
      <c r="D1876" s="5"/>
      <c r="G1876">
        <v>113</v>
      </c>
      <c r="H1876" t="s">
        <v>17</v>
      </c>
      <c r="I1876" s="7">
        <v>11</v>
      </c>
      <c r="J1876">
        <v>1000</v>
      </c>
      <c r="K1876" s="5">
        <f t="shared" si="39"/>
        <v>90.909090909090907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/>
      <c r="CM1876" s="5">
        <f>CS1876+CV1876+CY1876+DB1876+DE1876+DH1876+DK1876+DN1876+DQ1876</f>
        <v>1300</v>
      </c>
      <c r="CO1876" s="5">
        <f>CT1876+CW1876+CZ1876+DC1876+DF1876+DI1876+DL1876+DO1876+DR1876</f>
        <v>126.39909023538675</v>
      </c>
      <c r="CP1876" s="5"/>
      <c r="CQ1876" s="5"/>
      <c r="CR1876" s="21">
        <f>CT1876/CS1876</f>
        <v>0.1128612351366939</v>
      </c>
      <c r="CS1876">
        <v>150</v>
      </c>
      <c r="CT1876" s="5">
        <v>16.929185270504085</v>
      </c>
      <c r="CU1876" s="21">
        <f>CW1876/CV1876</f>
        <v>0.1308707959615992</v>
      </c>
      <c r="CV1876">
        <v>100</v>
      </c>
      <c r="CW1876" s="5">
        <v>13.087079596159919</v>
      </c>
      <c r="CX1876" s="21">
        <f>CZ1876/CY1876</f>
        <v>7.8288546220759939E-2</v>
      </c>
      <c r="CY1876">
        <v>100</v>
      </c>
      <c r="CZ1876" s="5">
        <v>7.828854622075994</v>
      </c>
      <c r="DA1876" s="21">
        <f>DC1876/DB1876</f>
        <v>8.9219610822622211E-2</v>
      </c>
      <c r="DB1876">
        <v>100</v>
      </c>
      <c r="DC1876" s="5">
        <v>8.9219610822622215</v>
      </c>
      <c r="DD1876" s="21">
        <f>DF1876/DE1876</f>
        <v>0.10314904585214393</v>
      </c>
      <c r="DE1876">
        <v>100</v>
      </c>
      <c r="DF1876" s="5">
        <v>10.314904585214393</v>
      </c>
      <c r="DG1876" s="21">
        <f>DI1876/DH1876</f>
        <v>0.11663921239110814</v>
      </c>
      <c r="DH1876">
        <v>100</v>
      </c>
      <c r="DI1876" s="5">
        <v>11.663921239110813</v>
      </c>
      <c r="DJ1876" s="21">
        <f>DL1876/DK1876</f>
        <v>9.725240594893679E-2</v>
      </c>
      <c r="DK1876">
        <v>250</v>
      </c>
      <c r="DL1876" s="5">
        <v>24.313101487234199</v>
      </c>
      <c r="DM1876" s="21">
        <f>DO1876/DN1876</f>
        <v>7.6529984581301114E-2</v>
      </c>
      <c r="DN1876">
        <v>200</v>
      </c>
      <c r="DO1876" s="5">
        <v>15.305996916260222</v>
      </c>
      <c r="DP1876" s="21">
        <f>DR1876/DQ1876</f>
        <v>9.0170427182824503E-2</v>
      </c>
      <c r="DQ1876">
        <v>200</v>
      </c>
      <c r="DR1876" s="5">
        <v>18.034085436564901</v>
      </c>
    </row>
    <row r="1877" spans="1:166" hidden="1" x14ac:dyDescent="0.25">
      <c r="A1877" t="s">
        <v>76</v>
      </c>
      <c r="B1877" t="s">
        <v>248</v>
      </c>
      <c r="C1877" s="6">
        <v>39117</v>
      </c>
      <c r="D1877" s="5"/>
      <c r="G1877">
        <v>117</v>
      </c>
      <c r="H1877" t="s">
        <v>17</v>
      </c>
      <c r="I1877" s="7">
        <v>11</v>
      </c>
      <c r="J1877">
        <v>1000</v>
      </c>
      <c r="K1877" s="5">
        <f t="shared" si="39"/>
        <v>90.909090909090907</v>
      </c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/>
      <c r="CM1877" s="5">
        <f>CS1877+CV1877+CY1877+DB1877+DE1877+DH1877+DK1877+DN1877+DQ1877</f>
        <v>1300</v>
      </c>
      <c r="CO1877" s="5">
        <f>CT1877+CW1877+CZ1877+DC1877+DF1877+DI1877+DL1877+DO1877+DR1877</f>
        <v>120.65559351821992</v>
      </c>
      <c r="CP1877" s="5"/>
      <c r="CQ1877" s="5"/>
      <c r="CR1877" s="21">
        <f>CT1877/CS1877</f>
        <v>0.17836907710901906</v>
      </c>
      <c r="CS1877">
        <v>150</v>
      </c>
      <c r="CT1877" s="5">
        <v>26.75536156635286</v>
      </c>
      <c r="CU1877" s="21">
        <f>CW1877/CV1877</f>
        <v>0.13486936313876804</v>
      </c>
      <c r="CV1877">
        <v>100</v>
      </c>
      <c r="CW1877" s="5">
        <v>13.486936313876805</v>
      </c>
      <c r="CX1877" s="21">
        <f>CZ1877/CY1877</f>
        <v>5.89666382520527E-2</v>
      </c>
      <c r="CY1877">
        <v>100</v>
      </c>
      <c r="CZ1877" s="5">
        <v>5.8966638252052697</v>
      </c>
      <c r="DA1877" s="21">
        <f>DC1877/DB1877</f>
        <v>5.73211097220441E-2</v>
      </c>
      <c r="DB1877">
        <v>100</v>
      </c>
      <c r="DC1877" s="5">
        <v>5.7321109722044099</v>
      </c>
      <c r="DD1877" s="21">
        <f>DF1877/DE1877</f>
        <v>8.0461278639447326E-2</v>
      </c>
      <c r="DE1877">
        <v>100</v>
      </c>
      <c r="DF1877" s="5">
        <v>8.0461278639447329</v>
      </c>
      <c r="DG1877" s="21">
        <f>DI1877/DH1877</f>
        <v>9.6685862514901688E-2</v>
      </c>
      <c r="DH1877">
        <v>100</v>
      </c>
      <c r="DI1877" s="5">
        <v>9.6685862514901686</v>
      </c>
      <c r="DJ1877" s="21">
        <f>DL1877/DK1877</f>
        <v>7.4718920162021363E-2</v>
      </c>
      <c r="DK1877">
        <v>250</v>
      </c>
      <c r="DL1877" s="5">
        <v>18.679730040505341</v>
      </c>
      <c r="DM1877" s="21">
        <f>DO1877/DN1877</f>
        <v>6.9658256788544606E-2</v>
      </c>
      <c r="DN1877">
        <v>200</v>
      </c>
      <c r="DO1877" s="5">
        <v>13.931651357708921</v>
      </c>
      <c r="DP1877" s="21">
        <f>DR1877/DQ1877</f>
        <v>9.2292126634656982E-2</v>
      </c>
      <c r="DQ1877">
        <v>200</v>
      </c>
      <c r="DR1877" s="5">
        <v>18.458425326931398</v>
      </c>
    </row>
    <row r="1878" spans="1:166" hidden="1" x14ac:dyDescent="0.25">
      <c r="A1878" t="s">
        <v>76</v>
      </c>
      <c r="B1878" t="s">
        <v>248</v>
      </c>
      <c r="C1878" s="6">
        <v>39120</v>
      </c>
      <c r="D1878" s="5"/>
      <c r="G1878">
        <v>120</v>
      </c>
      <c r="H1878" t="s">
        <v>17</v>
      </c>
      <c r="I1878" s="7">
        <v>11</v>
      </c>
      <c r="J1878">
        <v>1000</v>
      </c>
      <c r="K1878" s="5">
        <f t="shared" si="39"/>
        <v>90.909090909090907</v>
      </c>
      <c r="M1878" s="5">
        <v>529</v>
      </c>
      <c r="N1878" s="7">
        <v>20</v>
      </c>
      <c r="O1878" s="7"/>
      <c r="P1878" s="7"/>
      <c r="AC1878" s="5"/>
      <c r="AE1878" s="8"/>
      <c r="AF1878" s="8"/>
      <c r="AG1878" s="8"/>
      <c r="AH1878" s="8"/>
      <c r="AI1878" s="8"/>
      <c r="AJ1878" s="5"/>
      <c r="AK1878" s="8"/>
      <c r="AL1878" s="8"/>
      <c r="AM1878" s="8"/>
      <c r="AN1878" s="8"/>
      <c r="AO1878" s="8"/>
      <c r="AP1878" s="8"/>
      <c r="AQ1878" s="9"/>
      <c r="AS1878" s="8"/>
      <c r="AT1878" s="8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J1878" s="5"/>
      <c r="BK1878" s="5"/>
      <c r="BL1878" s="5"/>
      <c r="BO1878" s="7"/>
      <c r="BP1878" s="5"/>
      <c r="BQ1878" s="5"/>
      <c r="BR1878" s="5"/>
      <c r="BS1878" s="5"/>
      <c r="BT1878" s="7"/>
      <c r="BU1878" s="7"/>
      <c r="BV1878" s="7"/>
      <c r="BW1878" s="7"/>
      <c r="BX1878" s="7"/>
      <c r="BY1878" s="7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L1878" s="5"/>
      <c r="CM1878" s="5">
        <f>CS1878+CV1878+CY1878+DB1878+DE1878+DH1878+DK1878+DN1878+DQ1878</f>
        <v>1300</v>
      </c>
      <c r="CO1878" s="5">
        <f>CT1878+CW1878+CZ1878+DC1878+DF1878+DI1878+DL1878+DO1878+DR1878</f>
        <v>184.98057944754268</v>
      </c>
      <c r="CP1878" s="5"/>
      <c r="CQ1878" s="5"/>
      <c r="CR1878" s="21">
        <f>CT1878/CS1878</f>
        <v>0.24617924036903213</v>
      </c>
      <c r="CS1878">
        <v>150</v>
      </c>
      <c r="CT1878" s="5">
        <v>36.926886055354821</v>
      </c>
      <c r="CU1878" s="21">
        <f>CW1878/CV1878</f>
        <v>0.1996307326604439</v>
      </c>
      <c r="CV1878">
        <v>100</v>
      </c>
      <c r="CW1878" s="5">
        <v>19.96307326604439</v>
      </c>
      <c r="CX1878" s="21">
        <f>CZ1878/CY1878</f>
        <v>0.22613769706578546</v>
      </c>
      <c r="CY1878">
        <v>100</v>
      </c>
      <c r="CZ1878" s="5">
        <v>22.613769706578545</v>
      </c>
      <c r="DA1878" s="21">
        <f>DC1878/DB1878</f>
        <v>0.18276421994854034</v>
      </c>
      <c r="DB1878">
        <v>100</v>
      </c>
      <c r="DC1878" s="5">
        <v>18.276421994854033</v>
      </c>
      <c r="DD1878" s="21">
        <f>DF1878/DE1878</f>
        <v>0.15632751323602193</v>
      </c>
      <c r="DE1878">
        <v>100</v>
      </c>
      <c r="DF1878" s="5">
        <v>15.632751323602193</v>
      </c>
      <c r="DG1878" s="21">
        <f>DI1878/DH1878</f>
        <v>0.1391230359907</v>
      </c>
      <c r="DH1878">
        <v>100</v>
      </c>
      <c r="DI1878" s="5">
        <v>13.91230359907</v>
      </c>
      <c r="DJ1878" s="21">
        <f>DL1878/DK1878</f>
        <v>0.10380943982821354</v>
      </c>
      <c r="DK1878">
        <v>250</v>
      </c>
      <c r="DL1878" s="5">
        <v>25.952359957053385</v>
      </c>
      <c r="DM1878" s="21">
        <f>DO1878/DN1878</f>
        <v>7.5758221080541949E-2</v>
      </c>
      <c r="DN1878">
        <v>200</v>
      </c>
      <c r="DO1878" s="5">
        <v>15.151644216108389</v>
      </c>
      <c r="DP1878" s="21">
        <f>DR1878/DQ1878</f>
        <v>8.2756846644384541E-2</v>
      </c>
      <c r="DQ1878">
        <v>200</v>
      </c>
      <c r="DR1878" s="5">
        <v>16.551369328876909</v>
      </c>
    </row>
    <row r="1879" spans="1:166" hidden="1" x14ac:dyDescent="0.25">
      <c r="A1879" t="s">
        <v>76</v>
      </c>
      <c r="B1879" t="s">
        <v>248</v>
      </c>
      <c r="C1879" s="6">
        <v>39126</v>
      </c>
      <c r="D1879" s="5">
        <v>8</v>
      </c>
      <c r="E1879" t="s">
        <v>208</v>
      </c>
      <c r="F1879" t="s">
        <v>14</v>
      </c>
      <c r="G1879">
        <v>126</v>
      </c>
      <c r="H1879" t="s">
        <v>17</v>
      </c>
      <c r="I1879" s="7">
        <v>11</v>
      </c>
      <c r="J1879">
        <v>1000</v>
      </c>
      <c r="K1879" s="5">
        <f t="shared" si="39"/>
        <v>90.909090909090907</v>
      </c>
      <c r="U1879" s="5">
        <v>126</v>
      </c>
      <c r="AC1879" s="5">
        <v>138.62983016043756</v>
      </c>
      <c r="AE1879" s="8"/>
      <c r="AF1879" s="8"/>
      <c r="AG1879" s="8"/>
      <c r="AH1879" s="8"/>
      <c r="AI1879" s="8"/>
      <c r="AJ1879" s="5">
        <v>138.62617540399637</v>
      </c>
      <c r="AK1879" s="8">
        <v>1.7308579040989078</v>
      </c>
      <c r="AL1879" s="8">
        <v>0.12326808030258635</v>
      </c>
      <c r="AM1879" s="8"/>
      <c r="AN1879" s="8"/>
      <c r="AO1879" s="8"/>
      <c r="AP1879" s="8"/>
      <c r="AQ1879" s="9">
        <f>AK1879/AJ1879</f>
        <v>1.2485794252454071E-2</v>
      </c>
      <c r="AR1879" s="9">
        <v>3.2550392412789189E-2</v>
      </c>
      <c r="AS1879" s="7">
        <f>AJ1879*AR1879</f>
        <v>4.5123364080842272</v>
      </c>
      <c r="AT1879" s="8"/>
      <c r="AU1879" s="5">
        <v>0.12167689161554193</v>
      </c>
      <c r="AV1879" s="5"/>
      <c r="AW1879" s="5"/>
      <c r="AX1879" s="5"/>
      <c r="AY1879" s="5">
        <v>387.61222972400407</v>
      </c>
      <c r="AZ1879" s="5"/>
      <c r="BA1879" s="5"/>
      <c r="BB1879" s="5"/>
      <c r="BC1879" s="5"/>
      <c r="BD1879" s="5"/>
      <c r="BE1879" s="5"/>
      <c r="BF1879" s="5"/>
      <c r="BG1879" s="5">
        <v>6.6</v>
      </c>
      <c r="BH1879" s="5">
        <v>404.65663765530343</v>
      </c>
      <c r="BJ1879" s="5"/>
      <c r="BK1879" s="5">
        <f>AC1879+AJ1879+BH1879</f>
        <v>681.91264321973745</v>
      </c>
      <c r="BL1879" s="5"/>
      <c r="BM1879" s="8">
        <f>BH1879/BK1879</f>
        <v>0.59341418828175052</v>
      </c>
      <c r="BN1879" s="8"/>
      <c r="BO1879" s="7"/>
      <c r="BP1879" s="5"/>
      <c r="BQ1879" s="5"/>
      <c r="BR1879" s="5"/>
      <c r="BS1879" s="5"/>
      <c r="BT1879" s="7"/>
      <c r="BU1879" s="7"/>
      <c r="BV1879" s="7"/>
      <c r="BW1879" s="7"/>
      <c r="BX1879" s="8">
        <f>AC1879/BK1879</f>
        <v>0.20329558564258196</v>
      </c>
      <c r="BY1879" s="8">
        <f>AJ1879/BK1879</f>
        <v>0.20329022607566744</v>
      </c>
      <c r="BZ1879" s="8">
        <f>BH1879/BK1879</f>
        <v>0.59341418828175052</v>
      </c>
      <c r="CA1879" s="5">
        <v>275.70000475305824</v>
      </c>
      <c r="CB1879" s="5">
        <v>0.60838445807770958</v>
      </c>
      <c r="CC1879" s="5">
        <v>100.68884713384796</v>
      </c>
      <c r="CD1879" s="5">
        <v>3.2164430965584354</v>
      </c>
      <c r="CE1879" s="5"/>
      <c r="CF1879" s="5"/>
      <c r="CG1879" s="5"/>
      <c r="CH1879" s="5"/>
      <c r="CI1879" s="5"/>
      <c r="CJ1879" s="5"/>
      <c r="CL1879" s="5"/>
      <c r="CM1879" s="5"/>
      <c r="CO1879" s="5"/>
      <c r="CP1879" s="5"/>
      <c r="CQ1879" s="5"/>
      <c r="CT1879" s="5"/>
      <c r="CV1879">
        <v>10</v>
      </c>
      <c r="CW1879" s="5"/>
      <c r="CY1879">
        <v>10</v>
      </c>
      <c r="CZ1879" s="5"/>
      <c r="DC1879" s="5"/>
      <c r="DF1879" s="5"/>
      <c r="DI1879" s="5"/>
      <c r="DL1879" s="5"/>
      <c r="DO1879" s="5"/>
      <c r="DR1879" s="5"/>
    </row>
    <row r="1880" spans="1:166" hidden="1" x14ac:dyDescent="0.25">
      <c r="A1880" t="s">
        <v>76</v>
      </c>
      <c r="B1880" t="s">
        <v>248</v>
      </c>
      <c r="C1880" s="6">
        <v>39129</v>
      </c>
      <c r="D1880" s="5"/>
      <c r="G1880">
        <v>129</v>
      </c>
      <c r="H1880" t="s">
        <v>17</v>
      </c>
      <c r="I1880" s="7">
        <v>11</v>
      </c>
      <c r="J1880">
        <v>1000</v>
      </c>
      <c r="K1880" s="5">
        <f t="shared" si="39"/>
        <v>90.909090909090907</v>
      </c>
      <c r="AC1880" s="5"/>
      <c r="AE1880" s="8"/>
      <c r="AF1880" s="8"/>
      <c r="AG1880" s="8"/>
      <c r="AH1880" s="8"/>
      <c r="AI1880" s="8"/>
      <c r="AJ1880" s="5"/>
      <c r="AK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/>
      <c r="CM1880" s="5">
        <f>CS1880+CV1880+CY1880+DB1880+DE1880+DH1880+DK1880+DN1880+DQ1880</f>
        <v>1300</v>
      </c>
      <c r="CO1880" s="5">
        <f>CT1880+CW1880+CZ1880+DC1880+DF1880+DI1880+DL1880+DO1880+DR1880</f>
        <v>141.87806048801218</v>
      </c>
      <c r="CP1880" s="5"/>
      <c r="CQ1880" s="5"/>
      <c r="CR1880" s="21">
        <f>CT1880/CS1880</f>
        <v>0.14824019394477042</v>
      </c>
      <c r="CS1880">
        <v>150</v>
      </c>
      <c r="CT1880" s="5">
        <v>22.236029091715562</v>
      </c>
      <c r="CU1880" s="21">
        <f>CW1880/CV1880</f>
        <v>0.16202953016837121</v>
      </c>
      <c r="CV1880">
        <v>100</v>
      </c>
      <c r="CW1880" s="5">
        <v>16.202953016837121</v>
      </c>
      <c r="CX1880" s="21">
        <f>CZ1880/CY1880</f>
        <v>0.14017258273413419</v>
      </c>
      <c r="CY1880">
        <v>100</v>
      </c>
      <c r="CZ1880" s="5">
        <v>14.017258273413418</v>
      </c>
      <c r="DA1880" s="21">
        <f>DC1880/DB1880</f>
        <v>0.12786338144199752</v>
      </c>
      <c r="DB1880">
        <v>100</v>
      </c>
      <c r="DC1880" s="5">
        <v>12.786338144199753</v>
      </c>
      <c r="DD1880" s="21">
        <f>DF1880/DE1880</f>
        <v>0.1175773491075774</v>
      </c>
      <c r="DE1880">
        <v>100</v>
      </c>
      <c r="DF1880" s="5">
        <v>11.75773491075774</v>
      </c>
      <c r="DG1880" s="21">
        <f>DI1880/DH1880</f>
        <v>0.12422088892268171</v>
      </c>
      <c r="DH1880">
        <v>100</v>
      </c>
      <c r="DI1880" s="5">
        <v>12.422088892268171</v>
      </c>
      <c r="DJ1880" s="21">
        <f>DL1880/DK1880</f>
        <v>9.0121456933300509E-2</v>
      </c>
      <c r="DK1880">
        <v>250</v>
      </c>
      <c r="DL1880" s="5">
        <v>22.530364233325127</v>
      </c>
      <c r="DM1880" s="21">
        <f>DO1880/DN1880</f>
        <v>6.9710308972998666E-2</v>
      </c>
      <c r="DN1880">
        <v>200</v>
      </c>
      <c r="DO1880" s="5">
        <v>13.942061794599732</v>
      </c>
      <c r="DP1880" s="21">
        <f>DR1880/DQ1880</f>
        <v>7.9916160654477833E-2</v>
      </c>
      <c r="DQ1880">
        <v>200</v>
      </c>
      <c r="DR1880" s="5">
        <v>15.983232130895567</v>
      </c>
    </row>
    <row r="1881" spans="1:166" hidden="1" x14ac:dyDescent="0.25">
      <c r="A1881" t="s">
        <v>76</v>
      </c>
      <c r="B1881" t="s">
        <v>248</v>
      </c>
      <c r="C1881" s="6">
        <v>39135</v>
      </c>
      <c r="D1881" s="5"/>
      <c r="G1881">
        <v>135</v>
      </c>
      <c r="H1881" t="s">
        <v>17</v>
      </c>
      <c r="I1881" s="7">
        <v>11</v>
      </c>
      <c r="J1881">
        <v>1000</v>
      </c>
      <c r="K1881" s="5">
        <f t="shared" si="39"/>
        <v>90.909090909090907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/>
      <c r="CM1881" s="5">
        <f>CS1881+CV1881+CY1881+DB1881+DE1881+DH1881+DK1881+DN1881+DQ1881</f>
        <v>1300</v>
      </c>
      <c r="CO1881" s="5">
        <f>CT1881+CW1881+CZ1881+DC1881+DF1881+DI1881+DL1881+DO1881+DR1881</f>
        <v>113.76179748504924</v>
      </c>
      <c r="CP1881" s="5"/>
      <c r="CQ1881" s="5"/>
      <c r="CR1881" s="21">
        <f>CT1881/CS1881</f>
        <v>9.9980172129803827E-2</v>
      </c>
      <c r="CS1881">
        <v>150</v>
      </c>
      <c r="CT1881" s="5">
        <v>14.997025819470574</v>
      </c>
      <c r="CU1881" s="21">
        <f>CW1881/CV1881</f>
        <v>0.13863018830038817</v>
      </c>
      <c r="CV1881">
        <v>100</v>
      </c>
      <c r="CW1881" s="5">
        <v>13.863018830038817</v>
      </c>
      <c r="CX1881" s="21">
        <f>CZ1881/CY1881</f>
        <v>8.3173759537727071E-2</v>
      </c>
      <c r="CY1881">
        <v>100</v>
      </c>
      <c r="CZ1881" s="5">
        <v>8.3173759537727072</v>
      </c>
      <c r="DA1881" s="21">
        <f>DC1881/DB1881</f>
        <v>8.1671145109052004E-2</v>
      </c>
      <c r="DB1881">
        <v>100</v>
      </c>
      <c r="DC1881" s="5">
        <v>8.1671145109052006</v>
      </c>
      <c r="DD1881" s="21">
        <f>DF1881/DE1881</f>
        <v>9.8951822008788853E-2</v>
      </c>
      <c r="DE1881">
        <v>100</v>
      </c>
      <c r="DF1881" s="5">
        <v>9.8951822008788852</v>
      </c>
      <c r="DG1881" s="21">
        <f>DI1881/DH1881</f>
        <v>0.10154964562219299</v>
      </c>
      <c r="DH1881">
        <v>100</v>
      </c>
      <c r="DI1881" s="5">
        <v>10.154964562219298</v>
      </c>
      <c r="DJ1881" s="21">
        <f>DL1881/DK1881</f>
        <v>7.8449448829743432E-2</v>
      </c>
      <c r="DK1881">
        <v>250</v>
      </c>
      <c r="DL1881" s="5">
        <v>19.612362207435858</v>
      </c>
      <c r="DM1881" s="21">
        <f>DO1881/DN1881</f>
        <v>6.5769981644588457E-2</v>
      </c>
      <c r="DN1881">
        <v>200</v>
      </c>
      <c r="DO1881" s="5">
        <v>13.153996328917691</v>
      </c>
      <c r="DP1881" s="21">
        <f>DR1881/DQ1881</f>
        <v>7.8003785357051103E-2</v>
      </c>
      <c r="DQ1881">
        <v>200</v>
      </c>
      <c r="DR1881" s="5">
        <v>15.60075707141022</v>
      </c>
    </row>
    <row r="1882" spans="1:166" hidden="1" x14ac:dyDescent="0.25">
      <c r="A1882" t="s">
        <v>76</v>
      </c>
      <c r="B1882" t="s">
        <v>248</v>
      </c>
      <c r="C1882" s="6">
        <v>39146</v>
      </c>
      <c r="D1882" s="5"/>
      <c r="G1882">
        <v>146</v>
      </c>
      <c r="H1882" t="s">
        <v>17</v>
      </c>
      <c r="I1882" s="7">
        <v>11</v>
      </c>
      <c r="J1882">
        <v>1000</v>
      </c>
      <c r="K1882" s="5">
        <f t="shared" si="39"/>
        <v>90.909090909090907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/>
      <c r="CM1882" s="5">
        <f>CS1882+CV1882+CY1882+DB1882+DE1882+DH1882+DK1882+DN1882+DQ1882</f>
        <v>1300</v>
      </c>
      <c r="CO1882" s="5">
        <f>CT1882+CW1882+CZ1882+DC1882+DF1882+DI1882+DL1882+DO1882+DR1882</f>
        <v>107.65899671030292</v>
      </c>
      <c r="CP1882" s="5"/>
      <c r="CQ1882" s="5"/>
      <c r="CR1882" s="21">
        <f>CT1882/CS1882</f>
        <v>0.22769110220496344</v>
      </c>
      <c r="CS1882">
        <v>150</v>
      </c>
      <c r="CT1882" s="5">
        <v>34.153665330744516</v>
      </c>
      <c r="CU1882" s="21">
        <f>CW1882/CV1882</f>
        <v>0.1298707141582259</v>
      </c>
      <c r="CV1882">
        <v>100</v>
      </c>
      <c r="CW1882" s="5">
        <v>12.987071415822589</v>
      </c>
      <c r="CX1882" s="21">
        <f>CZ1882/CY1882</f>
        <v>3.8381329481058407E-2</v>
      </c>
      <c r="CY1882">
        <v>100</v>
      </c>
      <c r="CZ1882" s="5">
        <v>3.8381329481058408</v>
      </c>
      <c r="DA1882" s="21">
        <f>DC1882/DB1882</f>
        <v>4.1387712865957126E-2</v>
      </c>
      <c r="DB1882">
        <v>100</v>
      </c>
      <c r="DC1882" s="5">
        <v>4.1387712865957127</v>
      </c>
      <c r="DD1882" s="21">
        <f>DF1882/DE1882</f>
        <v>6.7938156844360581E-2</v>
      </c>
      <c r="DE1882">
        <v>100</v>
      </c>
      <c r="DF1882" s="5">
        <v>6.7938156844360575</v>
      </c>
      <c r="DG1882" s="21">
        <f>DI1882/DH1882</f>
        <v>7.8215009729104709E-2</v>
      </c>
      <c r="DH1882">
        <v>100</v>
      </c>
      <c r="DI1882" s="5">
        <v>7.8215009729104708</v>
      </c>
      <c r="DJ1882" s="21">
        <f>DL1882/DK1882</f>
        <v>6.202708369654996E-2</v>
      </c>
      <c r="DK1882">
        <v>250</v>
      </c>
      <c r="DL1882" s="5">
        <v>15.50677092413749</v>
      </c>
      <c r="DM1882" s="21">
        <f>DO1882/DN1882</f>
        <v>4.5799927876349678E-2</v>
      </c>
      <c r="DN1882">
        <v>200</v>
      </c>
      <c r="DO1882" s="5">
        <v>9.1599855752699355</v>
      </c>
      <c r="DP1882" s="21">
        <f>DR1882/DQ1882</f>
        <v>6.6296412861401588E-2</v>
      </c>
      <c r="DQ1882">
        <v>200</v>
      </c>
      <c r="DR1882" s="5">
        <v>13.259282572280318</v>
      </c>
    </row>
    <row r="1883" spans="1:166" hidden="1" x14ac:dyDescent="0.25">
      <c r="A1883" t="s">
        <v>76</v>
      </c>
      <c r="B1883" t="s">
        <v>248</v>
      </c>
      <c r="C1883" s="6">
        <v>39150</v>
      </c>
      <c r="D1883" s="5"/>
      <c r="G1883">
        <v>150</v>
      </c>
      <c r="H1883" t="s">
        <v>17</v>
      </c>
      <c r="I1883" s="7">
        <v>11</v>
      </c>
      <c r="J1883">
        <v>1000</v>
      </c>
      <c r="K1883" s="5">
        <f t="shared" si="39"/>
        <v>90.909090909090907</v>
      </c>
      <c r="AC1883" s="5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J1883" s="5"/>
      <c r="BK1883" s="5"/>
      <c r="BL1883" s="5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L1883" s="5"/>
      <c r="CM1883" s="5">
        <f>CS1883+CV1883+CY1883+DB1883+DE1883+DH1883+DK1883+DN1883+DQ1883</f>
        <v>1300</v>
      </c>
      <c r="CO1883" s="5">
        <f>CT1883+CW1883+CZ1883+DC1883+DF1883+DI1883+DL1883+DO1883+DR1883</f>
        <v>99.687736128628046</v>
      </c>
      <c r="CP1883" s="5"/>
      <c r="CQ1883" s="5"/>
      <c r="CR1883" s="21">
        <f>CT1883/CS1883</f>
        <v>0.21979122997674247</v>
      </c>
      <c r="CS1883">
        <v>150</v>
      </c>
      <c r="CT1883" s="5">
        <v>32.968684496511372</v>
      </c>
      <c r="CU1883" s="21">
        <f>CW1883/CV1883</f>
        <v>0.12978687693563359</v>
      </c>
      <c r="CV1883">
        <v>100</v>
      </c>
      <c r="CW1883" s="5">
        <v>12.978687693563359</v>
      </c>
      <c r="CX1883" s="21">
        <f>CZ1883/CY1883</f>
        <v>2.8822756901197479E-2</v>
      </c>
      <c r="CY1883">
        <v>100</v>
      </c>
      <c r="CZ1883" s="5">
        <v>2.8822756901197479</v>
      </c>
      <c r="DA1883" s="21">
        <f>DC1883/DB1883</f>
        <v>3.7327614380632743E-2</v>
      </c>
      <c r="DB1883">
        <v>100</v>
      </c>
      <c r="DC1883" s="5">
        <v>3.7327614380632745</v>
      </c>
      <c r="DD1883" s="21">
        <f>DF1883/DE1883</f>
        <v>6.2688074348656364E-2</v>
      </c>
      <c r="DE1883">
        <v>100</v>
      </c>
      <c r="DF1883" s="5">
        <v>6.2688074348656357</v>
      </c>
      <c r="DG1883" s="21">
        <f>DI1883/DH1883</f>
        <v>6.9650443955436223E-2</v>
      </c>
      <c r="DH1883">
        <v>100</v>
      </c>
      <c r="DI1883" s="5">
        <v>6.9650443955436216</v>
      </c>
      <c r="DJ1883" s="21">
        <f>DL1883/DK1883</f>
        <v>5.513983792126137E-2</v>
      </c>
      <c r="DK1883">
        <v>250</v>
      </c>
      <c r="DL1883" s="5">
        <v>13.784959480315342</v>
      </c>
      <c r="DM1883" s="21">
        <f>DO1883/DN1883</f>
        <v>3.6444780715885618E-2</v>
      </c>
      <c r="DN1883">
        <v>200</v>
      </c>
      <c r="DO1883" s="5">
        <v>7.2889561431771241</v>
      </c>
      <c r="DP1883" s="21">
        <f>DR1883/DQ1883</f>
        <v>6.4087796782342846E-2</v>
      </c>
      <c r="DQ1883">
        <v>200</v>
      </c>
      <c r="DR1883" s="5">
        <v>12.817559356468569</v>
      </c>
    </row>
    <row r="1884" spans="1:166" hidden="1" x14ac:dyDescent="0.25">
      <c r="A1884" t="s">
        <v>76</v>
      </c>
      <c r="B1884" t="s">
        <v>248</v>
      </c>
      <c r="C1884" s="6">
        <v>39151</v>
      </c>
      <c r="D1884" s="5">
        <v>9</v>
      </c>
      <c r="E1884" s="6" t="s">
        <v>207</v>
      </c>
      <c r="F1884" t="s">
        <v>15</v>
      </c>
      <c r="G1884">
        <v>151</v>
      </c>
      <c r="H1884" t="s">
        <v>17</v>
      </c>
      <c r="I1884" s="7">
        <v>11</v>
      </c>
      <c r="J1884">
        <v>1000</v>
      </c>
      <c r="K1884" s="5">
        <f t="shared" si="39"/>
        <v>90.909090909090907</v>
      </c>
      <c r="L1884" s="5"/>
      <c r="M1884" s="8"/>
      <c r="N1884" s="8"/>
      <c r="O1884" s="8"/>
      <c r="P1884" s="8"/>
      <c r="Q1884" s="5"/>
      <c r="R1884" s="5"/>
      <c r="S1884" s="5"/>
      <c r="T1884" s="5"/>
      <c r="U1884" s="5"/>
      <c r="V1884" s="5">
        <v>151</v>
      </c>
      <c r="W1884" s="5"/>
      <c r="X1884" s="8"/>
      <c r="Y1884" s="8"/>
      <c r="Z1884" s="8"/>
      <c r="AA1884" s="8"/>
      <c r="AB1884" s="8"/>
      <c r="AC1884" s="5"/>
      <c r="AD1884" s="8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R1884" s="8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8"/>
      <c r="BJ1884" s="5"/>
      <c r="BK1884" s="5"/>
      <c r="BL1884" s="5"/>
      <c r="BM1884" s="8"/>
      <c r="BN1884" s="8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8"/>
      <c r="CL1884" s="5"/>
      <c r="CM1884" s="5"/>
      <c r="CN1884" s="8"/>
      <c r="CO1884" s="5"/>
      <c r="CP1884" s="5"/>
      <c r="CQ1884" s="5"/>
      <c r="CR1884" s="8"/>
      <c r="CS1884" s="8"/>
      <c r="CT1884" s="5"/>
      <c r="CV1884">
        <v>10</v>
      </c>
      <c r="CW1884" s="5"/>
      <c r="CY1884">
        <v>10</v>
      </c>
      <c r="CZ1884" s="5"/>
      <c r="DC1884" s="5"/>
      <c r="DF1884" s="5"/>
      <c r="DI1884" s="5"/>
      <c r="DL1884" s="5"/>
      <c r="DO1884" s="5"/>
      <c r="DQ1884" s="8"/>
      <c r="DR1884" s="5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</row>
    <row r="1885" spans="1:166" hidden="1" x14ac:dyDescent="0.25">
      <c r="A1885" t="s">
        <v>76</v>
      </c>
      <c r="B1885" t="s">
        <v>248</v>
      </c>
      <c r="C1885" s="6">
        <v>39157</v>
      </c>
      <c r="D1885" s="5"/>
      <c r="G1885">
        <v>157</v>
      </c>
      <c r="H1885" t="s">
        <v>17</v>
      </c>
      <c r="I1885" s="7">
        <v>11</v>
      </c>
      <c r="J1885">
        <v>1000</v>
      </c>
      <c r="K1885" s="5">
        <f t="shared" si="39"/>
        <v>90.909090909090907</v>
      </c>
      <c r="AC1885" s="5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J1885" s="5"/>
      <c r="BK1885" s="5"/>
      <c r="BL1885" s="5"/>
      <c r="BO1885" s="7"/>
      <c r="BP1885" s="5"/>
      <c r="BQ1885" s="5"/>
      <c r="BR1885" s="5"/>
      <c r="BS1885" s="5"/>
      <c r="BT1885" s="7"/>
      <c r="BU1885" s="7"/>
      <c r="BV1885" s="7"/>
      <c r="BW1885" s="7"/>
      <c r="BX1885" s="7"/>
      <c r="BY1885" s="7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L1885" s="5"/>
      <c r="CM1885" s="5">
        <f>CS1885+CV1885+CY1885+DB1885+DE1885+DH1885+DK1885+DN1885+DQ1885</f>
        <v>1300</v>
      </c>
      <c r="CO1885" s="5">
        <f>CT1885+CW1885+CZ1885+DC1885+DF1885+DI1885+DL1885+DO1885+DR1885</f>
        <v>75.714898068921769</v>
      </c>
      <c r="CP1885" s="5"/>
      <c r="CQ1885" s="5"/>
      <c r="CR1885" s="21">
        <f>CT1885/CS1885</f>
        <v>0.13647455887106935</v>
      </c>
      <c r="CS1885">
        <v>150</v>
      </c>
      <c r="CT1885" s="5">
        <v>20.471183830660404</v>
      </c>
      <c r="CU1885" s="21">
        <f>CW1885/CV1885</f>
        <v>0.12200349596593461</v>
      </c>
      <c r="CV1885">
        <v>100</v>
      </c>
      <c r="CW1885" s="5">
        <v>12.200349596593462</v>
      </c>
      <c r="CX1885" s="21">
        <f>CZ1885/CY1885</f>
        <v>2.1623878305692516E-2</v>
      </c>
      <c r="CY1885">
        <v>100</v>
      </c>
      <c r="CZ1885" s="5">
        <v>2.1623878305692514</v>
      </c>
      <c r="DA1885" s="21">
        <f>DC1885/DB1885</f>
        <v>2.9569777811492663E-2</v>
      </c>
      <c r="DB1885">
        <v>100</v>
      </c>
      <c r="DC1885" s="5">
        <v>2.9569777811492663</v>
      </c>
      <c r="DD1885" s="21">
        <f>DF1885/DE1885</f>
        <v>4.9227879559587677E-2</v>
      </c>
      <c r="DE1885">
        <v>100</v>
      </c>
      <c r="DF1885" s="5">
        <v>4.9227879559587677</v>
      </c>
      <c r="DG1885" s="21">
        <f>DI1885/DH1885</f>
        <v>6.5046328685540333E-2</v>
      </c>
      <c r="DH1885">
        <v>100</v>
      </c>
      <c r="DI1885" s="5">
        <v>6.5046328685540331</v>
      </c>
      <c r="DJ1885" s="21">
        <f>DL1885/DK1885</f>
        <v>4.6932087899938926E-2</v>
      </c>
      <c r="DK1885">
        <v>250</v>
      </c>
      <c r="DL1885" s="5">
        <v>11.733021974984732</v>
      </c>
      <c r="DM1885" s="21">
        <f>DO1885/DN1885</f>
        <v>3.0206742436282033E-2</v>
      </c>
      <c r="DN1885">
        <v>200</v>
      </c>
      <c r="DO1885" s="5">
        <v>6.0413484872564069</v>
      </c>
      <c r="DP1885" s="21">
        <f>DR1885/DQ1885</f>
        <v>4.3611038715977241E-2</v>
      </c>
      <c r="DQ1885">
        <v>200</v>
      </c>
      <c r="DR1885" s="5">
        <v>8.7222077431954474</v>
      </c>
    </row>
    <row r="1886" spans="1:166" hidden="1" x14ac:dyDescent="0.25">
      <c r="A1886" t="s">
        <v>76</v>
      </c>
      <c r="B1886" t="s">
        <v>248</v>
      </c>
      <c r="C1886" s="6">
        <v>39161</v>
      </c>
      <c r="D1886" s="5"/>
      <c r="E1886" s="6"/>
      <c r="G1886">
        <v>161</v>
      </c>
      <c r="H1886" t="s">
        <v>17</v>
      </c>
      <c r="I1886" s="7">
        <v>11</v>
      </c>
      <c r="J1886">
        <v>1000</v>
      </c>
      <c r="K1886" s="5">
        <f t="shared" si="39"/>
        <v>90.909090909090907</v>
      </c>
      <c r="L1886" s="5"/>
      <c r="M1886" s="8"/>
      <c r="N1886" s="8"/>
      <c r="O1886" s="8"/>
      <c r="P1886" s="8"/>
      <c r="Q1886" s="5"/>
      <c r="R1886" s="5"/>
      <c r="S1886" s="5"/>
      <c r="T1886" s="5"/>
      <c r="U1886" s="5"/>
      <c r="V1886" s="5"/>
      <c r="W1886" s="5"/>
      <c r="X1886" s="8"/>
      <c r="Y1886" s="8"/>
      <c r="Z1886" s="8"/>
      <c r="AA1886" s="8"/>
      <c r="AB1886" s="8"/>
      <c r="AC1886" s="5"/>
      <c r="AD1886" s="8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R1886" s="8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8"/>
      <c r="BJ1886" s="5"/>
      <c r="BK1886" s="5"/>
      <c r="BL1886" s="5"/>
      <c r="BM1886" s="8"/>
      <c r="BN1886" s="8"/>
      <c r="BO1886" s="7"/>
      <c r="BP1886" s="5"/>
      <c r="BQ1886" s="5"/>
      <c r="BR1886" s="5"/>
      <c r="BS1886" s="5"/>
      <c r="BT1886" s="7"/>
      <c r="BU1886" s="7"/>
      <c r="BV1886" s="7"/>
      <c r="BW1886" s="7"/>
      <c r="BX1886" s="7"/>
      <c r="BY1886" s="7"/>
      <c r="BZ1886" s="7"/>
      <c r="CA1886" s="5"/>
      <c r="CB1886" s="5">
        <v>0</v>
      </c>
      <c r="CC1886" s="5">
        <v>116.6</v>
      </c>
      <c r="CD1886" s="5">
        <v>71.571462782674601</v>
      </c>
      <c r="CE1886" s="5"/>
      <c r="CF1886" s="5"/>
      <c r="CG1886" s="5"/>
      <c r="CH1886" s="5"/>
      <c r="CI1886" s="5"/>
      <c r="CJ1886" s="5"/>
      <c r="CK1886" s="8"/>
      <c r="CL1886" s="5"/>
      <c r="CM1886" s="5"/>
      <c r="CN1886" s="8"/>
      <c r="CO1886" s="5"/>
      <c r="CP1886" s="5"/>
      <c r="CQ1886" s="5"/>
      <c r="CR1886" s="8"/>
      <c r="CS1886" s="8"/>
      <c r="CT1886" s="5"/>
      <c r="CV1886">
        <v>10</v>
      </c>
      <c r="CW1886" s="5"/>
      <c r="CY1886">
        <v>10</v>
      </c>
      <c r="CZ1886" s="5"/>
      <c r="DC1886" s="5"/>
      <c r="DF1886" s="5"/>
      <c r="DI1886" s="5"/>
      <c r="DL1886" s="5"/>
      <c r="DO1886" s="5"/>
      <c r="DQ1886" s="8"/>
      <c r="DR1886" s="5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</row>
    <row r="1887" spans="1:166" hidden="1" x14ac:dyDescent="0.25">
      <c r="A1887" t="s">
        <v>76</v>
      </c>
      <c r="B1887" t="s">
        <v>248</v>
      </c>
      <c r="C1887" s="6">
        <v>39162</v>
      </c>
      <c r="D1887" s="5">
        <v>10</v>
      </c>
      <c r="E1887" t="s">
        <v>108</v>
      </c>
      <c r="F1887" t="s">
        <v>18</v>
      </c>
      <c r="G1887">
        <v>162</v>
      </c>
      <c r="H1887" t="s">
        <v>17</v>
      </c>
      <c r="I1887" s="7">
        <v>11</v>
      </c>
      <c r="J1887">
        <v>1000</v>
      </c>
      <c r="K1887" s="5">
        <f t="shared" si="39"/>
        <v>90.909090909090907</v>
      </c>
      <c r="AC1887" s="5"/>
      <c r="AE1887" s="8"/>
      <c r="AF1887" s="8"/>
      <c r="AG1887" s="8"/>
      <c r="AH1887" s="8"/>
      <c r="AI1887" s="8"/>
      <c r="AJ1887" s="5"/>
      <c r="AK1887" s="8"/>
      <c r="AL1887" s="8"/>
      <c r="AM1887" s="8"/>
      <c r="AN1887" s="8"/>
      <c r="AO1887" s="8"/>
      <c r="AP1887" s="8"/>
      <c r="AQ1887" s="9"/>
      <c r="AS1887" s="8"/>
      <c r="AT1887" s="8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J1887" s="5"/>
      <c r="BK1887" s="5"/>
      <c r="BL1887" s="5"/>
      <c r="BN1887" s="5">
        <f>BP1887*(1/(BO1887/100))</f>
        <v>332.34233127576829</v>
      </c>
      <c r="BO1887" s="7">
        <v>41.664869915443141</v>
      </c>
      <c r="BP1887" s="5">
        <v>138.46999999999997</v>
      </c>
      <c r="BQ1887" s="5">
        <f>BN1887-BP1887</f>
        <v>193.87233127576832</v>
      </c>
      <c r="BR1887" s="5"/>
      <c r="BS1887" s="5"/>
      <c r="BT1887" s="7">
        <v>6.0999999999999988</v>
      </c>
      <c r="BU1887" s="7"/>
      <c r="BV1887" s="7"/>
      <c r="BW1887" s="7"/>
      <c r="BX1887" s="7"/>
      <c r="BY1887" s="7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L1887" s="5"/>
      <c r="CM1887" s="5">
        <f>CS1887+CV1887+CY1887+DB1887+DE1887+DH1887+DK1887+DN1887+DQ1887</f>
        <v>1300</v>
      </c>
      <c r="CO1887" s="5">
        <f>CT1887+CW1887+CZ1887+DC1887+DF1887+DI1887+DL1887+DO1887+DR1887</f>
        <v>68.065106647333238</v>
      </c>
      <c r="CP1887" s="5"/>
      <c r="CQ1887" s="5"/>
      <c r="CR1887" s="21">
        <f>CT1887/CS1887</f>
        <v>0.10025806428707945</v>
      </c>
      <c r="CS1887">
        <v>150</v>
      </c>
      <c r="CT1887" s="5">
        <v>15.038709643061917</v>
      </c>
      <c r="CU1887" s="21">
        <f>CW1887/CV1887</f>
        <v>0.12390098052399204</v>
      </c>
      <c r="CV1887">
        <v>100</v>
      </c>
      <c r="CW1887" s="5">
        <v>12.390098052399203</v>
      </c>
      <c r="CX1887" s="21">
        <f>CZ1887/CY1887</f>
        <v>2.3106419910800396E-2</v>
      </c>
      <c r="CY1887">
        <v>100</v>
      </c>
      <c r="CZ1887" s="5">
        <v>2.3106419910800398</v>
      </c>
      <c r="DA1887" s="21">
        <f>DC1887/DB1887</f>
        <v>2.5431611908385322E-2</v>
      </c>
      <c r="DB1887">
        <v>100</v>
      </c>
      <c r="DC1887" s="5">
        <v>2.5431611908385321</v>
      </c>
      <c r="DD1887" s="21">
        <f>DF1887/DE1887</f>
        <v>5.0033530373613182E-2</v>
      </c>
      <c r="DE1887">
        <v>100</v>
      </c>
      <c r="DF1887" s="5">
        <v>5.0033530373613182</v>
      </c>
      <c r="DG1887" s="21">
        <f>DI1887/DH1887</f>
        <v>6.3633562870979682E-2</v>
      </c>
      <c r="DH1887">
        <v>100</v>
      </c>
      <c r="DI1887" s="5">
        <v>6.3633562870979681</v>
      </c>
      <c r="DJ1887" s="21">
        <f>DL1887/DK1887</f>
        <v>4.2726062844724882E-2</v>
      </c>
      <c r="DK1887">
        <v>250</v>
      </c>
      <c r="DL1887" s="5">
        <v>10.68151571118122</v>
      </c>
      <c r="DM1887" s="21">
        <f>DO1887/DN1887</f>
        <v>2.5368622441914502E-2</v>
      </c>
      <c r="DN1887">
        <v>200</v>
      </c>
      <c r="DO1887" s="5">
        <v>5.0737244883829007</v>
      </c>
      <c r="DP1887" s="21">
        <f>DR1887/DQ1887</f>
        <v>4.3302731229650643E-2</v>
      </c>
      <c r="DQ1887">
        <v>200</v>
      </c>
      <c r="DR1887" s="5">
        <v>8.6605462459301279</v>
      </c>
    </row>
    <row r="1888" spans="1:166" hidden="1" x14ac:dyDescent="0.25">
      <c r="A1888" t="s">
        <v>76</v>
      </c>
      <c r="B1888" t="s">
        <v>248</v>
      </c>
      <c r="C1888" s="6">
        <v>39167</v>
      </c>
      <c r="G1888">
        <v>167</v>
      </c>
      <c r="H1888" t="s">
        <v>17</v>
      </c>
      <c r="I1888" s="7">
        <v>11</v>
      </c>
      <c r="J1888">
        <v>1000</v>
      </c>
      <c r="K1888" s="5">
        <f t="shared" si="39"/>
        <v>90.909090909090907</v>
      </c>
      <c r="AC1888" s="5">
        <v>191.45892882311543</v>
      </c>
      <c r="AE1888" s="8"/>
      <c r="AF1888" s="8"/>
      <c r="AG1888" s="8"/>
      <c r="AH1888" s="8"/>
      <c r="AI1888" s="8"/>
      <c r="AJ1888" s="5">
        <v>145.12635539984734</v>
      </c>
      <c r="AK1888" s="8">
        <v>1.3017510306359001</v>
      </c>
      <c r="AL1888" s="8">
        <v>0.11594896414281715</v>
      </c>
      <c r="AM1888" s="8"/>
      <c r="AN1888" s="8"/>
      <c r="AO1888" s="8"/>
      <c r="AP1888" s="8"/>
      <c r="AQ1888" s="9">
        <f>AK1888/AJ1888</f>
        <v>8.9697769026815203E-3</v>
      </c>
      <c r="AR1888" s="9">
        <v>2.6322372663619559E-2</v>
      </c>
      <c r="AS1888" s="7">
        <f>AJ1888*AR1888</f>
        <v>3.8200700101476786</v>
      </c>
      <c r="AT1888" s="8"/>
      <c r="AU1888" s="5">
        <v>0</v>
      </c>
      <c r="AV1888" s="5"/>
      <c r="AW1888" s="5"/>
      <c r="AX1888" s="5"/>
      <c r="AY1888" s="5">
        <v>47.402333363927603</v>
      </c>
      <c r="AZ1888" s="5"/>
      <c r="BA1888" s="5"/>
      <c r="BB1888" s="5"/>
      <c r="BC1888" s="5"/>
      <c r="BD1888" s="5"/>
      <c r="BE1888" s="5"/>
      <c r="BF1888" s="5"/>
      <c r="BG1888" s="5">
        <v>443.09488148036604</v>
      </c>
      <c r="BH1888" s="5">
        <v>506.95030729696504</v>
      </c>
      <c r="BJ1888" s="5"/>
      <c r="BK1888" s="5">
        <f>AC1888+AJ1888+BH1888</f>
        <v>843.53559151992772</v>
      </c>
      <c r="BL1888" s="5"/>
      <c r="BM1888" s="8">
        <f>BH1888/BK1888</f>
        <v>0.6009827118065223</v>
      </c>
      <c r="BN1888" s="8"/>
      <c r="BO1888" s="7"/>
      <c r="BP1888" s="5"/>
      <c r="BQ1888" s="5"/>
      <c r="BR1888" s="5"/>
      <c r="BS1888" s="5"/>
      <c r="BT1888" s="7"/>
      <c r="BU1888" s="7"/>
      <c r="BV1888" s="7"/>
      <c r="BW1888" s="7"/>
      <c r="BX1888" s="8">
        <f>AC1888/BK1888</f>
        <v>0.22697196271011452</v>
      </c>
      <c r="BY1888" s="8">
        <f>AJ1888/BK1888</f>
        <v>0.17204532548336329</v>
      </c>
      <c r="BZ1888" s="8">
        <f>BH1888/BK1888</f>
        <v>0.6009827118065223</v>
      </c>
      <c r="CA1888" s="5"/>
      <c r="CB1888" s="5">
        <v>0</v>
      </c>
      <c r="CC1888" s="5">
        <v>42.333559911659805</v>
      </c>
      <c r="CD1888" s="5">
        <v>85.635891945247309</v>
      </c>
      <c r="CE1888" s="5"/>
      <c r="CF1888" s="5"/>
      <c r="CG1888" s="5"/>
      <c r="CH1888" s="5"/>
      <c r="CI1888" s="5"/>
      <c r="CJ1888" s="5"/>
      <c r="CL1888" s="5"/>
      <c r="CM1888" s="5"/>
      <c r="CO1888" s="5"/>
      <c r="CP1888" s="5"/>
      <c r="CQ1888" s="5"/>
      <c r="CT1888" s="5"/>
      <c r="CV1888">
        <v>10</v>
      </c>
      <c r="CW1888" s="5"/>
      <c r="CY1888">
        <v>10</v>
      </c>
      <c r="CZ1888" s="5"/>
      <c r="DC1888" s="5"/>
      <c r="DF1888" s="5"/>
      <c r="DI1888" s="5"/>
      <c r="DL1888" s="5"/>
      <c r="DO1888" s="5"/>
      <c r="DR1888" s="5"/>
    </row>
    <row r="1889" spans="1:166" hidden="1" x14ac:dyDescent="0.25">
      <c r="A1889" t="s">
        <v>76</v>
      </c>
      <c r="B1889" t="s">
        <v>248</v>
      </c>
      <c r="C1889" s="6">
        <v>39168</v>
      </c>
      <c r="D1889" s="5"/>
      <c r="G1889">
        <v>168</v>
      </c>
      <c r="H1889" t="s">
        <v>17</v>
      </c>
      <c r="I1889" s="7">
        <v>11</v>
      </c>
      <c r="J1889">
        <v>1000</v>
      </c>
      <c r="K1889" s="5">
        <f t="shared" si="39"/>
        <v>90.909090909090907</v>
      </c>
      <c r="AC1889" s="5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J1889" s="5"/>
      <c r="BK1889" s="5"/>
      <c r="BL1889" s="5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L1889" s="5"/>
      <c r="CM1889" s="5">
        <f>CS1889+CV1889+CY1889+DB1889+DE1889+DH1889+DK1889+DN1889+DQ1889</f>
        <v>1300</v>
      </c>
      <c r="CO1889" s="5">
        <f>CT1889+CW1889+CZ1889+DC1889+DF1889+DI1889+DL1889+DO1889+DR1889</f>
        <v>51.358577490243768</v>
      </c>
      <c r="CP1889" s="5"/>
      <c r="CQ1889" s="5"/>
      <c r="CR1889" s="21">
        <f>CT1889/CS1889</f>
        <v>3.194896397466563E-2</v>
      </c>
      <c r="CS1889">
        <v>150</v>
      </c>
      <c r="CT1889" s="5">
        <v>4.7923445961998441</v>
      </c>
      <c r="CU1889" s="21">
        <f>CW1889/CV1889</f>
        <v>0.12099803232024385</v>
      </c>
      <c r="CV1889">
        <v>100</v>
      </c>
      <c r="CW1889" s="5">
        <v>12.099803232024385</v>
      </c>
      <c r="CX1889" s="21">
        <f>CZ1889/CY1889</f>
        <v>2.6462228796844192E-2</v>
      </c>
      <c r="CY1889">
        <v>100</v>
      </c>
      <c r="CZ1889" s="5">
        <v>2.6462228796844194</v>
      </c>
      <c r="DA1889" s="21">
        <f>DC1889/DB1889</f>
        <v>2.4145093892651986E-2</v>
      </c>
      <c r="DB1889">
        <v>100</v>
      </c>
      <c r="DC1889" s="5">
        <v>2.4145093892651985</v>
      </c>
      <c r="DD1889" s="21">
        <f>DF1889/DE1889</f>
        <v>4.0654781000416126E-2</v>
      </c>
      <c r="DE1889">
        <v>100</v>
      </c>
      <c r="DF1889" s="5">
        <v>4.0654781000416129</v>
      </c>
      <c r="DG1889" s="21">
        <f>DI1889/DH1889</f>
        <v>5.5681355547663784E-2</v>
      </c>
      <c r="DH1889">
        <v>100</v>
      </c>
      <c r="DI1889" s="5">
        <v>5.5681355547663784</v>
      </c>
      <c r="DJ1889" s="21">
        <f>DL1889/DK1889</f>
        <v>3.6016312667861497E-2</v>
      </c>
      <c r="DK1889">
        <v>250</v>
      </c>
      <c r="DL1889" s="5">
        <v>9.0040781669653747</v>
      </c>
      <c r="DM1889" s="21">
        <f>DO1889/DN1889</f>
        <v>2.0694390273050409E-2</v>
      </c>
      <c r="DN1889">
        <v>200</v>
      </c>
      <c r="DO1889" s="5">
        <v>4.1388780546100818</v>
      </c>
      <c r="DP1889" s="21">
        <f>DR1889/DQ1889</f>
        <v>3.314563758343237E-2</v>
      </c>
      <c r="DQ1889">
        <v>200</v>
      </c>
      <c r="DR1889" s="5">
        <v>6.6291275166864736</v>
      </c>
    </row>
    <row r="1890" spans="1:166" hidden="1" x14ac:dyDescent="0.25">
      <c r="A1890" t="s">
        <v>76</v>
      </c>
      <c r="B1890" t="s">
        <v>248</v>
      </c>
      <c r="C1890" s="6">
        <v>39176</v>
      </c>
      <c r="D1890" s="5"/>
      <c r="G1890">
        <v>176</v>
      </c>
      <c r="H1890" t="s">
        <v>17</v>
      </c>
      <c r="I1890" s="7">
        <v>11</v>
      </c>
      <c r="J1890">
        <v>1000</v>
      </c>
      <c r="K1890" s="5">
        <f t="shared" si="39"/>
        <v>90.909090909090907</v>
      </c>
      <c r="AC1890" s="5"/>
      <c r="AE1890" s="8"/>
      <c r="AF1890" s="8"/>
      <c r="AG1890" s="8"/>
      <c r="AH1890" s="8"/>
      <c r="AI1890" s="8"/>
      <c r="AJ1890" s="5"/>
      <c r="AK1890" s="8"/>
      <c r="AL1890" s="8"/>
      <c r="AM1890" s="8"/>
      <c r="AN1890" s="8"/>
      <c r="AO1890" s="8"/>
      <c r="AP1890" s="8"/>
      <c r="AQ1890" s="9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J1890" s="5"/>
      <c r="BK1890" s="5"/>
      <c r="BL1890" s="5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L1890" s="5"/>
      <c r="CM1890" s="5">
        <f>CS1890+CV1890+CY1890+DB1890+DE1890+DH1890+DK1890+DN1890+DQ1890</f>
        <v>1300</v>
      </c>
      <c r="CO1890" s="5">
        <f>CT1890+CW1890+CZ1890+DC1890+DF1890+DI1890+DL1890+DO1890+DR1890</f>
        <v>48.90176595960132</v>
      </c>
      <c r="CP1890" s="5"/>
      <c r="CQ1890" s="5"/>
      <c r="CR1890" s="21">
        <f>CT1890/CS1890</f>
        <v>6.2794063611031278E-2</v>
      </c>
      <c r="CS1890">
        <v>150</v>
      </c>
      <c r="CT1890" s="5">
        <v>9.4191095416546915</v>
      </c>
      <c r="CU1890" s="21">
        <f>CW1890/CV1890</f>
        <v>0.11431940718992337</v>
      </c>
      <c r="CV1890">
        <v>100</v>
      </c>
      <c r="CW1890" s="5">
        <v>11.431940718992337</v>
      </c>
      <c r="CX1890" s="21">
        <f>CZ1890/CY1890</f>
        <v>1.0965697700479709E-2</v>
      </c>
      <c r="CY1890">
        <v>100</v>
      </c>
      <c r="CZ1890" s="5">
        <v>1.0965697700479708</v>
      </c>
      <c r="DA1890" s="21">
        <f>DC1890/DB1890</f>
        <v>1.4096463255450366E-2</v>
      </c>
      <c r="DB1890">
        <v>100</v>
      </c>
      <c r="DC1890" s="5">
        <v>1.4096463255450367</v>
      </c>
      <c r="DD1890" s="21">
        <f>DF1890/DE1890</f>
        <v>3.9055324029129181E-2</v>
      </c>
      <c r="DE1890">
        <v>100</v>
      </c>
      <c r="DF1890" s="5">
        <v>3.9055324029129181</v>
      </c>
      <c r="DG1890" s="21">
        <f>DI1890/DH1890</f>
        <v>4.8034075878158687E-2</v>
      </c>
      <c r="DH1890">
        <v>100</v>
      </c>
      <c r="DI1890" s="5">
        <v>4.8034075878158689</v>
      </c>
      <c r="DJ1890" s="21">
        <f>DL1890/DK1890</f>
        <v>3.1541485141474118E-2</v>
      </c>
      <c r="DK1890">
        <v>250</v>
      </c>
      <c r="DL1890" s="5">
        <v>7.8853712853685298</v>
      </c>
      <c r="DM1890" s="21">
        <f>DO1890/DN1890</f>
        <v>1.7161816575477645E-2</v>
      </c>
      <c r="DN1890">
        <v>200</v>
      </c>
      <c r="DO1890" s="5">
        <v>3.4323633150955288</v>
      </c>
      <c r="DP1890" s="21">
        <f>DR1890/DQ1890</f>
        <v>2.7589125060842185E-2</v>
      </c>
      <c r="DQ1890">
        <v>200</v>
      </c>
      <c r="DR1890" s="5">
        <v>5.5178250121684371</v>
      </c>
    </row>
    <row r="1891" spans="1:166" hidden="1" x14ac:dyDescent="0.25">
      <c r="A1891" t="s">
        <v>79</v>
      </c>
      <c r="B1891" t="s">
        <v>249</v>
      </c>
      <c r="C1891" s="6">
        <v>39000</v>
      </c>
      <c r="D1891" s="5">
        <v>1</v>
      </c>
      <c r="E1891" s="6" t="s">
        <v>209</v>
      </c>
      <c r="F1891" t="s">
        <v>10</v>
      </c>
      <c r="G1891">
        <v>0</v>
      </c>
      <c r="H1891" t="s">
        <v>17</v>
      </c>
      <c r="I1891" s="7">
        <v>11</v>
      </c>
      <c r="J1891">
        <v>1000</v>
      </c>
      <c r="K1891" s="5">
        <f t="shared" si="39"/>
        <v>90.909090909090907</v>
      </c>
      <c r="L1891" s="5"/>
      <c r="M1891" s="8"/>
      <c r="N1891" s="8"/>
      <c r="O1891" s="8"/>
      <c r="P1891" s="8"/>
      <c r="Q1891" s="5"/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/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>
        <v>10</v>
      </c>
      <c r="CW1891" s="8"/>
      <c r="CX1891" s="8"/>
      <c r="CY1891">
        <v>10</v>
      </c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hidden="1" x14ac:dyDescent="0.25">
      <c r="A1892" t="s">
        <v>79</v>
      </c>
      <c r="B1892" t="s">
        <v>249</v>
      </c>
      <c r="C1892" s="6">
        <v>39009</v>
      </c>
      <c r="D1892" s="5">
        <v>3</v>
      </c>
      <c r="E1892" s="6" t="s">
        <v>205</v>
      </c>
      <c r="F1892" t="s">
        <v>88</v>
      </c>
      <c r="G1892">
        <v>9</v>
      </c>
      <c r="H1892" t="s">
        <v>17</v>
      </c>
      <c r="I1892" s="7">
        <v>11</v>
      </c>
      <c r="J1892">
        <v>1000</v>
      </c>
      <c r="K1892" s="5">
        <f t="shared" si="39"/>
        <v>90.909090909090907</v>
      </c>
      <c r="L1892" s="5"/>
      <c r="M1892" s="8"/>
      <c r="N1892" s="8"/>
      <c r="O1892" s="8"/>
      <c r="P1892" s="8"/>
      <c r="Q1892" s="5">
        <v>9</v>
      </c>
      <c r="R1892" s="5"/>
      <c r="S1892" s="5"/>
      <c r="T1892" s="5"/>
      <c r="U1892" s="5"/>
      <c r="V1892" s="5"/>
      <c r="W1892" s="5"/>
      <c r="X1892" s="8"/>
      <c r="Y1892" s="8"/>
      <c r="Z1892" s="8"/>
      <c r="AA1892" s="8"/>
      <c r="AB1892" s="8"/>
      <c r="AC1892" s="5"/>
      <c r="AD1892" s="8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R1892" s="8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8"/>
      <c r="BJ1892" s="5"/>
      <c r="BK1892" s="5"/>
      <c r="BL1892" s="5"/>
      <c r="BM1892" s="8"/>
      <c r="BN1892" s="8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8"/>
      <c r="CL1892" s="5"/>
      <c r="CM1892" s="5"/>
      <c r="CN1892" s="8"/>
      <c r="CO1892" s="5"/>
      <c r="CP1892" s="5"/>
      <c r="CQ1892" s="5"/>
      <c r="CR1892" s="8"/>
      <c r="CS1892" s="8"/>
      <c r="CT1892" s="8"/>
      <c r="CU1892" s="8"/>
      <c r="CV1892">
        <v>10</v>
      </c>
      <c r="CW1892" s="8"/>
      <c r="CX1892" s="8"/>
      <c r="CY1892">
        <v>10</v>
      </c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</row>
    <row r="1893" spans="1:166" hidden="1" x14ac:dyDescent="0.25">
      <c r="A1893" t="s">
        <v>79</v>
      </c>
      <c r="B1893" t="s">
        <v>249</v>
      </c>
      <c r="C1893" s="6">
        <v>39043</v>
      </c>
      <c r="D1893" s="5"/>
      <c r="G1893">
        <v>43</v>
      </c>
      <c r="H1893" t="s">
        <v>17</v>
      </c>
      <c r="I1893" s="7">
        <v>11</v>
      </c>
      <c r="J1893">
        <v>1000</v>
      </c>
      <c r="K1893" s="5">
        <f t="shared" si="39"/>
        <v>90.909090909090907</v>
      </c>
      <c r="AC1893" s="5"/>
      <c r="AE1893" s="8"/>
      <c r="AF1893" s="8"/>
      <c r="AG1893" s="8"/>
      <c r="AH1893" s="8"/>
      <c r="AI1893" s="8"/>
      <c r="AJ1893" s="5"/>
      <c r="AK1893" s="8"/>
      <c r="AL1893" s="8"/>
      <c r="AM1893" s="8"/>
      <c r="AN1893" s="8"/>
      <c r="AO1893" s="8"/>
      <c r="AP1893" s="8"/>
      <c r="AQ1893" s="9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J1893" s="5"/>
      <c r="BK1893" s="5"/>
      <c r="BL1893" s="5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L1893" s="5">
        <v>167.17649451228559</v>
      </c>
      <c r="CM1893" s="5">
        <f>CS1893+CV1893+CY1893+DB1893+DE1893+DH1893+DK1893+DN1893+DQ1893</f>
        <v>120</v>
      </c>
      <c r="CO1893" s="5">
        <f>CT1893+CW1893+CZ1893+DC1893+DF1893+DI1893+DL1893+DO1893+DR1893</f>
        <v>175.28875309130524</v>
      </c>
      <c r="CP1893" s="5"/>
      <c r="CQ1893" s="5"/>
      <c r="CS1893">
        <v>10</v>
      </c>
      <c r="CT1893" s="5">
        <v>10.309224125836083</v>
      </c>
      <c r="CU1893" s="5"/>
      <c r="CV1893">
        <v>10</v>
      </c>
      <c r="CW1893" s="5">
        <v>19.37155925009629</v>
      </c>
      <c r="CX1893" s="5"/>
      <c r="CY1893">
        <v>10</v>
      </c>
      <c r="CZ1893" s="5">
        <v>20.738946031228707</v>
      </c>
      <c r="DA1893" s="5"/>
      <c r="DB1893" s="5">
        <v>10</v>
      </c>
      <c r="DC1893" s="5">
        <v>18.201314022132003</v>
      </c>
      <c r="DD1893" s="5"/>
      <c r="DE1893">
        <v>10</v>
      </c>
      <c r="DF1893" s="5">
        <v>18.328977795057249</v>
      </c>
      <c r="DG1893" s="5"/>
      <c r="DH1893" s="5">
        <v>10</v>
      </c>
      <c r="DI1893" s="5">
        <v>18.29022272113351</v>
      </c>
      <c r="DJ1893" s="5"/>
      <c r="DK1893">
        <v>20</v>
      </c>
      <c r="DL1893" s="5">
        <v>34.173445939737441</v>
      </c>
      <c r="DM1893" s="5"/>
      <c r="DN1893">
        <v>20</v>
      </c>
      <c r="DO1893" s="5">
        <v>18.539375103975267</v>
      </c>
      <c r="DP1893" s="5"/>
      <c r="DQ1893">
        <v>20</v>
      </c>
      <c r="DR1893" s="5">
        <v>17.335688102108683</v>
      </c>
    </row>
    <row r="1894" spans="1:166" hidden="1" x14ac:dyDescent="0.25">
      <c r="A1894" t="s">
        <v>79</v>
      </c>
      <c r="B1894" t="s">
        <v>249</v>
      </c>
      <c r="C1894" s="6">
        <v>39051</v>
      </c>
      <c r="D1894" s="5"/>
      <c r="G1894">
        <v>51</v>
      </c>
      <c r="H1894" t="s">
        <v>17</v>
      </c>
      <c r="I1894" s="7">
        <v>11</v>
      </c>
      <c r="J1894">
        <v>1000</v>
      </c>
      <c r="K1894" s="5">
        <f t="shared" si="39"/>
        <v>90.909090909090907</v>
      </c>
      <c r="AC1894" s="5"/>
      <c r="AE1894" s="8"/>
      <c r="AF1894" s="8"/>
      <c r="AG1894" s="8"/>
      <c r="AH1894" s="8"/>
      <c r="AI1894" s="8"/>
      <c r="AJ1894" s="5"/>
      <c r="AK1894" s="8"/>
      <c r="AL1894" s="8"/>
      <c r="AM1894" s="8"/>
      <c r="AN1894" s="8"/>
      <c r="AO1894" s="8"/>
      <c r="AP1894" s="8"/>
      <c r="AQ1894" s="9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J1894" s="5"/>
      <c r="BK1894" s="5"/>
      <c r="BL1894" s="5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L1894" s="5">
        <v>161.79891790485689</v>
      </c>
      <c r="CM1894" s="5">
        <f>CS1894+CV1894+CY1894+DB1894+DE1894+DH1894+DK1894+DN1894+DQ1894</f>
        <v>120</v>
      </c>
      <c r="CO1894" s="5">
        <f>CT1894+CW1894+CZ1894+DC1894+DF1894+DI1894+DL1894+DO1894+DR1894</f>
        <v>171.95039950356576</v>
      </c>
      <c r="CP1894" s="5"/>
      <c r="CQ1894" s="5"/>
      <c r="CS1894">
        <v>10</v>
      </c>
      <c r="CT1894" s="5">
        <v>6.7422614754308743</v>
      </c>
      <c r="CU1894" s="5"/>
      <c r="CV1894">
        <v>10</v>
      </c>
      <c r="CW1894" s="5">
        <v>17.29501291216156</v>
      </c>
      <c r="CX1894" s="5"/>
      <c r="CY1894">
        <v>10</v>
      </c>
      <c r="CZ1894" s="5">
        <v>17.875982262532396</v>
      </c>
      <c r="DA1894" s="5"/>
      <c r="DB1894" s="5">
        <v>10</v>
      </c>
      <c r="DC1894" s="5">
        <v>18.100089808733458</v>
      </c>
      <c r="DD1894" s="5"/>
      <c r="DE1894">
        <v>10</v>
      </c>
      <c r="DF1894" s="5">
        <v>18.526364046960623</v>
      </c>
      <c r="DG1894" s="5"/>
      <c r="DH1894" s="5">
        <v>10</v>
      </c>
      <c r="DI1894" s="5">
        <v>19.115355870747592</v>
      </c>
      <c r="DJ1894" s="5"/>
      <c r="DK1894">
        <v>20</v>
      </c>
      <c r="DL1894" s="5">
        <v>34.834476263907355</v>
      </c>
      <c r="DM1894" s="5"/>
      <c r="DN1894">
        <v>20</v>
      </c>
      <c r="DO1894" s="5">
        <v>20.357234905498238</v>
      </c>
      <c r="DP1894" s="5"/>
      <c r="DQ1894">
        <v>20</v>
      </c>
      <c r="DR1894" s="5">
        <v>19.103621957593667</v>
      </c>
    </row>
    <row r="1895" spans="1:166" hidden="1" x14ac:dyDescent="0.25">
      <c r="A1895" t="s">
        <v>79</v>
      </c>
      <c r="B1895" t="s">
        <v>249</v>
      </c>
      <c r="C1895" s="6">
        <v>39052</v>
      </c>
      <c r="D1895" s="5">
        <v>4</v>
      </c>
      <c r="E1895" t="s">
        <v>210</v>
      </c>
      <c r="F1895" t="s">
        <v>12</v>
      </c>
      <c r="G1895">
        <v>52</v>
      </c>
      <c r="H1895" t="s">
        <v>17</v>
      </c>
      <c r="I1895" s="7">
        <v>11</v>
      </c>
      <c r="J1895">
        <v>1000</v>
      </c>
      <c r="K1895" s="5">
        <f t="shared" ref="K1895:K1958" si="42">1000000/I1895/J1895</f>
        <v>90.909090909090907</v>
      </c>
      <c r="L1895" s="5"/>
      <c r="M1895" s="8"/>
      <c r="N1895" s="8"/>
      <c r="O1895" s="8"/>
      <c r="P1895" s="8"/>
      <c r="Q1895" s="5"/>
      <c r="R1895" s="5">
        <v>52</v>
      </c>
      <c r="S1895" s="5"/>
      <c r="T1895" s="5"/>
      <c r="U1895" s="5"/>
      <c r="V1895" s="5"/>
      <c r="W1895" s="5"/>
      <c r="X1895" s="8"/>
      <c r="Y1895" s="8"/>
      <c r="Z1895" s="8"/>
      <c r="AA1895" s="8"/>
      <c r="AB1895" s="8"/>
      <c r="AC1895" s="5"/>
      <c r="AD1895" s="8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R1895" s="8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8"/>
      <c r="BJ1895" s="5"/>
      <c r="BK1895" s="5"/>
      <c r="BL1895" s="5"/>
      <c r="BM1895" s="8"/>
      <c r="BN1895" s="8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8"/>
      <c r="CL1895" s="5"/>
      <c r="CM1895" s="5"/>
      <c r="CN1895" s="8"/>
      <c r="CO1895" s="5"/>
      <c r="CP1895" s="5"/>
      <c r="CQ1895" s="5"/>
      <c r="CR1895" s="8"/>
      <c r="CS1895" s="8"/>
      <c r="CT1895" s="5"/>
      <c r="CU1895" s="5"/>
      <c r="CV1895">
        <v>10</v>
      </c>
      <c r="CW1895" s="5"/>
      <c r="CX1895" s="5"/>
      <c r="CY1895">
        <v>10</v>
      </c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</row>
    <row r="1896" spans="1:166" hidden="1" x14ac:dyDescent="0.25">
      <c r="A1896" t="s">
        <v>79</v>
      </c>
      <c r="B1896" t="s">
        <v>249</v>
      </c>
      <c r="C1896" s="6">
        <v>39055</v>
      </c>
      <c r="D1896" s="5"/>
      <c r="G1896">
        <v>55</v>
      </c>
      <c r="H1896" t="s">
        <v>17</v>
      </c>
      <c r="I1896" s="7">
        <v>11</v>
      </c>
      <c r="J1896">
        <v>1000</v>
      </c>
      <c r="K1896" s="5">
        <f t="shared" si="42"/>
        <v>90.909090909090907</v>
      </c>
      <c r="AC1896" s="5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J1896" s="5"/>
      <c r="BK1896" s="5"/>
      <c r="BL1896" s="5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L1896" s="5">
        <v>171.02162768126331</v>
      </c>
      <c r="CM1896" s="5">
        <f>CS1896+CV1896+CY1896+DB1896+DE1896+DH1896+DK1896+DN1896+DQ1896</f>
        <v>120</v>
      </c>
      <c r="CO1896" s="5">
        <f>CT1896+CW1896+CZ1896+DC1896+DF1896+DI1896+DL1896+DO1896+DR1896</f>
        <v>179.52468229402777</v>
      </c>
      <c r="CP1896" s="5"/>
      <c r="CQ1896" s="5"/>
      <c r="CS1896">
        <v>10</v>
      </c>
      <c r="CT1896" s="5">
        <v>13.713881880940686</v>
      </c>
      <c r="CU1896" s="5"/>
      <c r="CV1896">
        <v>10</v>
      </c>
      <c r="CW1896" s="5">
        <v>17.90569658654276</v>
      </c>
      <c r="CX1896" s="5"/>
      <c r="CY1896">
        <v>10</v>
      </c>
      <c r="CZ1896" s="5">
        <v>18.124642234831562</v>
      </c>
      <c r="DA1896" s="5"/>
      <c r="DB1896" s="5">
        <v>10</v>
      </c>
      <c r="DC1896" s="5">
        <v>17.507660289476924</v>
      </c>
      <c r="DD1896" s="5"/>
      <c r="DE1896">
        <v>10</v>
      </c>
      <c r="DF1896" s="5">
        <v>17.481304624210196</v>
      </c>
      <c r="DG1896" s="5"/>
      <c r="DH1896" s="5">
        <v>10</v>
      </c>
      <c r="DI1896" s="5">
        <v>18.71314550080745</v>
      </c>
      <c r="DJ1896" s="5"/>
      <c r="DK1896">
        <v>20</v>
      </c>
      <c r="DL1896" s="5">
        <v>35.132409871270418</v>
      </c>
      <c r="DM1896" s="5"/>
      <c r="DN1896">
        <v>20</v>
      </c>
      <c r="DO1896" s="5">
        <v>20.079927470952619</v>
      </c>
      <c r="DP1896" s="5"/>
      <c r="DQ1896">
        <v>20</v>
      </c>
      <c r="DR1896" s="5">
        <v>20.866013834995151</v>
      </c>
    </row>
    <row r="1897" spans="1:166" hidden="1" x14ac:dyDescent="0.25">
      <c r="A1897" t="s">
        <v>79</v>
      </c>
      <c r="B1897" t="s">
        <v>249</v>
      </c>
      <c r="C1897" s="6">
        <v>39057</v>
      </c>
      <c r="D1897" s="5"/>
      <c r="G1897">
        <v>57</v>
      </c>
      <c r="H1897" t="s">
        <v>17</v>
      </c>
      <c r="I1897" s="7">
        <v>11</v>
      </c>
      <c r="J1897">
        <v>1000</v>
      </c>
      <c r="K1897" s="5">
        <f t="shared" si="42"/>
        <v>90.909090909090907</v>
      </c>
      <c r="M1897" s="5">
        <v>155</v>
      </c>
      <c r="N1897" s="7">
        <v>10.55</v>
      </c>
      <c r="O1897" s="7"/>
      <c r="P1897" s="7"/>
      <c r="AC1897" s="5"/>
      <c r="AE1897" s="8"/>
      <c r="AF1897" s="8"/>
      <c r="AG1897" s="8"/>
      <c r="AH1897" s="8"/>
      <c r="AI1897" s="8"/>
      <c r="AJ1897" s="5"/>
      <c r="AK1897" s="8"/>
      <c r="AL1897" s="8"/>
      <c r="AM1897" s="8"/>
      <c r="AN1897" s="8"/>
      <c r="AO1897" s="8"/>
      <c r="AP1897" s="8"/>
      <c r="AQ1897" s="9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J1897" s="5"/>
      <c r="BK1897" s="5"/>
      <c r="BL1897" s="5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L1897" s="5">
        <v>157.0935938822067</v>
      </c>
      <c r="CM1897" s="5">
        <f>CS1897+CV1897+CY1897+DB1897+DE1897+DH1897+DK1897+DN1897+DQ1897</f>
        <v>120</v>
      </c>
      <c r="CO1897" s="5">
        <f>CT1897+CW1897+CZ1897+DC1897+DF1897+DI1897+DL1897+DO1897+DR1897</f>
        <v>172.24200507845359</v>
      </c>
      <c r="CP1897" s="5"/>
      <c r="CQ1897" s="5"/>
      <c r="CS1897">
        <v>10</v>
      </c>
      <c r="CT1897" s="5">
        <v>11.385</v>
      </c>
      <c r="CU1897" s="5"/>
      <c r="CV1897">
        <v>10</v>
      </c>
      <c r="CW1897" s="5">
        <v>17.418340671790993</v>
      </c>
      <c r="CX1897" s="5"/>
      <c r="CY1897">
        <v>10</v>
      </c>
      <c r="CZ1897" s="5">
        <v>17.58729628560004</v>
      </c>
      <c r="DA1897" s="5"/>
      <c r="DB1897" s="5">
        <v>10</v>
      </c>
      <c r="DC1897" s="5">
        <v>16.611716030838089</v>
      </c>
      <c r="DD1897" s="5"/>
      <c r="DE1897">
        <v>10</v>
      </c>
      <c r="DF1897" s="5">
        <v>17.519924921405476</v>
      </c>
      <c r="DG1897" s="5"/>
      <c r="DH1897" s="5">
        <v>10</v>
      </c>
      <c r="DI1897" s="5">
        <v>18.301645497226332</v>
      </c>
      <c r="DJ1897" s="5"/>
      <c r="DK1897">
        <v>20</v>
      </c>
      <c r="DL1897" s="5">
        <v>34.314069725714866</v>
      </c>
      <c r="DM1897" s="5"/>
      <c r="DN1897">
        <v>20</v>
      </c>
      <c r="DO1897" s="5">
        <v>20.079610384899631</v>
      </c>
      <c r="DP1897" s="5"/>
      <c r="DQ1897">
        <v>20</v>
      </c>
      <c r="DR1897" s="5">
        <v>19.02440156097817</v>
      </c>
    </row>
    <row r="1898" spans="1:166" hidden="1" x14ac:dyDescent="0.25">
      <c r="A1898" t="s">
        <v>79</v>
      </c>
      <c r="B1898" t="s">
        <v>249</v>
      </c>
      <c r="C1898" s="6">
        <v>39059</v>
      </c>
      <c r="D1898" s="5"/>
      <c r="G1898">
        <v>59</v>
      </c>
      <c r="H1898" t="s">
        <v>17</v>
      </c>
      <c r="I1898" s="7">
        <v>11</v>
      </c>
      <c r="J1898">
        <v>1000</v>
      </c>
      <c r="K1898" s="5">
        <f t="shared" si="42"/>
        <v>90.909090909090907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157.42131108335661</v>
      </c>
      <c r="CM1898" s="5">
        <f>CS1898+CV1898+CY1898+DB1898+DE1898+DH1898+DK1898+DN1898+DQ1898</f>
        <v>120</v>
      </c>
      <c r="CO1898" s="5">
        <f>CT1898+CW1898+CZ1898+DC1898+DF1898+DI1898+DL1898+DO1898+DR1898</f>
        <v>163.43227700589671</v>
      </c>
      <c r="CP1898" s="5"/>
      <c r="CQ1898" s="5"/>
      <c r="CS1898">
        <v>10</v>
      </c>
      <c r="CT1898" s="5">
        <v>9.2624218779453145</v>
      </c>
      <c r="CU1898" s="5"/>
      <c r="CV1898">
        <v>10</v>
      </c>
      <c r="CW1898" s="5">
        <v>17.189258704489212</v>
      </c>
      <c r="CX1898" s="5"/>
      <c r="CY1898">
        <v>10</v>
      </c>
      <c r="CZ1898" s="5">
        <v>16.568592590137861</v>
      </c>
      <c r="DA1898" s="5"/>
      <c r="DB1898" s="5">
        <v>10</v>
      </c>
      <c r="DC1898" s="5">
        <v>16.013511745010305</v>
      </c>
      <c r="DD1898" s="5"/>
      <c r="DE1898">
        <v>10</v>
      </c>
      <c r="DF1898" s="5">
        <v>17.553585644798225</v>
      </c>
      <c r="DG1898" s="5"/>
      <c r="DH1898" s="5">
        <v>10</v>
      </c>
      <c r="DI1898" s="5">
        <v>17.694107472299109</v>
      </c>
      <c r="DJ1898" s="5"/>
      <c r="DK1898">
        <v>20</v>
      </c>
      <c r="DL1898" s="5">
        <v>34.037392271763693</v>
      </c>
      <c r="DM1898" s="5"/>
      <c r="DN1898">
        <v>20</v>
      </c>
      <c r="DO1898" s="5">
        <v>18.397567833643073</v>
      </c>
      <c r="DP1898" s="5"/>
      <c r="DQ1898">
        <v>20</v>
      </c>
      <c r="DR1898" s="5">
        <v>16.715838865809893</v>
      </c>
    </row>
    <row r="1899" spans="1:166" hidden="1" x14ac:dyDescent="0.25">
      <c r="A1899" t="s">
        <v>79</v>
      </c>
      <c r="B1899" t="s">
        <v>249</v>
      </c>
      <c r="C1899" s="6">
        <v>39061</v>
      </c>
      <c r="D1899" s="5"/>
      <c r="G1899">
        <v>61</v>
      </c>
      <c r="H1899" t="s">
        <v>17</v>
      </c>
      <c r="I1899" s="7">
        <v>11</v>
      </c>
      <c r="J1899">
        <v>1000</v>
      </c>
      <c r="K1899" s="5">
        <f t="shared" si="42"/>
        <v>90.909090909090907</v>
      </c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Q1899" s="9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>
        <v>208.6501964470275</v>
      </c>
      <c r="CM1899" s="5">
        <f>CS1899+CV1899+CY1899+DB1899+DE1899+DH1899+DK1899+DN1899+DQ1899</f>
        <v>120</v>
      </c>
      <c r="CO1899" s="5">
        <f>CT1899+CW1899+CZ1899+DC1899+DF1899+DI1899+DL1899+DO1899+DR1899</f>
        <v>201.91958938465092</v>
      </c>
      <c r="CP1899" s="5"/>
      <c r="CQ1899" s="5"/>
      <c r="CS1899">
        <v>10</v>
      </c>
      <c r="CT1899" s="5">
        <v>33.443046524727109</v>
      </c>
      <c r="CU1899" s="5"/>
      <c r="CV1899">
        <v>10</v>
      </c>
      <c r="CW1899" s="5">
        <v>21.358543146871682</v>
      </c>
      <c r="CX1899" s="5"/>
      <c r="CY1899">
        <v>10</v>
      </c>
      <c r="CZ1899" s="5">
        <v>21.917487959526348</v>
      </c>
      <c r="DA1899" s="5"/>
      <c r="DB1899" s="5">
        <v>10</v>
      </c>
      <c r="DC1899" s="5">
        <v>18.310590328432014</v>
      </c>
      <c r="DD1899" s="5"/>
      <c r="DE1899">
        <v>10</v>
      </c>
      <c r="DF1899" s="5">
        <v>17.977417608389608</v>
      </c>
      <c r="DG1899" s="5"/>
      <c r="DH1899" s="5">
        <v>10</v>
      </c>
      <c r="DI1899" s="5">
        <v>18.071476573571637</v>
      </c>
      <c r="DJ1899" s="5"/>
      <c r="DK1899">
        <v>20</v>
      </c>
      <c r="DL1899" s="5">
        <v>32.629340895393952</v>
      </c>
      <c r="DM1899" s="5"/>
      <c r="DN1899">
        <v>20</v>
      </c>
      <c r="DO1899" s="5">
        <v>18.812333872879542</v>
      </c>
      <c r="DP1899" s="5"/>
      <c r="DQ1899">
        <v>20</v>
      </c>
      <c r="DR1899" s="5">
        <v>19.399352474859036</v>
      </c>
    </row>
    <row r="1900" spans="1:166" hidden="1" x14ac:dyDescent="0.25">
      <c r="A1900" t="s">
        <v>79</v>
      </c>
      <c r="B1900" t="s">
        <v>249</v>
      </c>
      <c r="C1900" s="6">
        <v>39064</v>
      </c>
      <c r="G1900">
        <v>64</v>
      </c>
      <c r="H1900" t="s">
        <v>17</v>
      </c>
      <c r="I1900" s="7">
        <v>11</v>
      </c>
      <c r="J1900">
        <v>1000</v>
      </c>
      <c r="K1900" s="5">
        <f t="shared" si="42"/>
        <v>90.909090909090907</v>
      </c>
      <c r="M1900" s="5">
        <v>242.5</v>
      </c>
      <c r="N1900" s="7">
        <v>12.25</v>
      </c>
      <c r="O1900" s="7"/>
      <c r="P1900" s="7"/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/>
      <c r="CM1900" s="5"/>
      <c r="CO1900" s="5"/>
      <c r="CP1900" s="5"/>
      <c r="CQ1900" s="5"/>
      <c r="CT1900" s="5"/>
      <c r="CU1900" s="5"/>
      <c r="CV1900">
        <v>10</v>
      </c>
      <c r="CW1900" s="5"/>
      <c r="CX1900" s="5"/>
      <c r="CY1900">
        <v>10</v>
      </c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</row>
    <row r="1901" spans="1:166" hidden="1" x14ac:dyDescent="0.25">
      <c r="A1901" t="s">
        <v>79</v>
      </c>
      <c r="B1901" t="s">
        <v>249</v>
      </c>
      <c r="C1901" s="6">
        <v>39065</v>
      </c>
      <c r="D1901" s="5"/>
      <c r="G1901">
        <v>65</v>
      </c>
      <c r="H1901" t="s">
        <v>17</v>
      </c>
      <c r="I1901" s="7">
        <v>11</v>
      </c>
      <c r="J1901">
        <v>1000</v>
      </c>
      <c r="K1901" s="5">
        <f t="shared" si="42"/>
        <v>90.909090909090907</v>
      </c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193.27425716586291</v>
      </c>
      <c r="CM1901" s="5">
        <f>CS1901+CV1901+CY1901+DB1901+DE1901+DH1901+DK1901+DN1901+DQ1901</f>
        <v>120</v>
      </c>
      <c r="CO1901" s="5">
        <f>CT1901+CW1901+CZ1901+DC1901+DF1901+DI1901+DL1901+DO1901+DR1901</f>
        <v>197.95889076125405</v>
      </c>
      <c r="CP1901" s="5"/>
      <c r="CQ1901" s="5"/>
      <c r="CS1901">
        <v>10</v>
      </c>
      <c r="CT1901" s="5">
        <v>32.093015429608819</v>
      </c>
      <c r="CU1901" s="5"/>
      <c r="CV1901">
        <v>10</v>
      </c>
      <c r="CW1901" s="5">
        <v>20.578059097737714</v>
      </c>
      <c r="CX1901" s="5"/>
      <c r="CY1901">
        <v>10</v>
      </c>
      <c r="CZ1901" s="5">
        <v>20.806912226051608</v>
      </c>
      <c r="DA1901" s="5"/>
      <c r="DB1901" s="5">
        <v>10</v>
      </c>
      <c r="DC1901" s="5">
        <v>17.961552240768533</v>
      </c>
      <c r="DD1901" s="5"/>
      <c r="DE1901">
        <v>10</v>
      </c>
      <c r="DF1901" s="5">
        <v>17.993282976010661</v>
      </c>
      <c r="DG1901" s="5"/>
      <c r="DH1901" s="5">
        <v>10</v>
      </c>
      <c r="DI1901" s="5">
        <v>17.377933360422119</v>
      </c>
      <c r="DJ1901" s="5"/>
      <c r="DK1901">
        <v>20</v>
      </c>
      <c r="DL1901" s="5">
        <v>33.190294964853109</v>
      </c>
      <c r="DM1901" s="5"/>
      <c r="DN1901">
        <v>20</v>
      </c>
      <c r="DO1901" s="5">
        <v>18.257046006142168</v>
      </c>
      <c r="DP1901" s="5"/>
      <c r="DQ1901">
        <v>20</v>
      </c>
      <c r="DR1901" s="5">
        <v>19.700794459659328</v>
      </c>
    </row>
    <row r="1902" spans="1:166" hidden="1" x14ac:dyDescent="0.25">
      <c r="A1902" t="s">
        <v>79</v>
      </c>
      <c r="B1902" t="s">
        <v>249</v>
      </c>
      <c r="C1902" s="6">
        <v>39069</v>
      </c>
      <c r="D1902" s="5"/>
      <c r="G1902">
        <v>69</v>
      </c>
      <c r="H1902" t="s">
        <v>17</v>
      </c>
      <c r="I1902" s="7">
        <v>11</v>
      </c>
      <c r="J1902">
        <v>1000</v>
      </c>
      <c r="K1902" s="5">
        <f t="shared" si="42"/>
        <v>90.909090909090907</v>
      </c>
      <c r="M1902" s="5">
        <v>301.5</v>
      </c>
      <c r="N1902" s="7">
        <v>13.95</v>
      </c>
      <c r="O1902" s="7"/>
      <c r="P1902" s="7"/>
      <c r="AC1902" s="5"/>
      <c r="AE1902" s="8"/>
      <c r="AF1902" s="8"/>
      <c r="AG1902" s="8"/>
      <c r="AH1902" s="8"/>
      <c r="AI1902" s="8"/>
      <c r="AJ1902" s="5"/>
      <c r="AK1902" s="8"/>
      <c r="AL1902" s="8"/>
      <c r="AM1902" s="8"/>
      <c r="AN1902" s="8"/>
      <c r="AO1902" s="8"/>
      <c r="AP1902" s="8"/>
      <c r="AQ1902" s="9"/>
      <c r="AS1902" s="8"/>
      <c r="AT1902" s="8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J1902" s="5"/>
      <c r="BK1902" s="5"/>
      <c r="BL1902" s="5"/>
      <c r="BO1902" s="7"/>
      <c r="BP1902" s="5"/>
      <c r="BQ1902" s="5"/>
      <c r="BR1902" s="5"/>
      <c r="BS1902" s="5"/>
      <c r="BT1902" s="7"/>
      <c r="BU1902" s="7"/>
      <c r="BV1902" s="7"/>
      <c r="BW1902" s="7"/>
      <c r="BX1902" s="7"/>
      <c r="BY1902" s="7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L1902" s="5">
        <v>182.56747272762161</v>
      </c>
      <c r="CM1902" s="5">
        <f>CS1902+CV1902+CY1902+DB1902+DE1902+DH1902+DK1902+DN1902+DQ1902</f>
        <v>120</v>
      </c>
      <c r="CO1902" s="5">
        <f>CT1902+CW1902+CZ1902+DC1902+DF1902+DI1902+DL1902+DO1902+DR1902</f>
        <v>187.41759660380842</v>
      </c>
      <c r="CP1902" s="5"/>
      <c r="CQ1902" s="5"/>
      <c r="CS1902">
        <v>10</v>
      </c>
      <c r="CT1902" s="5">
        <v>23.673248048409238</v>
      </c>
      <c r="CU1902" s="5"/>
      <c r="CV1902">
        <v>10</v>
      </c>
      <c r="CW1902" s="5">
        <v>20.17452498674443</v>
      </c>
      <c r="CX1902" s="5"/>
      <c r="CY1902">
        <v>10</v>
      </c>
      <c r="CZ1902" s="5">
        <v>19.886720904029694</v>
      </c>
      <c r="DA1902" s="5"/>
      <c r="DB1902" s="5">
        <v>10</v>
      </c>
      <c r="DC1902" s="5">
        <v>16.679857185095152</v>
      </c>
      <c r="DD1902" s="5"/>
      <c r="DE1902">
        <v>10</v>
      </c>
      <c r="DF1902" s="5">
        <v>18.079409257382174</v>
      </c>
      <c r="DG1902" s="5"/>
      <c r="DH1902" s="5">
        <v>10</v>
      </c>
      <c r="DI1902" s="5">
        <v>17.513922225745553</v>
      </c>
      <c r="DJ1902" s="5"/>
      <c r="DK1902">
        <v>20</v>
      </c>
      <c r="DL1902" s="5">
        <v>32.686002922612019</v>
      </c>
      <c r="DM1902" s="5"/>
      <c r="DN1902">
        <v>20</v>
      </c>
      <c r="DO1902" s="5">
        <v>18.54942206658756</v>
      </c>
      <c r="DP1902" s="5"/>
      <c r="DQ1902">
        <v>20</v>
      </c>
      <c r="DR1902" s="5">
        <v>20.174489007202617</v>
      </c>
    </row>
    <row r="1903" spans="1:166" hidden="1" x14ac:dyDescent="0.25">
      <c r="A1903" t="s">
        <v>79</v>
      </c>
      <c r="B1903" t="s">
        <v>249</v>
      </c>
      <c r="C1903" s="6">
        <v>39071</v>
      </c>
      <c r="D1903" s="5">
        <v>5</v>
      </c>
      <c r="E1903" t="s">
        <v>206</v>
      </c>
      <c r="F1903" t="s">
        <v>13</v>
      </c>
      <c r="G1903">
        <v>71</v>
      </c>
      <c r="H1903" t="s">
        <v>17</v>
      </c>
      <c r="I1903" s="7">
        <v>11</v>
      </c>
      <c r="J1903">
        <v>1000</v>
      </c>
      <c r="K1903" s="5">
        <f t="shared" si="42"/>
        <v>90.909090909090907</v>
      </c>
      <c r="S1903" s="5">
        <v>71</v>
      </c>
      <c r="AC1903" s="5">
        <v>36.325000000000003</v>
      </c>
      <c r="AE1903" s="8"/>
      <c r="AF1903" s="8"/>
      <c r="AG1903" s="8"/>
      <c r="AH1903" s="8"/>
      <c r="AI1903" s="8"/>
      <c r="AJ1903" s="5">
        <v>42.575000000000003</v>
      </c>
      <c r="AK1903" s="8">
        <v>0.58412500000000001</v>
      </c>
      <c r="AL1903" s="8"/>
      <c r="AM1903" s="8"/>
      <c r="AN1903" s="8"/>
      <c r="AO1903" s="8"/>
      <c r="AP1903" s="8"/>
      <c r="AQ1903" s="9">
        <f>AK1903/AJ1903</f>
        <v>1.3719906048150323E-2</v>
      </c>
      <c r="AS1903" s="8"/>
      <c r="AT1903" s="8"/>
      <c r="AU1903" s="5">
        <v>3.0749999999999997</v>
      </c>
      <c r="AV1903" s="5"/>
      <c r="AW1903" s="5"/>
      <c r="AX1903" s="5"/>
      <c r="AY1903" s="5">
        <v>0.22499999999999998</v>
      </c>
      <c r="AZ1903" s="5"/>
      <c r="BA1903" s="5"/>
      <c r="BB1903" s="5"/>
      <c r="BC1903" s="5"/>
      <c r="BD1903" s="5"/>
      <c r="BE1903" s="5"/>
      <c r="BF1903" s="5"/>
      <c r="BG1903" s="5">
        <v>0</v>
      </c>
      <c r="BH1903" s="5">
        <v>3.5249999999999995</v>
      </c>
      <c r="BJ1903" s="5"/>
      <c r="BK1903" s="5">
        <f>AC1903+AJ1903+BH1903</f>
        <v>82.425000000000011</v>
      </c>
      <c r="BL1903" s="5"/>
      <c r="BM1903" s="8">
        <f>BH1903/BK1903</f>
        <v>4.2766151046405812E-2</v>
      </c>
      <c r="BN1903" s="8"/>
      <c r="BO1903" s="7"/>
      <c r="BP1903" s="5"/>
      <c r="BQ1903" s="5"/>
      <c r="BR1903" s="5"/>
      <c r="BS1903" s="5"/>
      <c r="BT1903" s="7"/>
      <c r="BU1903" s="7"/>
      <c r="BV1903" s="7"/>
      <c r="BW1903" s="7"/>
      <c r="BX1903" s="8">
        <f>AC1903/BK1903</f>
        <v>0.44070367000303301</v>
      </c>
      <c r="BY1903" s="8">
        <f>AJ1903/BK1903</f>
        <v>0.51653017895056108</v>
      </c>
      <c r="BZ1903" s="8">
        <f>BH1903/BK1903</f>
        <v>4.2766151046405812E-2</v>
      </c>
      <c r="CA1903" s="5">
        <v>133.75</v>
      </c>
      <c r="CB1903" s="5">
        <v>68</v>
      </c>
      <c r="CC1903" s="5">
        <v>1</v>
      </c>
      <c r="CD1903" s="5">
        <v>0</v>
      </c>
      <c r="CE1903" s="5"/>
      <c r="CF1903" s="5"/>
      <c r="CG1903" s="5"/>
      <c r="CH1903" s="5"/>
      <c r="CI1903" s="5"/>
      <c r="CJ1903" s="5"/>
      <c r="CL1903" s="5"/>
      <c r="CM1903" s="5"/>
      <c r="CO1903" s="5"/>
      <c r="CP1903" s="5"/>
      <c r="CQ1903" s="5"/>
      <c r="CT1903" s="5"/>
      <c r="CU1903" s="5"/>
      <c r="CV1903">
        <v>10</v>
      </c>
      <c r="CW1903" s="5"/>
      <c r="CX1903" s="5"/>
      <c r="CY1903">
        <v>10</v>
      </c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</row>
    <row r="1904" spans="1:166" hidden="1" x14ac:dyDescent="0.25">
      <c r="A1904" t="s">
        <v>79</v>
      </c>
      <c r="B1904" t="s">
        <v>249</v>
      </c>
      <c r="C1904" s="6">
        <v>39074</v>
      </c>
      <c r="D1904" s="5"/>
      <c r="G1904">
        <v>74</v>
      </c>
      <c r="H1904" t="s">
        <v>17</v>
      </c>
      <c r="I1904" s="7">
        <v>11</v>
      </c>
      <c r="J1904">
        <v>1000</v>
      </c>
      <c r="K1904" s="5">
        <f t="shared" si="42"/>
        <v>90.909090909090907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166.4824864830679</v>
      </c>
      <c r="CM1904" s="5">
        <f>CS1904+CV1904+CY1904+DB1904+DE1904+DH1904+DK1904+DN1904+DQ1904</f>
        <v>120</v>
      </c>
      <c r="CO1904" s="5">
        <f>CT1904+CW1904+CZ1904+DC1904+DF1904+DI1904+DL1904+DO1904+DR1904</f>
        <v>168.77038554011327</v>
      </c>
      <c r="CP1904" s="5"/>
      <c r="CQ1904" s="5"/>
      <c r="CS1904">
        <v>10</v>
      </c>
      <c r="CT1904" s="5">
        <v>22.383491772183142</v>
      </c>
      <c r="CU1904" s="5"/>
      <c r="CV1904">
        <v>10</v>
      </c>
      <c r="CW1904" s="5">
        <v>17.561096301696708</v>
      </c>
      <c r="CX1904" s="5"/>
      <c r="CY1904">
        <v>10</v>
      </c>
      <c r="CZ1904" s="5">
        <v>14.917461117002484</v>
      </c>
      <c r="DA1904" s="5"/>
      <c r="DB1904" s="5">
        <v>10</v>
      </c>
      <c r="DC1904" s="5">
        <v>13.841089621468422</v>
      </c>
      <c r="DD1904" s="5"/>
      <c r="DE1904">
        <v>10</v>
      </c>
      <c r="DF1904" s="5">
        <v>16.103037748014906</v>
      </c>
      <c r="DG1904" s="5"/>
      <c r="DH1904" s="5">
        <v>10</v>
      </c>
      <c r="DI1904" s="5">
        <v>16.755784301567395</v>
      </c>
      <c r="DJ1904" s="5"/>
      <c r="DK1904">
        <v>20</v>
      </c>
      <c r="DL1904" s="5">
        <v>31.748246372152494</v>
      </c>
      <c r="DM1904" s="5"/>
      <c r="DN1904">
        <v>20</v>
      </c>
      <c r="DO1904" s="5">
        <v>18.121057140818756</v>
      </c>
      <c r="DP1904" s="5"/>
      <c r="DQ1904">
        <v>20</v>
      </c>
      <c r="DR1904" s="5">
        <v>17.339121165208986</v>
      </c>
    </row>
    <row r="1905" spans="1:122" hidden="1" x14ac:dyDescent="0.25">
      <c r="A1905" t="s">
        <v>79</v>
      </c>
      <c r="B1905" t="s">
        <v>249</v>
      </c>
      <c r="C1905" s="6">
        <v>39079</v>
      </c>
      <c r="D1905" s="5"/>
      <c r="G1905">
        <v>79</v>
      </c>
      <c r="H1905" t="s">
        <v>17</v>
      </c>
      <c r="I1905" s="7">
        <v>11</v>
      </c>
      <c r="J1905">
        <v>1000</v>
      </c>
      <c r="K1905" s="5">
        <f t="shared" si="42"/>
        <v>90.909090909090907</v>
      </c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Q1905" s="9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>
        <v>153.8187758389835</v>
      </c>
      <c r="CM1905" s="5">
        <f>CS1905+CV1905+CY1905+DB1905+DE1905+DH1905+DK1905+DN1905+DQ1905</f>
        <v>120</v>
      </c>
      <c r="CO1905" s="5">
        <f>CT1905+CW1905+CZ1905+DC1905+DF1905+DI1905+DL1905+DO1905+DR1905</f>
        <v>155.91050665561525</v>
      </c>
      <c r="CP1905" s="5"/>
      <c r="CQ1905" s="5"/>
      <c r="CS1905">
        <v>10</v>
      </c>
      <c r="CT1905" s="5">
        <v>13.24556390836376</v>
      </c>
      <c r="CU1905" s="5"/>
      <c r="CV1905">
        <v>10</v>
      </c>
      <c r="CW1905" s="5">
        <v>16.905694194061503</v>
      </c>
      <c r="CX1905" s="5"/>
      <c r="CY1905">
        <v>10</v>
      </c>
      <c r="CZ1905" s="5">
        <v>12.636247901201841</v>
      </c>
      <c r="DA1905" s="5"/>
      <c r="DB1905" s="5">
        <v>10</v>
      </c>
      <c r="DC1905" s="5">
        <v>12.094765942606635</v>
      </c>
      <c r="DD1905" s="5"/>
      <c r="DE1905">
        <v>10</v>
      </c>
      <c r="DF1905" s="5">
        <v>14.289852877035765</v>
      </c>
      <c r="DG1905" s="5"/>
      <c r="DH1905" s="5">
        <v>10</v>
      </c>
      <c r="DI1905" s="5">
        <v>16.584664979368746</v>
      </c>
      <c r="DJ1905" s="5"/>
      <c r="DK1905">
        <v>20</v>
      </c>
      <c r="DL1905" s="5">
        <v>33.748415932951382</v>
      </c>
      <c r="DM1905" s="5"/>
      <c r="DN1905">
        <v>20</v>
      </c>
      <c r="DO1905" s="5">
        <v>18.370370060578374</v>
      </c>
      <c r="DP1905" s="5"/>
      <c r="DQ1905">
        <v>20</v>
      </c>
      <c r="DR1905" s="5">
        <v>18.034930859447222</v>
      </c>
    </row>
    <row r="1906" spans="1:122" hidden="1" x14ac:dyDescent="0.25">
      <c r="A1906" t="s">
        <v>79</v>
      </c>
      <c r="B1906" t="s">
        <v>249</v>
      </c>
      <c r="C1906" s="6">
        <v>39080</v>
      </c>
      <c r="G1906">
        <v>80</v>
      </c>
      <c r="H1906" t="s">
        <v>17</v>
      </c>
      <c r="I1906" s="7">
        <v>11</v>
      </c>
      <c r="J1906">
        <v>1000</v>
      </c>
      <c r="K1906" s="5">
        <f t="shared" si="42"/>
        <v>90.909090909090907</v>
      </c>
      <c r="M1906" s="5">
        <v>419.5</v>
      </c>
      <c r="N1906" s="7">
        <v>15.850000000000001</v>
      </c>
      <c r="O1906" s="7"/>
      <c r="P1906" s="7"/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/>
      <c r="CM1906" s="5"/>
      <c r="CO1906" s="5"/>
      <c r="CP1906" s="5"/>
      <c r="CQ1906" s="5"/>
      <c r="CT1906" s="5"/>
      <c r="CU1906" s="5"/>
      <c r="CV1906">
        <v>10</v>
      </c>
      <c r="CW1906" s="5"/>
      <c r="CX1906" s="5"/>
      <c r="CY1906">
        <v>10</v>
      </c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</row>
    <row r="1907" spans="1:122" hidden="1" x14ac:dyDescent="0.25">
      <c r="A1907" t="s">
        <v>79</v>
      </c>
      <c r="B1907" t="s">
        <v>249</v>
      </c>
      <c r="C1907" s="6">
        <v>39081</v>
      </c>
      <c r="D1907" s="5"/>
      <c r="G1907">
        <v>81</v>
      </c>
      <c r="H1907" t="s">
        <v>17</v>
      </c>
      <c r="I1907" s="7">
        <v>11</v>
      </c>
      <c r="J1907">
        <v>1000</v>
      </c>
      <c r="K1907" s="5">
        <f t="shared" si="42"/>
        <v>90.909090909090907</v>
      </c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Q1907" s="9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>
        <v>206.37534948255251</v>
      </c>
      <c r="CM1907" s="5">
        <f>CS1907+CV1907+CY1907+DB1907+DE1907+DH1907+DK1907+DN1907+DQ1907</f>
        <v>120</v>
      </c>
      <c r="CO1907" s="5">
        <f>CT1907+CW1907+CZ1907+DC1907+DF1907+DI1907+DL1907+DO1907+DR1907</f>
        <v>210.7794546917977</v>
      </c>
      <c r="CP1907" s="5"/>
      <c r="CQ1907" s="5"/>
      <c r="CS1907">
        <v>10</v>
      </c>
      <c r="CT1907" s="5">
        <v>44.97079803282832</v>
      </c>
      <c r="CU1907" s="5"/>
      <c r="CV1907">
        <v>10</v>
      </c>
      <c r="CW1907" s="5">
        <v>21.217783359844461</v>
      </c>
      <c r="CX1907" s="5"/>
      <c r="CY1907">
        <v>10</v>
      </c>
      <c r="CZ1907" s="5">
        <v>21.75996752386002</v>
      </c>
      <c r="DA1907" s="5"/>
      <c r="DB1907" s="5">
        <v>10</v>
      </c>
      <c r="DC1907" s="5">
        <v>17.731504410263049</v>
      </c>
      <c r="DD1907" s="5"/>
      <c r="DE1907">
        <v>10</v>
      </c>
      <c r="DF1907" s="5">
        <v>17.943420392058734</v>
      </c>
      <c r="DG1907" s="5"/>
      <c r="DH1907" s="5">
        <v>10</v>
      </c>
      <c r="DI1907" s="5">
        <v>17.539986758265876</v>
      </c>
      <c r="DJ1907" s="5"/>
      <c r="DK1907">
        <v>20</v>
      </c>
      <c r="DL1907" s="5">
        <v>32.669004314446639</v>
      </c>
      <c r="DM1907" s="5"/>
      <c r="DN1907">
        <v>20</v>
      </c>
      <c r="DO1907" s="5">
        <v>19.36082229635074</v>
      </c>
      <c r="DP1907" s="5"/>
      <c r="DQ1907">
        <v>20</v>
      </c>
      <c r="DR1907" s="5">
        <v>17.586167603879893</v>
      </c>
    </row>
    <row r="1908" spans="1:122" hidden="1" x14ac:dyDescent="0.25">
      <c r="A1908" t="s">
        <v>79</v>
      </c>
      <c r="B1908" t="s">
        <v>249</v>
      </c>
      <c r="C1908" s="6">
        <v>39085</v>
      </c>
      <c r="G1908">
        <v>85</v>
      </c>
      <c r="H1908" t="s">
        <v>17</v>
      </c>
      <c r="I1908" s="7">
        <v>11</v>
      </c>
      <c r="J1908">
        <v>1000</v>
      </c>
      <c r="K1908" s="5">
        <f t="shared" si="42"/>
        <v>90.909090909090907</v>
      </c>
      <c r="M1908" s="5">
        <v>471.5</v>
      </c>
      <c r="N1908" s="7">
        <v>17.05</v>
      </c>
      <c r="O1908" s="7"/>
      <c r="P1908" s="7"/>
      <c r="AC1908" s="5"/>
      <c r="AE1908" s="8"/>
      <c r="AF1908" s="8"/>
      <c r="AG1908" s="8"/>
      <c r="AH1908" s="8"/>
      <c r="AI1908" s="8"/>
      <c r="AJ1908" s="5"/>
      <c r="AK1908" s="8"/>
      <c r="AL1908" s="8"/>
      <c r="AM1908" s="8"/>
      <c r="AN1908" s="8"/>
      <c r="AO1908" s="8"/>
      <c r="AP1908" s="8"/>
      <c r="AS1908" s="8"/>
      <c r="AT1908" s="8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J1908" s="5"/>
      <c r="BK1908" s="5"/>
      <c r="BL1908" s="5"/>
      <c r="BO1908" s="7"/>
      <c r="BP1908" s="5"/>
      <c r="BQ1908" s="5"/>
      <c r="BR1908" s="5"/>
      <c r="BS1908" s="5"/>
      <c r="BT1908" s="7"/>
      <c r="BU1908" s="7"/>
      <c r="BV1908" s="7"/>
      <c r="BW1908" s="7"/>
      <c r="BX1908" s="7"/>
      <c r="BY1908" s="7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L1908" s="5"/>
      <c r="CM1908" s="5"/>
      <c r="CO1908" s="5"/>
      <c r="CP1908" s="5"/>
      <c r="CQ1908" s="5"/>
      <c r="CT1908" s="5"/>
      <c r="CU1908" s="5"/>
      <c r="CV1908">
        <v>10</v>
      </c>
      <c r="CW1908" s="5"/>
      <c r="CX1908" s="5"/>
      <c r="CY1908">
        <v>10</v>
      </c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</row>
    <row r="1909" spans="1:122" hidden="1" x14ac:dyDescent="0.25">
      <c r="A1909" t="s">
        <v>79</v>
      </c>
      <c r="B1909" t="s">
        <v>249</v>
      </c>
      <c r="C1909" s="6">
        <v>39086</v>
      </c>
      <c r="G1909">
        <v>86</v>
      </c>
      <c r="H1909" t="s">
        <v>17</v>
      </c>
      <c r="I1909" s="7">
        <v>11</v>
      </c>
      <c r="J1909">
        <v>1000</v>
      </c>
      <c r="K1909" s="5">
        <f t="shared" si="42"/>
        <v>90.909090909090907</v>
      </c>
      <c r="AC1909" s="5">
        <v>87.724999999999994</v>
      </c>
      <c r="AE1909" s="8"/>
      <c r="AF1909" s="8"/>
      <c r="AG1909" s="8"/>
      <c r="AH1909" s="8"/>
      <c r="AI1909" s="8"/>
      <c r="AJ1909" s="5">
        <v>82.55</v>
      </c>
      <c r="AK1909" s="8">
        <v>1.1427499999999999</v>
      </c>
      <c r="AL1909" s="8"/>
      <c r="AM1909" s="8"/>
      <c r="AN1909" s="8"/>
      <c r="AO1909" s="8"/>
      <c r="AP1909" s="8"/>
      <c r="AQ1909" s="9">
        <f>AK1909/AJ1909</f>
        <v>1.384312537855845E-2</v>
      </c>
      <c r="AR1909" s="9">
        <v>4.1385183514663984E-2</v>
      </c>
      <c r="AS1909" s="7">
        <f>AJ1909*AR1909</f>
        <v>3.4163468991355117</v>
      </c>
      <c r="AT1909" s="8"/>
      <c r="AU1909" s="5">
        <v>11.45</v>
      </c>
      <c r="AV1909" s="5"/>
      <c r="AW1909" s="5"/>
      <c r="AX1909" s="5"/>
      <c r="AY1909" s="5">
        <v>9.1750000000000007</v>
      </c>
      <c r="AZ1909" s="5"/>
      <c r="BA1909" s="5"/>
      <c r="BB1909" s="5"/>
      <c r="BC1909" s="5"/>
      <c r="BD1909" s="5"/>
      <c r="BE1909" s="5"/>
      <c r="BF1909" s="5"/>
      <c r="BG1909" s="5">
        <v>0</v>
      </c>
      <c r="BH1909" s="5">
        <v>20.625</v>
      </c>
      <c r="BJ1909" s="5"/>
      <c r="BK1909" s="5">
        <f>AC1909+AJ1909+BH1909</f>
        <v>190.89999999999998</v>
      </c>
      <c r="BL1909" s="5"/>
      <c r="BM1909" s="8">
        <f>BH1909/BK1909</f>
        <v>0.10804085908852804</v>
      </c>
      <c r="BN1909" s="8"/>
      <c r="BO1909" s="7"/>
      <c r="BP1909" s="5"/>
      <c r="BQ1909" s="5"/>
      <c r="BR1909" s="5"/>
      <c r="BS1909" s="5"/>
      <c r="BT1909" s="7"/>
      <c r="BU1909" s="7"/>
      <c r="BV1909" s="7"/>
      <c r="BW1909" s="7"/>
      <c r="BX1909" s="8">
        <f>AC1909/BK1909</f>
        <v>0.45953378732320588</v>
      </c>
      <c r="BY1909" s="8">
        <f>AJ1909/BK1909</f>
        <v>0.43242535358826617</v>
      </c>
      <c r="BZ1909" s="8">
        <f>BH1909/BK1909</f>
        <v>0.10804085908852804</v>
      </c>
      <c r="CA1909" s="5">
        <v>241</v>
      </c>
      <c r="CB1909" s="5">
        <v>121</v>
      </c>
      <c r="CC1909" s="5">
        <v>31</v>
      </c>
      <c r="CD1909" s="5">
        <v>0</v>
      </c>
      <c r="CE1909" s="5"/>
      <c r="CF1909" s="5"/>
      <c r="CG1909" s="5"/>
      <c r="CH1909" s="5"/>
      <c r="CI1909" s="5"/>
      <c r="CJ1909" s="5"/>
      <c r="CL1909" s="5">
        <v>200.0681530301006</v>
      </c>
      <c r="CM1909" s="5">
        <f>CS1909+CV1909+CY1909+DB1909+DE1909+DH1909+DK1909+DN1909+DQ1909</f>
        <v>120</v>
      </c>
      <c r="CO1909" s="5">
        <f>CT1909+CW1909+CZ1909+DC1909+DF1909+DI1909+DL1909+DO1909+DR1909</f>
        <v>204.56267171780371</v>
      </c>
      <c r="CP1909" s="5"/>
      <c r="CQ1909" s="5"/>
      <c r="CS1909">
        <v>10</v>
      </c>
      <c r="CT1909" s="5">
        <v>39.7901700495554</v>
      </c>
      <c r="CU1909" s="5"/>
      <c r="CV1909">
        <v>10</v>
      </c>
      <c r="CW1909" s="5">
        <v>19.842222826086953</v>
      </c>
      <c r="CX1909" s="5"/>
      <c r="CY1909">
        <v>10</v>
      </c>
      <c r="CZ1909" s="5">
        <v>19.558081146164724</v>
      </c>
      <c r="DA1909" s="5"/>
      <c r="DB1909" s="5">
        <v>10</v>
      </c>
      <c r="DC1909" s="5">
        <v>17.515055466289915</v>
      </c>
      <c r="DD1909" s="5"/>
      <c r="DE1909">
        <v>10</v>
      </c>
      <c r="DF1909" s="5">
        <v>16.946168713020207</v>
      </c>
      <c r="DG1909" s="5"/>
      <c r="DH1909" s="5">
        <v>10</v>
      </c>
      <c r="DI1909" s="5">
        <v>17.209080519312188</v>
      </c>
      <c r="DJ1909" s="5"/>
      <c r="DK1909">
        <v>20</v>
      </c>
      <c r="DL1909" s="5">
        <v>35.419945735885278</v>
      </c>
      <c r="DM1909" s="5"/>
      <c r="DN1909">
        <v>20</v>
      </c>
      <c r="DO1909" s="5">
        <v>19.510410048206531</v>
      </c>
      <c r="DP1909" s="5"/>
      <c r="DQ1909">
        <v>20</v>
      </c>
      <c r="DR1909" s="5">
        <v>18.771537213282535</v>
      </c>
    </row>
    <row r="1910" spans="1:122" hidden="1" x14ac:dyDescent="0.25">
      <c r="A1910" t="s">
        <v>79</v>
      </c>
      <c r="B1910" t="s">
        <v>249</v>
      </c>
      <c r="C1910" s="6">
        <v>39093</v>
      </c>
      <c r="G1910">
        <v>93</v>
      </c>
      <c r="H1910" t="s">
        <v>17</v>
      </c>
      <c r="I1910" s="7">
        <v>11</v>
      </c>
      <c r="J1910">
        <v>1000</v>
      </c>
      <c r="K1910" s="5">
        <f t="shared" si="42"/>
        <v>90.909090909090907</v>
      </c>
      <c r="M1910" s="5">
        <v>571</v>
      </c>
      <c r="N1910" s="7">
        <v>18.449999999999996</v>
      </c>
      <c r="O1910" s="7"/>
      <c r="P1910" s="7"/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/>
      <c r="CM1910" s="5"/>
      <c r="CO1910" s="5"/>
      <c r="CP1910" s="5"/>
      <c r="CQ1910" s="5"/>
      <c r="CT1910" s="5"/>
      <c r="CU1910" s="5"/>
      <c r="CV1910">
        <v>10</v>
      </c>
      <c r="CW1910" s="5"/>
      <c r="CX1910" s="5"/>
      <c r="CY1910">
        <v>10</v>
      </c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</row>
    <row r="1911" spans="1:122" hidden="1" x14ac:dyDescent="0.25">
      <c r="A1911" t="s">
        <v>79</v>
      </c>
      <c r="B1911" t="s">
        <v>249</v>
      </c>
      <c r="C1911" s="6">
        <v>39094</v>
      </c>
      <c r="D1911" s="5"/>
      <c r="G1911">
        <v>94</v>
      </c>
      <c r="H1911" t="s">
        <v>17</v>
      </c>
      <c r="I1911" s="7">
        <v>11</v>
      </c>
      <c r="J1911">
        <v>1000</v>
      </c>
      <c r="K1911" s="5">
        <f t="shared" si="42"/>
        <v>90.909090909090907</v>
      </c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150.6074769689516</v>
      </c>
      <c r="CM1911" s="5">
        <f>CS1911+CV1911+CY1911+DB1911+DE1911+DH1911+DK1911+DN1911+DQ1911</f>
        <v>120</v>
      </c>
      <c r="CO1911" s="5">
        <f>CT1911+CW1911+CZ1911+DC1911+DF1911+DI1911+DL1911+DO1911+DR1911</f>
        <v>148.07492700531466</v>
      </c>
      <c r="CP1911" s="5"/>
      <c r="CQ1911" s="5"/>
      <c r="CS1911">
        <v>10</v>
      </c>
      <c r="CT1911" s="5">
        <v>19.294500109512462</v>
      </c>
      <c r="CU1911" s="5"/>
      <c r="CV1911">
        <v>10</v>
      </c>
      <c r="CW1911" s="5">
        <v>16.294258218451745</v>
      </c>
      <c r="CX1911" s="5"/>
      <c r="CY1911">
        <v>10</v>
      </c>
      <c r="CZ1911" s="5">
        <v>10.587348996995413</v>
      </c>
      <c r="DA1911" s="5"/>
      <c r="DB1911" s="5">
        <v>10</v>
      </c>
      <c r="DC1911" s="5">
        <v>9.1268089569226518</v>
      </c>
      <c r="DD1911" s="5"/>
      <c r="DE1911">
        <v>10</v>
      </c>
      <c r="DF1911" s="5">
        <v>11.080515655402671</v>
      </c>
      <c r="DG1911" s="5"/>
      <c r="DH1911" s="5">
        <v>10</v>
      </c>
      <c r="DI1911" s="5">
        <v>13.489785052716224</v>
      </c>
      <c r="DJ1911" s="5"/>
      <c r="DK1911">
        <v>20</v>
      </c>
      <c r="DL1911" s="5">
        <v>30.742495389031273</v>
      </c>
      <c r="DM1911" s="5"/>
      <c r="DN1911">
        <v>20</v>
      </c>
      <c r="DO1911" s="5">
        <v>18.868995900097623</v>
      </c>
      <c r="DP1911" s="5"/>
      <c r="DQ1911">
        <v>20</v>
      </c>
      <c r="DR1911" s="5">
        <v>18.590218726184595</v>
      </c>
    </row>
    <row r="1912" spans="1:122" hidden="1" x14ac:dyDescent="0.25">
      <c r="A1912" t="s">
        <v>79</v>
      </c>
      <c r="B1912" t="s">
        <v>249</v>
      </c>
      <c r="C1912" s="6">
        <v>39098</v>
      </c>
      <c r="D1912" s="5"/>
      <c r="G1912">
        <v>98</v>
      </c>
      <c r="H1912" t="s">
        <v>17</v>
      </c>
      <c r="I1912" s="7">
        <v>11</v>
      </c>
      <c r="J1912">
        <v>1000</v>
      </c>
      <c r="K1912" s="5">
        <f t="shared" si="42"/>
        <v>90.909090909090907</v>
      </c>
      <c r="M1912" s="5">
        <v>585.5</v>
      </c>
      <c r="N1912" s="7">
        <v>18.649999999999999</v>
      </c>
      <c r="O1912" s="7"/>
      <c r="P1912" s="7"/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132.53483313450729</v>
      </c>
      <c r="CM1912" s="5">
        <f>CS1912+CV1912+CY1912+DB1912+DE1912+DH1912+DK1912+DN1912+DQ1912</f>
        <v>120</v>
      </c>
      <c r="CO1912" s="5">
        <f>CT1912+CW1912+CZ1912+DC1912+DF1912+DI1912+DL1912+DO1912+DR1912</f>
        <v>124.19550382594707</v>
      </c>
      <c r="CP1912" s="5"/>
      <c r="CQ1912" s="5"/>
      <c r="CS1912">
        <v>10</v>
      </c>
      <c r="CT1912" s="5">
        <v>18.549145088878344</v>
      </c>
      <c r="CU1912" s="5"/>
      <c r="CV1912">
        <v>10</v>
      </c>
      <c r="CW1912" s="5">
        <v>13.891999710209541</v>
      </c>
      <c r="CX1912" s="5"/>
      <c r="CY1912">
        <v>10</v>
      </c>
      <c r="CZ1912" s="5">
        <v>4.790985287561309</v>
      </c>
      <c r="DA1912" s="5"/>
      <c r="DB1912" s="5">
        <v>10</v>
      </c>
      <c r="DC1912" s="5">
        <v>4.8529172893517902</v>
      </c>
      <c r="DD1912" s="5"/>
      <c r="DE1912">
        <v>10</v>
      </c>
      <c r="DF1912" s="5">
        <v>6.1964666651877209</v>
      </c>
      <c r="DG1912" s="5"/>
      <c r="DH1912" s="5">
        <v>10</v>
      </c>
      <c r="DI1912" s="5">
        <v>8.6971836736585288</v>
      </c>
      <c r="DJ1912" s="5"/>
      <c r="DK1912">
        <v>20</v>
      </c>
      <c r="DL1912" s="5">
        <v>28.566690974439808</v>
      </c>
      <c r="DM1912" s="5"/>
      <c r="DN1912">
        <v>20</v>
      </c>
      <c r="DO1912" s="5">
        <v>19.370795419422301</v>
      </c>
      <c r="DP1912" s="5"/>
      <c r="DQ1912">
        <v>20</v>
      </c>
      <c r="DR1912" s="5">
        <v>19.279319717237705</v>
      </c>
    </row>
    <row r="1913" spans="1:122" hidden="1" x14ac:dyDescent="0.25">
      <c r="A1913" t="s">
        <v>79</v>
      </c>
      <c r="B1913" t="s">
        <v>249</v>
      </c>
      <c r="C1913" s="6">
        <v>39101</v>
      </c>
      <c r="D1913" s="5"/>
      <c r="G1913">
        <v>101</v>
      </c>
      <c r="H1913" t="s">
        <v>17</v>
      </c>
      <c r="I1913" s="7">
        <v>11</v>
      </c>
      <c r="J1913">
        <v>1000</v>
      </c>
      <c r="K1913" s="5">
        <f t="shared" si="42"/>
        <v>90.909090909090907</v>
      </c>
      <c r="AC1913" s="5"/>
      <c r="AE1913" s="8"/>
      <c r="AF1913" s="8"/>
      <c r="AG1913" s="8"/>
      <c r="AH1913" s="8"/>
      <c r="AI1913" s="8"/>
      <c r="AJ1913" s="5"/>
      <c r="AK1913" s="8"/>
      <c r="AL1913" s="8"/>
      <c r="AM1913" s="8"/>
      <c r="AN1913" s="8"/>
      <c r="AO1913" s="8"/>
      <c r="AP1913" s="8"/>
      <c r="AQ1913" s="9"/>
      <c r="AS1913" s="8"/>
      <c r="AT1913" s="8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J1913" s="5"/>
      <c r="BK1913" s="5"/>
      <c r="BL1913" s="5"/>
      <c r="BO1913" s="7"/>
      <c r="BP1913" s="5"/>
      <c r="BQ1913" s="5"/>
      <c r="BR1913" s="5"/>
      <c r="BS1913" s="5"/>
      <c r="BT1913" s="7"/>
      <c r="BU1913" s="7"/>
      <c r="BV1913" s="7"/>
      <c r="BW1913" s="7"/>
      <c r="BX1913" s="7"/>
      <c r="BY1913" s="7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L1913" s="5">
        <v>210.9463783893176</v>
      </c>
      <c r="CM1913" s="5">
        <f>CS1913+CV1913+CY1913+DB1913+DE1913+DH1913+DK1913+DN1913+DQ1913</f>
        <v>120</v>
      </c>
      <c r="CO1913" s="5">
        <f>CT1913+CW1913+CZ1913+DC1913+DF1913+DI1913+DL1913+DO1913+DR1913</f>
        <v>218.94821871497098</v>
      </c>
      <c r="CP1913" s="5"/>
      <c r="CQ1913" s="5"/>
      <c r="CS1913">
        <v>10</v>
      </c>
      <c r="CT1913" s="5">
        <v>40.508891528723197</v>
      </c>
      <c r="CU1913" s="5"/>
      <c r="CV1913">
        <v>10</v>
      </c>
      <c r="CW1913" s="5">
        <v>21.310092276221731</v>
      </c>
      <c r="CX1913" s="5"/>
      <c r="CY1913">
        <v>10</v>
      </c>
      <c r="CZ1913" s="5">
        <v>22.964164119048689</v>
      </c>
      <c r="DA1913" s="5"/>
      <c r="DB1913" s="5">
        <v>10</v>
      </c>
      <c r="DC1913" s="5">
        <v>18.979351171158925</v>
      </c>
      <c r="DD1913" s="5"/>
      <c r="DE1913">
        <v>10</v>
      </c>
      <c r="DF1913" s="5">
        <v>18.514668237202173</v>
      </c>
      <c r="DG1913" s="5"/>
      <c r="DH1913" s="5">
        <v>10</v>
      </c>
      <c r="DI1913" s="5">
        <v>18.538882484381062</v>
      </c>
      <c r="DJ1913" s="5"/>
      <c r="DK1913">
        <v>20</v>
      </c>
      <c r="DL1913" s="5">
        <v>35.28877249328599</v>
      </c>
      <c r="DM1913" s="5"/>
      <c r="DN1913">
        <v>20</v>
      </c>
      <c r="DO1913" s="5">
        <v>21.874850542536656</v>
      </c>
      <c r="DP1913" s="5"/>
      <c r="DQ1913">
        <v>20</v>
      </c>
      <c r="DR1913" s="5">
        <v>20.968545862412562</v>
      </c>
    </row>
    <row r="1914" spans="1:122" hidden="1" x14ac:dyDescent="0.25">
      <c r="A1914" t="s">
        <v>79</v>
      </c>
      <c r="B1914" t="s">
        <v>249</v>
      </c>
      <c r="C1914" s="6">
        <v>39104</v>
      </c>
      <c r="G1914">
        <v>104</v>
      </c>
      <c r="H1914" t="s">
        <v>17</v>
      </c>
      <c r="I1914" s="7">
        <v>11</v>
      </c>
      <c r="J1914">
        <v>1000</v>
      </c>
      <c r="K1914" s="5">
        <f t="shared" si="42"/>
        <v>90.909090909090907</v>
      </c>
      <c r="AC1914" s="5">
        <v>143.44999999999999</v>
      </c>
      <c r="AE1914" s="8"/>
      <c r="AF1914" s="8"/>
      <c r="AG1914" s="8"/>
      <c r="AH1914" s="8"/>
      <c r="AI1914" s="8"/>
      <c r="AJ1914" s="5">
        <v>126.375</v>
      </c>
      <c r="AK1914" s="8">
        <v>1.7363250000000001</v>
      </c>
      <c r="AL1914" s="8"/>
      <c r="AM1914" s="8"/>
      <c r="AN1914" s="8"/>
      <c r="AO1914" s="8"/>
      <c r="AP1914" s="8"/>
      <c r="AQ1914" s="9">
        <f>AK1914/AJ1914</f>
        <v>1.3739465875370921E-2</v>
      </c>
      <c r="AR1914" s="9">
        <v>3.7394428674643328E-2</v>
      </c>
      <c r="AS1914" s="7">
        <f>AJ1914*AR1914</f>
        <v>4.7257209237580504</v>
      </c>
      <c r="AT1914" s="8"/>
      <c r="AU1914" s="5">
        <v>8.875</v>
      </c>
      <c r="AV1914" s="5"/>
      <c r="AW1914" s="5"/>
      <c r="AX1914" s="5"/>
      <c r="AY1914" s="5">
        <v>145</v>
      </c>
      <c r="AZ1914" s="5"/>
      <c r="BA1914" s="5"/>
      <c r="BB1914" s="5"/>
      <c r="BC1914" s="5"/>
      <c r="BD1914" s="5"/>
      <c r="BE1914" s="5"/>
      <c r="BF1914" s="5"/>
      <c r="BG1914" s="5">
        <v>0</v>
      </c>
      <c r="BH1914" s="5">
        <v>153.875</v>
      </c>
      <c r="BJ1914" s="5"/>
      <c r="BK1914" s="5">
        <f>AC1914+AJ1914+BH1914</f>
        <v>423.7</v>
      </c>
      <c r="BL1914" s="5"/>
      <c r="BM1914" s="8">
        <f>BH1914/BK1914</f>
        <v>0.36316969553929668</v>
      </c>
      <c r="BN1914" s="8"/>
      <c r="BO1914" s="7"/>
      <c r="BP1914" s="5"/>
      <c r="BQ1914" s="5"/>
      <c r="BR1914" s="5"/>
      <c r="BS1914" s="5"/>
      <c r="BT1914" s="7"/>
      <c r="BU1914" s="7"/>
      <c r="BV1914" s="7"/>
      <c r="BW1914" s="7"/>
      <c r="BX1914" s="8">
        <f>AC1914/BK1914</f>
        <v>0.33856502242152464</v>
      </c>
      <c r="BY1914" s="8">
        <f>AJ1914/BK1914</f>
        <v>0.29826528203917868</v>
      </c>
      <c r="BZ1914" s="8">
        <f>BH1914/BK1914</f>
        <v>0.36316969553929668</v>
      </c>
      <c r="CA1914" s="5">
        <v>300</v>
      </c>
      <c r="CB1914" s="5">
        <v>52.5</v>
      </c>
      <c r="CC1914" s="5">
        <v>119</v>
      </c>
      <c r="CD1914" s="5">
        <v>0</v>
      </c>
      <c r="CE1914" s="5"/>
      <c r="CF1914" s="5"/>
      <c r="CG1914" s="5"/>
      <c r="CH1914" s="5"/>
      <c r="CI1914" s="5"/>
      <c r="CJ1914" s="5"/>
      <c r="CL1914" s="5"/>
      <c r="CM1914" s="5"/>
      <c r="CO1914" s="5"/>
      <c r="CP1914" s="5"/>
      <c r="CQ1914" s="5"/>
      <c r="CT1914" s="5"/>
      <c r="CU1914" s="5"/>
      <c r="CV1914">
        <v>10</v>
      </c>
      <c r="CW1914" s="5"/>
      <c r="CX1914" s="5"/>
      <c r="CY1914">
        <v>10</v>
      </c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</row>
    <row r="1915" spans="1:122" hidden="1" x14ac:dyDescent="0.25">
      <c r="A1915" t="s">
        <v>79</v>
      </c>
      <c r="B1915" t="s">
        <v>249</v>
      </c>
      <c r="C1915" s="6">
        <v>39105</v>
      </c>
      <c r="D1915" s="5"/>
      <c r="G1915">
        <v>105</v>
      </c>
      <c r="H1915" t="s">
        <v>17</v>
      </c>
      <c r="I1915" s="7">
        <v>11</v>
      </c>
      <c r="J1915">
        <v>1000</v>
      </c>
      <c r="K1915" s="5">
        <f t="shared" si="42"/>
        <v>90.909090909090907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164.84015688804689</v>
      </c>
      <c r="CM1915" s="5">
        <f>CS1915+CV1915+CY1915+DB1915+DE1915+DH1915+DK1915+DN1915+DQ1915</f>
        <v>120</v>
      </c>
      <c r="CO1915" s="5">
        <f>CT1915+CW1915+CZ1915+DC1915+DF1915+DI1915+DL1915+DO1915+DR1915</f>
        <v>168.13024761584862</v>
      </c>
      <c r="CP1915" s="5"/>
      <c r="CQ1915" s="5"/>
      <c r="CS1915">
        <v>10</v>
      </c>
      <c r="CT1915" s="5">
        <v>16.250369852949017</v>
      </c>
      <c r="CU1915" s="5"/>
      <c r="CV1915">
        <v>10</v>
      </c>
      <c r="CW1915" s="5">
        <v>18.132798484510808</v>
      </c>
      <c r="CX1915" s="5"/>
      <c r="CY1915">
        <v>10</v>
      </c>
      <c r="CZ1915" s="5">
        <v>16.435416090929365</v>
      </c>
      <c r="DA1915" s="5"/>
      <c r="DB1915" s="5">
        <v>10</v>
      </c>
      <c r="DC1915" s="5">
        <v>13.840937125225798</v>
      </c>
      <c r="DD1915" s="5"/>
      <c r="DE1915">
        <v>10</v>
      </c>
      <c r="DF1915" s="5">
        <v>15.291647065051961</v>
      </c>
      <c r="DG1915" s="5"/>
      <c r="DH1915" s="5">
        <v>10</v>
      </c>
      <c r="DI1915" s="5">
        <v>16.040437459524874</v>
      </c>
      <c r="DJ1915" s="5"/>
      <c r="DK1915">
        <v>20</v>
      </c>
      <c r="DL1915" s="5">
        <v>32.900249157111674</v>
      </c>
      <c r="DM1915" s="5"/>
      <c r="DN1915">
        <v>20</v>
      </c>
      <c r="DO1915" s="5">
        <v>19.688930868231118</v>
      </c>
      <c r="DP1915" s="5"/>
      <c r="DQ1915">
        <v>20</v>
      </c>
      <c r="DR1915" s="5">
        <v>19.549461512314018</v>
      </c>
    </row>
    <row r="1916" spans="1:122" hidden="1" x14ac:dyDescent="0.25">
      <c r="A1916" t="s">
        <v>79</v>
      </c>
      <c r="B1916" t="s">
        <v>249</v>
      </c>
      <c r="C1916" s="6">
        <v>39109</v>
      </c>
      <c r="D1916" s="5">
        <v>6</v>
      </c>
      <c r="E1916" t="s">
        <v>239</v>
      </c>
      <c r="F1916" t="s">
        <v>89</v>
      </c>
      <c r="G1916">
        <v>109</v>
      </c>
      <c r="H1916" t="s">
        <v>17</v>
      </c>
      <c r="I1916" s="7">
        <v>11</v>
      </c>
      <c r="J1916">
        <v>1000</v>
      </c>
      <c r="K1916" s="5">
        <f t="shared" si="42"/>
        <v>90.909090909090907</v>
      </c>
      <c r="T1916" s="5">
        <v>109.5</v>
      </c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Q1916" s="9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>
        <v>199.30554049091791</v>
      </c>
      <c r="CM1916" s="5">
        <f>CS1916+CV1916+CY1916+DB1916+DE1916+DH1916+DK1916+DN1916+DQ1916</f>
        <v>120</v>
      </c>
      <c r="CO1916" s="5">
        <f>CT1916+CW1916+CZ1916+DC1916+DF1916+DI1916+DL1916+DO1916+DR1916</f>
        <v>205.9776567726415</v>
      </c>
      <c r="CP1916" s="5"/>
      <c r="CQ1916" s="5"/>
      <c r="CS1916">
        <v>10</v>
      </c>
      <c r="CT1916" s="5">
        <v>34.576777182388852</v>
      </c>
      <c r="CU1916" s="5"/>
      <c r="CV1916">
        <v>10</v>
      </c>
      <c r="CW1916" s="5">
        <v>21.359509469484721</v>
      </c>
      <c r="CX1916" s="5"/>
      <c r="CY1916">
        <v>10</v>
      </c>
      <c r="CZ1916" s="5">
        <v>23.148393661608807</v>
      </c>
      <c r="DA1916" s="5"/>
      <c r="DB1916" s="5">
        <v>10</v>
      </c>
      <c r="DC1916" s="5">
        <v>19.067500399675289</v>
      </c>
      <c r="DD1916" s="5"/>
      <c r="DE1916">
        <v>10</v>
      </c>
      <c r="DF1916" s="5">
        <v>17.540733472270936</v>
      </c>
      <c r="DG1916" s="5"/>
      <c r="DH1916" s="5">
        <v>10</v>
      </c>
      <c r="DI1916" s="5">
        <v>16.44049555847127</v>
      </c>
      <c r="DJ1916" s="5"/>
      <c r="DK1916">
        <v>20</v>
      </c>
      <c r="DL1916" s="5">
        <v>33.121025169866869</v>
      </c>
      <c r="DM1916" s="5"/>
      <c r="DN1916">
        <v>20</v>
      </c>
      <c r="DO1916" s="5">
        <v>20.813432768646642</v>
      </c>
      <c r="DP1916" s="5"/>
      <c r="DQ1916">
        <v>20</v>
      </c>
      <c r="DR1916" s="5">
        <v>19.909789090228109</v>
      </c>
    </row>
    <row r="1917" spans="1:122" hidden="1" x14ac:dyDescent="0.25">
      <c r="A1917" t="s">
        <v>79</v>
      </c>
      <c r="B1917" t="s">
        <v>249</v>
      </c>
      <c r="C1917" s="6">
        <v>39111</v>
      </c>
      <c r="G1917">
        <v>111</v>
      </c>
      <c r="H1917" t="s">
        <v>17</v>
      </c>
      <c r="I1917" s="7">
        <v>11</v>
      </c>
      <c r="J1917">
        <v>1000</v>
      </c>
      <c r="K1917" s="5">
        <f t="shared" si="42"/>
        <v>90.909090909090907</v>
      </c>
      <c r="M1917" s="5">
        <v>627</v>
      </c>
      <c r="N1917" s="7">
        <v>20.2</v>
      </c>
      <c r="O1917" s="7"/>
      <c r="P1917" s="7"/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/>
      <c r="CM1917" s="5"/>
      <c r="CO1917" s="5"/>
      <c r="CP1917" s="5"/>
      <c r="CQ1917" s="5"/>
      <c r="CT1917" s="5"/>
      <c r="CU1917" s="5"/>
      <c r="CV1917">
        <v>10</v>
      </c>
      <c r="CW1917" s="5"/>
      <c r="CX1917" s="5"/>
      <c r="CY1917">
        <v>10</v>
      </c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</row>
    <row r="1918" spans="1:122" hidden="1" x14ac:dyDescent="0.25">
      <c r="A1918" t="s">
        <v>79</v>
      </c>
      <c r="B1918" t="s">
        <v>249</v>
      </c>
      <c r="C1918" s="6">
        <v>39113</v>
      </c>
      <c r="D1918" s="5"/>
      <c r="G1918">
        <v>113</v>
      </c>
      <c r="H1918" t="s">
        <v>17</v>
      </c>
      <c r="I1918" s="7">
        <v>11</v>
      </c>
      <c r="J1918">
        <v>1000</v>
      </c>
      <c r="K1918" s="5">
        <f t="shared" si="42"/>
        <v>90.909090909090907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171.27495908421861</v>
      </c>
      <c r="CM1918" s="5">
        <f>CS1918+CV1918+CY1918+DB1918+DE1918+DH1918+DK1918+DN1918+DQ1918</f>
        <v>120</v>
      </c>
      <c r="CO1918" s="5">
        <f>CT1918+CW1918+CZ1918+DC1918+DF1918+DI1918+DL1918+DO1918+DR1918</f>
        <v>172.31651977646285</v>
      </c>
      <c r="CP1918" s="5"/>
      <c r="CQ1918" s="5"/>
      <c r="CS1918">
        <v>10</v>
      </c>
      <c r="CT1918" s="5">
        <v>28.963128975279687</v>
      </c>
      <c r="CU1918" s="5"/>
      <c r="CV1918">
        <v>10</v>
      </c>
      <c r="CW1918" s="5">
        <v>17.545934398521652</v>
      </c>
      <c r="CX1918" s="5"/>
      <c r="CY1918">
        <v>10</v>
      </c>
      <c r="CZ1918" s="5">
        <v>15.258271961058284</v>
      </c>
      <c r="DA1918" s="5"/>
      <c r="DB1918" s="5">
        <v>10</v>
      </c>
      <c r="DC1918" s="5">
        <v>13.790905509178879</v>
      </c>
      <c r="DD1918" s="5"/>
      <c r="DE1918">
        <v>10</v>
      </c>
      <c r="DF1918" s="5">
        <v>14.025567360713566</v>
      </c>
      <c r="DG1918" s="5"/>
      <c r="DH1918" s="5">
        <v>10</v>
      </c>
      <c r="DI1918" s="5">
        <v>13.936557692890057</v>
      </c>
      <c r="DJ1918" s="5"/>
      <c r="DK1918">
        <v>20</v>
      </c>
      <c r="DL1918" s="5">
        <v>28.541060708850445</v>
      </c>
      <c r="DM1918" s="5"/>
      <c r="DN1918">
        <v>20</v>
      </c>
      <c r="DO1918" s="5">
        <v>19.973802613289998</v>
      </c>
      <c r="DP1918" s="5"/>
      <c r="DQ1918">
        <v>20</v>
      </c>
      <c r="DR1918" s="5">
        <v>20.281290556680283</v>
      </c>
    </row>
    <row r="1919" spans="1:122" hidden="1" x14ac:dyDescent="0.25">
      <c r="A1919" t="s">
        <v>79</v>
      </c>
      <c r="B1919" t="s">
        <v>249</v>
      </c>
      <c r="C1919" s="6">
        <v>39114</v>
      </c>
      <c r="D1919" s="5"/>
      <c r="G1919">
        <v>114</v>
      </c>
      <c r="H1919" t="s">
        <v>17</v>
      </c>
      <c r="I1919" s="7">
        <v>11</v>
      </c>
      <c r="J1919">
        <v>1000</v>
      </c>
      <c r="K1919" s="5">
        <f t="shared" si="42"/>
        <v>90.909090909090907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155.24498193967</v>
      </c>
      <c r="CM1919" s="5">
        <f>CS1919+CV1919+CY1919+DB1919+DE1919+DH1919+DK1919+DN1919+DQ1919</f>
        <v>120</v>
      </c>
      <c r="CO1919" s="5">
        <f>CT1919+CW1919+CZ1919+DC1919+DF1919+DI1919+DL1919+DO1919+DR1919</f>
        <v>153.57248456456568</v>
      </c>
      <c r="CP1919" s="5"/>
      <c r="CQ1919" s="5"/>
      <c r="CS1919">
        <v>10</v>
      </c>
      <c r="CT1919" s="5">
        <v>23.0961801765974</v>
      </c>
      <c r="CU1919" s="5"/>
      <c r="CV1919">
        <v>10</v>
      </c>
      <c r="CW1919" s="5">
        <v>16.786300491278681</v>
      </c>
      <c r="CX1919" s="5"/>
      <c r="CY1919">
        <v>10</v>
      </c>
      <c r="CZ1919" s="5">
        <v>12.427302136386182</v>
      </c>
      <c r="DA1919" s="5"/>
      <c r="DB1919" s="5">
        <v>10</v>
      </c>
      <c r="DC1919" s="5">
        <v>10.916008835451024</v>
      </c>
      <c r="DD1919" s="5"/>
      <c r="DE1919">
        <v>10</v>
      </c>
      <c r="DF1919" s="5">
        <v>11.618838420343074</v>
      </c>
      <c r="DG1919" s="5"/>
      <c r="DH1919" s="5">
        <v>10</v>
      </c>
      <c r="DI1919" s="5">
        <v>12.282365035027347</v>
      </c>
      <c r="DJ1919" s="5"/>
      <c r="DK1919">
        <v>20</v>
      </c>
      <c r="DL1919" s="5">
        <v>25.977697872504859</v>
      </c>
      <c r="DM1919" s="5"/>
      <c r="DN1919">
        <v>20</v>
      </c>
      <c r="DO1919" s="5">
        <v>20.008481704649817</v>
      </c>
      <c r="DP1919" s="5"/>
      <c r="DQ1919">
        <v>20</v>
      </c>
      <c r="DR1919" s="5">
        <v>20.45930989232729</v>
      </c>
    </row>
    <row r="1920" spans="1:122" hidden="1" x14ac:dyDescent="0.25">
      <c r="A1920" t="s">
        <v>79</v>
      </c>
      <c r="B1920" t="s">
        <v>249</v>
      </c>
      <c r="C1920" s="6">
        <v>39117</v>
      </c>
      <c r="D1920" s="5"/>
      <c r="G1920">
        <v>117</v>
      </c>
      <c r="H1920" t="s">
        <v>17</v>
      </c>
      <c r="I1920" s="7">
        <v>11</v>
      </c>
      <c r="J1920">
        <v>1000</v>
      </c>
      <c r="K1920" s="5">
        <f t="shared" si="42"/>
        <v>90.909090909090907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208.76871386070201</v>
      </c>
      <c r="CM1920" s="5">
        <f>CS1920+CV1920+CY1920+DB1920+DE1920+DH1920+DK1920+DN1920+DQ1920</f>
        <v>120</v>
      </c>
      <c r="CO1920" s="5">
        <f>CT1920+CW1920+CZ1920+DC1920+DF1920+DI1920+DL1920+DO1920+DR1920</f>
        <v>215.18573738424726</v>
      </c>
      <c r="CP1920" s="5"/>
      <c r="CQ1920" s="5"/>
      <c r="CS1920">
        <v>10</v>
      </c>
      <c r="CT1920" s="5">
        <v>42.207061359735135</v>
      </c>
      <c r="CU1920" s="5"/>
      <c r="CV1920">
        <v>10</v>
      </c>
      <c r="CW1920" s="5">
        <v>21.01104705458151</v>
      </c>
      <c r="CX1920" s="5"/>
      <c r="CY1920">
        <v>10</v>
      </c>
      <c r="CZ1920" s="5">
        <v>22.8240937260558</v>
      </c>
      <c r="DA1920" s="5"/>
      <c r="DB1920" s="5">
        <v>10</v>
      </c>
      <c r="DC1920" s="5">
        <v>19.088714699245131</v>
      </c>
      <c r="DD1920" s="5"/>
      <c r="DE1920">
        <v>10</v>
      </c>
      <c r="DF1920" s="5">
        <v>17.785936833828444</v>
      </c>
      <c r="DG1920" s="5"/>
      <c r="DH1920" s="5">
        <v>10</v>
      </c>
      <c r="DI1920" s="5">
        <v>16.739784244474322</v>
      </c>
      <c r="DJ1920" s="5"/>
      <c r="DK1920">
        <v>20</v>
      </c>
      <c r="DL1920" s="5">
        <v>32.589844625107716</v>
      </c>
      <c r="DM1920" s="5"/>
      <c r="DN1920">
        <v>20</v>
      </c>
      <c r="DO1920" s="5">
        <v>21.395645359042014</v>
      </c>
      <c r="DP1920" s="5"/>
      <c r="DQ1920">
        <v>20</v>
      </c>
      <c r="DR1920" s="5">
        <v>21.54360948217721</v>
      </c>
    </row>
    <row r="1921" spans="1:166" hidden="1" x14ac:dyDescent="0.25">
      <c r="A1921" t="s">
        <v>79</v>
      </c>
      <c r="B1921" t="s">
        <v>249</v>
      </c>
      <c r="C1921" s="6">
        <v>39121</v>
      </c>
      <c r="D1921" s="5"/>
      <c r="G1921">
        <v>121</v>
      </c>
      <c r="H1921" t="s">
        <v>17</v>
      </c>
      <c r="I1921" s="7">
        <v>11</v>
      </c>
      <c r="J1921">
        <v>1000</v>
      </c>
      <c r="K1921" s="5">
        <f t="shared" si="42"/>
        <v>90.909090909090907</v>
      </c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Q1921" s="9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>
        <v>160.10851463238049</v>
      </c>
      <c r="CM1921" s="5">
        <f>CS1921+CV1921+CY1921+DB1921+DE1921+DH1921+DK1921+DN1921+DQ1921</f>
        <v>120</v>
      </c>
      <c r="CO1921" s="5">
        <f>CT1921+CW1921+CZ1921+DC1921+DF1921+DI1921+DL1921+DO1921+DR1921</f>
        <v>158.68138296358794</v>
      </c>
      <c r="CP1921" s="5"/>
      <c r="CQ1921" s="5"/>
      <c r="CS1921">
        <v>10</v>
      </c>
      <c r="CT1921" s="5">
        <v>25.500453613824622</v>
      </c>
      <c r="CU1921" s="5"/>
      <c r="CV1921">
        <v>10</v>
      </c>
      <c r="CW1921" s="5">
        <v>17.204994414034452</v>
      </c>
      <c r="CX1921" s="5"/>
      <c r="CY1921">
        <v>10</v>
      </c>
      <c r="CZ1921" s="5">
        <v>14.126767543072509</v>
      </c>
      <c r="DA1921" s="5"/>
      <c r="DB1921" s="5">
        <v>10</v>
      </c>
      <c r="DC1921" s="5">
        <v>12.451450759987807</v>
      </c>
      <c r="DD1921" s="5"/>
      <c r="DE1921">
        <v>10</v>
      </c>
      <c r="DF1921" s="5">
        <v>12.63211557962169</v>
      </c>
      <c r="DG1921" s="5"/>
      <c r="DH1921" s="5">
        <v>10</v>
      </c>
      <c r="DI1921" s="5">
        <v>12.625211191610198</v>
      </c>
      <c r="DJ1921" s="5"/>
      <c r="DK1921">
        <v>20</v>
      </c>
      <c r="DL1921" s="5">
        <v>26.065657219858245</v>
      </c>
      <c r="DM1921" s="5"/>
      <c r="DN1921">
        <v>20</v>
      </c>
      <c r="DO1921" s="5">
        <v>18.696749845555892</v>
      </c>
      <c r="DP1921" s="5"/>
      <c r="DQ1921">
        <v>20</v>
      </c>
      <c r="DR1921" s="5">
        <v>19.377982796022515</v>
      </c>
    </row>
    <row r="1922" spans="1:166" hidden="1" x14ac:dyDescent="0.25">
      <c r="A1922" t="s">
        <v>79</v>
      </c>
      <c r="B1922" t="s">
        <v>249</v>
      </c>
      <c r="C1922" s="6">
        <v>39122</v>
      </c>
      <c r="G1922">
        <v>122</v>
      </c>
      <c r="H1922" t="s">
        <v>17</v>
      </c>
      <c r="I1922" s="7">
        <v>11</v>
      </c>
      <c r="J1922">
        <v>1000</v>
      </c>
      <c r="K1922" s="5">
        <f t="shared" si="42"/>
        <v>90.909090909090907</v>
      </c>
      <c r="M1922" s="5">
        <v>643</v>
      </c>
      <c r="N1922" s="7">
        <v>20.5</v>
      </c>
      <c r="O1922" s="7"/>
      <c r="P1922" s="7"/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/>
      <c r="CM1922" s="5"/>
      <c r="CO1922" s="5"/>
      <c r="CP1922" s="5"/>
      <c r="CQ1922" s="5"/>
      <c r="CT1922" s="5"/>
      <c r="CU1922" s="5"/>
      <c r="CV1922">
        <v>10</v>
      </c>
      <c r="CW1922" s="5"/>
      <c r="CX1922" s="5"/>
      <c r="CY1922">
        <v>10</v>
      </c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</row>
    <row r="1923" spans="1:166" hidden="1" x14ac:dyDescent="0.25">
      <c r="A1923" t="s">
        <v>79</v>
      </c>
      <c r="B1923" t="s">
        <v>249</v>
      </c>
      <c r="C1923" s="6">
        <v>39125</v>
      </c>
      <c r="D1923" s="5"/>
      <c r="G1923">
        <v>125</v>
      </c>
      <c r="H1923" t="s">
        <v>17</v>
      </c>
      <c r="I1923" s="7">
        <v>11</v>
      </c>
      <c r="J1923">
        <v>1000</v>
      </c>
      <c r="K1923" s="5">
        <f t="shared" si="42"/>
        <v>90.909090909090907</v>
      </c>
      <c r="AC1923" s="5"/>
      <c r="AE1923" s="8"/>
      <c r="AF1923" s="8"/>
      <c r="AG1923" s="8"/>
      <c r="AH1923" s="8"/>
      <c r="AI1923" s="8"/>
      <c r="AJ1923" s="5"/>
      <c r="AK1923" s="8"/>
      <c r="AL1923" s="8"/>
      <c r="AM1923" s="8"/>
      <c r="AN1923" s="8"/>
      <c r="AO1923" s="8"/>
      <c r="AP1923" s="8"/>
      <c r="AQ1923" s="9"/>
      <c r="AS1923" s="8"/>
      <c r="AT1923" s="8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J1923" s="5"/>
      <c r="BK1923" s="5"/>
      <c r="BL1923" s="5"/>
      <c r="BO1923" s="7"/>
      <c r="BP1923" s="5"/>
      <c r="BQ1923" s="5"/>
      <c r="BR1923" s="5"/>
      <c r="BS1923" s="5"/>
      <c r="BT1923" s="7"/>
      <c r="BU1923" s="7"/>
      <c r="BV1923" s="7"/>
      <c r="BW1923" s="7"/>
      <c r="BX1923" s="7"/>
      <c r="BY1923" s="7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L1923" s="5">
        <v>131.81305105336921</v>
      </c>
      <c r="CM1923" s="5">
        <f t="shared" ref="CM1923:CM1931" si="43">CS1923+CV1923+CY1923+DB1923+DE1923+DH1923+DK1923+DN1923+DQ1923</f>
        <v>120</v>
      </c>
      <c r="CO1923" s="5">
        <f t="shared" ref="CO1923:CO1931" si="44">CT1923+CW1923+CZ1923+DC1923+DF1923+DI1923+DL1923+DO1923+DR1923</f>
        <v>122.40827181166841</v>
      </c>
      <c r="CP1923" s="5"/>
      <c r="CQ1923" s="5"/>
      <c r="CS1923">
        <v>10</v>
      </c>
      <c r="CT1923" s="5">
        <v>20.203296439381781</v>
      </c>
      <c r="CU1923" s="5"/>
      <c r="CV1923">
        <v>10</v>
      </c>
      <c r="CW1923" s="5">
        <v>15.501919508255568</v>
      </c>
      <c r="CX1923" s="5"/>
      <c r="CY1923">
        <v>10</v>
      </c>
      <c r="CZ1923" s="5">
        <v>7.8794471240129242</v>
      </c>
      <c r="DA1923" s="5"/>
      <c r="DB1923" s="5">
        <v>10</v>
      </c>
      <c r="DC1923" s="5">
        <v>6.7046984717609517</v>
      </c>
      <c r="DD1923" s="5"/>
      <c r="DE1923">
        <v>10</v>
      </c>
      <c r="DF1923" s="5">
        <v>7.540129421150759</v>
      </c>
      <c r="DG1923" s="5"/>
      <c r="DH1923" s="5">
        <v>10</v>
      </c>
      <c r="DI1923" s="5">
        <v>8.4376998626439388</v>
      </c>
      <c r="DJ1923" s="5"/>
      <c r="DK1923">
        <v>20</v>
      </c>
      <c r="DL1923" s="5">
        <v>19.958150658031279</v>
      </c>
      <c r="DM1923" s="5"/>
      <c r="DN1923">
        <v>20</v>
      </c>
      <c r="DO1923" s="5">
        <v>16.607021740746113</v>
      </c>
      <c r="DP1923" s="5"/>
      <c r="DQ1923">
        <v>20</v>
      </c>
      <c r="DR1923" s="5">
        <v>19.575908585685092</v>
      </c>
    </row>
    <row r="1924" spans="1:166" hidden="1" x14ac:dyDescent="0.25">
      <c r="A1924" t="s">
        <v>79</v>
      </c>
      <c r="B1924" t="s">
        <v>249</v>
      </c>
      <c r="C1924" s="6">
        <v>39126</v>
      </c>
      <c r="D1924" s="5">
        <v>8</v>
      </c>
      <c r="E1924" t="s">
        <v>208</v>
      </c>
      <c r="F1924" t="s">
        <v>14</v>
      </c>
      <c r="G1924">
        <v>126</v>
      </c>
      <c r="H1924" t="s">
        <v>17</v>
      </c>
      <c r="I1924" s="7">
        <v>11</v>
      </c>
      <c r="J1924">
        <v>1000</v>
      </c>
      <c r="K1924" s="5">
        <f t="shared" si="42"/>
        <v>90.909090909090907</v>
      </c>
      <c r="U1924" s="5">
        <v>126</v>
      </c>
      <c r="AC1924" s="5">
        <v>185.6644727804738</v>
      </c>
      <c r="AE1924" s="8"/>
      <c r="AF1924" s="8"/>
      <c r="AG1924" s="8"/>
      <c r="AH1924" s="8"/>
      <c r="AI1924" s="8"/>
      <c r="AJ1924" s="5">
        <v>161.7776863520088</v>
      </c>
      <c r="AK1924" s="8">
        <v>2.0675389135467781</v>
      </c>
      <c r="AL1924" s="8"/>
      <c r="AM1924" s="8"/>
      <c r="AN1924" s="8"/>
      <c r="AO1924" s="8"/>
      <c r="AP1924" s="8"/>
      <c r="AQ1924" s="9">
        <f>AK1924/AJ1924</f>
        <v>1.2780124133114761E-2</v>
      </c>
      <c r="AR1924" s="9">
        <v>3.0824296893322899E-2</v>
      </c>
      <c r="AS1924" s="7">
        <f>AJ1924*AR1924</f>
        <v>4.9866834348291915</v>
      </c>
      <c r="AT1924" s="8"/>
      <c r="AU1924" s="5">
        <v>0.89511538237266408</v>
      </c>
      <c r="AV1924" s="5"/>
      <c r="AW1924" s="5"/>
      <c r="AX1924" s="5"/>
      <c r="AY1924" s="5">
        <v>478.97679287842038</v>
      </c>
      <c r="AZ1924" s="5"/>
      <c r="BA1924" s="5"/>
      <c r="BB1924" s="5"/>
      <c r="BC1924" s="5"/>
      <c r="BD1924" s="5"/>
      <c r="BE1924" s="5"/>
      <c r="BF1924" s="5"/>
      <c r="BG1924" s="5">
        <v>2.4750000000000001</v>
      </c>
      <c r="BH1924" s="5">
        <v>486.42005006462114</v>
      </c>
      <c r="BJ1924" s="5"/>
      <c r="BK1924" s="5">
        <f>AC1924+AJ1924+BH1924</f>
        <v>833.86220919710377</v>
      </c>
      <c r="BL1924" s="5"/>
      <c r="BM1924" s="8">
        <f>BH1924/BK1924</f>
        <v>0.58333384664713095</v>
      </c>
      <c r="BN1924" s="8"/>
      <c r="BO1924" s="7"/>
      <c r="BP1924" s="5"/>
      <c r="BQ1924" s="5"/>
      <c r="BR1924" s="5"/>
      <c r="BS1924" s="5"/>
      <c r="BT1924" s="7"/>
      <c r="BU1924" s="7"/>
      <c r="BV1924" s="7"/>
      <c r="BW1924" s="7"/>
      <c r="BX1924" s="8">
        <f>AC1924/BK1924</f>
        <v>0.22265605843829223</v>
      </c>
      <c r="BY1924" s="8">
        <f>AJ1924/BK1924</f>
        <v>0.1940100949145768</v>
      </c>
      <c r="BZ1924" s="8">
        <f>BH1924/BK1924</f>
        <v>0.58333384664713095</v>
      </c>
      <c r="CA1924" s="5">
        <v>304.57240621222019</v>
      </c>
      <c r="CB1924" s="5">
        <v>6.9844075720137617</v>
      </c>
      <c r="CC1924" s="5">
        <v>125.10422374732383</v>
      </c>
      <c r="CD1924" s="5">
        <v>1.3228569300662842</v>
      </c>
      <c r="CE1924" s="5"/>
      <c r="CF1924" s="5"/>
      <c r="CG1924" s="5"/>
      <c r="CH1924" s="5"/>
      <c r="CI1924" s="5"/>
      <c r="CJ1924" s="5"/>
      <c r="CL1924" s="5">
        <v>145.38253339996021</v>
      </c>
      <c r="CM1924" s="5">
        <f t="shared" si="43"/>
        <v>120</v>
      </c>
      <c r="CO1924" s="5">
        <f t="shared" si="44"/>
        <v>132.95999555111234</v>
      </c>
      <c r="CP1924" s="5"/>
      <c r="CQ1924" s="5"/>
      <c r="CS1924">
        <v>10</v>
      </c>
      <c r="CT1924" s="5">
        <v>34.4979623674474</v>
      </c>
      <c r="CU1924" s="5"/>
      <c r="CV1924">
        <v>10</v>
      </c>
      <c r="CW1924" s="5">
        <v>16.071918364142135</v>
      </c>
      <c r="CX1924" s="5"/>
      <c r="CY1924">
        <v>10</v>
      </c>
      <c r="CZ1924" s="5">
        <v>7.6044223348887243</v>
      </c>
      <c r="DA1924" s="5"/>
      <c r="DB1924" s="5">
        <v>10</v>
      </c>
      <c r="DC1924" s="5">
        <v>6.1488952368363314</v>
      </c>
      <c r="DD1924" s="5"/>
      <c r="DE1924">
        <v>10</v>
      </c>
      <c r="DF1924" s="5">
        <v>6.9428998581572188</v>
      </c>
      <c r="DG1924" s="5"/>
      <c r="DH1924" s="5">
        <v>10</v>
      </c>
      <c r="DI1924" s="5">
        <v>8.205252132923917</v>
      </c>
      <c r="DJ1924" s="5"/>
      <c r="DK1924">
        <v>20</v>
      </c>
      <c r="DL1924" s="5">
        <v>17.9846464180815</v>
      </c>
      <c r="DM1924" s="5"/>
      <c r="DN1924">
        <v>20</v>
      </c>
      <c r="DO1924" s="5">
        <v>15.233048526460413</v>
      </c>
      <c r="DP1924" s="5"/>
      <c r="DQ1924">
        <v>20</v>
      </c>
      <c r="DR1924" s="5">
        <v>20.270950312174698</v>
      </c>
    </row>
    <row r="1925" spans="1:166" hidden="1" x14ac:dyDescent="0.25">
      <c r="A1925" t="s">
        <v>79</v>
      </c>
      <c r="B1925" t="s">
        <v>249</v>
      </c>
      <c r="C1925" s="6">
        <v>39129</v>
      </c>
      <c r="D1925" s="5"/>
      <c r="G1925">
        <v>129</v>
      </c>
      <c r="H1925" t="s">
        <v>17</v>
      </c>
      <c r="I1925" s="7">
        <v>11</v>
      </c>
      <c r="J1925">
        <v>1000</v>
      </c>
      <c r="K1925" s="5">
        <f t="shared" si="42"/>
        <v>90.909090909090907</v>
      </c>
      <c r="AC1925" s="5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J1925" s="5"/>
      <c r="BK1925" s="5"/>
      <c r="BL1925" s="5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L1925" s="5">
        <v>205.9221872532795</v>
      </c>
      <c r="CM1925" s="5">
        <f t="shared" si="43"/>
        <v>120</v>
      </c>
      <c r="CO1925" s="5">
        <f t="shared" si="44"/>
        <v>213.20348569028164</v>
      </c>
      <c r="CP1925" s="5"/>
      <c r="CQ1925" s="5"/>
      <c r="CS1925">
        <v>10</v>
      </c>
      <c r="CT1925" s="5">
        <v>38.83712168958516</v>
      </c>
      <c r="CU1925" s="5"/>
      <c r="CV1925">
        <v>10</v>
      </c>
      <c r="CW1925" s="5">
        <v>21.428938576812634</v>
      </c>
      <c r="CX1925" s="5"/>
      <c r="CY1925">
        <v>10</v>
      </c>
      <c r="CZ1925" s="5">
        <v>23.806719535175873</v>
      </c>
      <c r="DA1925" s="5"/>
      <c r="DB1925" s="5">
        <v>10</v>
      </c>
      <c r="DC1925" s="5">
        <v>20.571011061495341</v>
      </c>
      <c r="DD1925" s="5"/>
      <c r="DE1925">
        <v>10</v>
      </c>
      <c r="DF1925" s="5">
        <v>19.050894967633177</v>
      </c>
      <c r="DG1925" s="5"/>
      <c r="DH1925" s="5">
        <v>10</v>
      </c>
      <c r="DI1925" s="5">
        <v>17.56184861982269</v>
      </c>
      <c r="DJ1925" s="5"/>
      <c r="DK1925">
        <v>20</v>
      </c>
      <c r="DL1925" s="5">
        <v>32.360157623662971</v>
      </c>
      <c r="DM1925" s="5"/>
      <c r="DN1925">
        <v>20</v>
      </c>
      <c r="DO1925" s="5">
        <v>19.962554314328322</v>
      </c>
      <c r="DP1925" s="5"/>
      <c r="DQ1925">
        <v>20</v>
      </c>
      <c r="DR1925" s="5">
        <v>19.624239301765492</v>
      </c>
    </row>
    <row r="1926" spans="1:166" hidden="1" x14ac:dyDescent="0.25">
      <c r="A1926" t="s">
        <v>79</v>
      </c>
      <c r="B1926" t="s">
        <v>249</v>
      </c>
      <c r="C1926" s="6">
        <v>39135</v>
      </c>
      <c r="D1926" s="5"/>
      <c r="G1926">
        <v>135</v>
      </c>
      <c r="H1926" t="s">
        <v>17</v>
      </c>
      <c r="I1926" s="7">
        <v>11</v>
      </c>
      <c r="J1926">
        <v>1000</v>
      </c>
      <c r="K1926" s="5">
        <f t="shared" si="42"/>
        <v>90.909090909090907</v>
      </c>
      <c r="AC1926" s="5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J1926" s="5"/>
      <c r="BK1926" s="5"/>
      <c r="BL1926" s="5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L1926" s="5">
        <v>160.02664123002751</v>
      </c>
      <c r="CM1926" s="5">
        <f t="shared" si="43"/>
        <v>120</v>
      </c>
      <c r="CO1926" s="5">
        <f t="shared" si="44"/>
        <v>159.8163010780724</v>
      </c>
      <c r="CP1926" s="5"/>
      <c r="CQ1926" s="5"/>
      <c r="CS1926">
        <v>10</v>
      </c>
      <c r="CT1926" s="5">
        <v>20.680755037534421</v>
      </c>
      <c r="CU1926" s="5"/>
      <c r="CV1926">
        <v>10</v>
      </c>
      <c r="CW1926" s="5">
        <v>18.055899409475238</v>
      </c>
      <c r="CX1926" s="5"/>
      <c r="CY1926">
        <v>10</v>
      </c>
      <c r="CZ1926" s="5">
        <v>16.07503523017045</v>
      </c>
      <c r="DA1926" s="5"/>
      <c r="DB1926" s="5">
        <v>10</v>
      </c>
      <c r="DC1926" s="5">
        <v>13.694723947311251</v>
      </c>
      <c r="DD1926" s="5"/>
      <c r="DE1926">
        <v>10</v>
      </c>
      <c r="DF1926" s="5">
        <v>14.47609322660262</v>
      </c>
      <c r="DG1926" s="5"/>
      <c r="DH1926" s="5">
        <v>10</v>
      </c>
      <c r="DI1926" s="5">
        <v>13.918464049310989</v>
      </c>
      <c r="DJ1926" s="5"/>
      <c r="DK1926">
        <v>20</v>
      </c>
      <c r="DL1926" s="5">
        <v>26.698036160546856</v>
      </c>
      <c r="DM1926" s="5"/>
      <c r="DN1926">
        <v>20</v>
      </c>
      <c r="DO1926" s="5">
        <v>17.429395006591868</v>
      </c>
      <c r="DP1926" s="5"/>
      <c r="DQ1926">
        <v>20</v>
      </c>
      <c r="DR1926" s="5">
        <v>18.787899010528712</v>
      </c>
    </row>
    <row r="1927" spans="1:166" hidden="1" x14ac:dyDescent="0.25">
      <c r="A1927" t="s">
        <v>79</v>
      </c>
      <c r="B1927" t="s">
        <v>249</v>
      </c>
      <c r="C1927" s="6">
        <v>39136</v>
      </c>
      <c r="D1927" s="5"/>
      <c r="G1927">
        <v>136</v>
      </c>
      <c r="H1927" t="s">
        <v>17</v>
      </c>
      <c r="I1927" s="7">
        <v>11</v>
      </c>
      <c r="J1927">
        <v>1000</v>
      </c>
      <c r="K1927" s="5">
        <f t="shared" si="42"/>
        <v>90.909090909090907</v>
      </c>
      <c r="AC1927" s="5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J1927" s="5"/>
      <c r="BK1927" s="5"/>
      <c r="BL1927" s="5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L1927" s="5">
        <v>154.22411625747571</v>
      </c>
      <c r="CM1927" s="5">
        <f t="shared" si="43"/>
        <v>120</v>
      </c>
      <c r="CO1927" s="5">
        <f t="shared" si="44"/>
        <v>151.22859452280599</v>
      </c>
      <c r="CP1927" s="5"/>
      <c r="CQ1927" s="5"/>
      <c r="CS1927">
        <v>10</v>
      </c>
      <c r="CT1927" s="5">
        <v>25.189508811977682</v>
      </c>
      <c r="CU1927" s="5"/>
      <c r="CV1927">
        <v>10</v>
      </c>
      <c r="CW1927" s="5">
        <v>16.915765915089693</v>
      </c>
      <c r="CX1927" s="5"/>
      <c r="CY1927">
        <v>10</v>
      </c>
      <c r="CZ1927" s="5">
        <v>12.72811278128215</v>
      </c>
      <c r="DA1927" s="5"/>
      <c r="DB1927" s="5">
        <v>10</v>
      </c>
      <c r="DC1927" s="5">
        <v>11.889887124513415</v>
      </c>
      <c r="DD1927" s="5"/>
      <c r="DE1927">
        <v>10</v>
      </c>
      <c r="DF1927" s="5">
        <v>12.133132773866976</v>
      </c>
      <c r="DG1927" s="5"/>
      <c r="DH1927" s="5">
        <v>10</v>
      </c>
      <c r="DI1927" s="5">
        <v>12.37523103808207</v>
      </c>
      <c r="DJ1927" s="5"/>
      <c r="DK1927">
        <v>20</v>
      </c>
      <c r="DL1927" s="5">
        <v>24.692980631087728</v>
      </c>
      <c r="DM1927" s="5"/>
      <c r="DN1927">
        <v>20</v>
      </c>
      <c r="DO1927" s="5">
        <v>17.014041586469311</v>
      </c>
      <c r="DP1927" s="5"/>
      <c r="DQ1927">
        <v>20</v>
      </c>
      <c r="DR1927" s="5">
        <v>18.289933860436982</v>
      </c>
    </row>
    <row r="1928" spans="1:166" hidden="1" x14ac:dyDescent="0.25">
      <c r="A1928" t="s">
        <v>79</v>
      </c>
      <c r="B1928" t="s">
        <v>249</v>
      </c>
      <c r="C1928" s="6">
        <v>39140</v>
      </c>
      <c r="D1928" s="5"/>
      <c r="G1928">
        <v>140</v>
      </c>
      <c r="H1928" t="s">
        <v>17</v>
      </c>
      <c r="I1928" s="7">
        <v>11</v>
      </c>
      <c r="J1928">
        <v>1000</v>
      </c>
      <c r="K1928" s="5">
        <f t="shared" si="42"/>
        <v>90.909090909090907</v>
      </c>
      <c r="AC1928" s="5"/>
      <c r="AE1928" s="8"/>
      <c r="AF1928" s="8"/>
      <c r="AG1928" s="8"/>
      <c r="AH1928" s="8"/>
      <c r="AI1928" s="8"/>
      <c r="AJ1928" s="5"/>
      <c r="AK1928" s="8"/>
      <c r="AL1928" s="8"/>
      <c r="AM1928" s="8"/>
      <c r="AN1928" s="8"/>
      <c r="AO1928" s="8"/>
      <c r="AP1928" s="8"/>
      <c r="AQ1928" s="9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J1928" s="5"/>
      <c r="BK1928" s="5"/>
      <c r="BL1928" s="5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L1928" s="5">
        <v>205.42644494508221</v>
      </c>
      <c r="CM1928" s="5">
        <f t="shared" si="43"/>
        <v>120</v>
      </c>
      <c r="CO1928" s="5">
        <f t="shared" si="44"/>
        <v>208.74031383451558</v>
      </c>
      <c r="CP1928" s="5"/>
      <c r="CQ1928" s="5"/>
      <c r="CS1928">
        <v>10</v>
      </c>
      <c r="CT1928" s="5">
        <v>47.20302930906383</v>
      </c>
      <c r="CU1928" s="5"/>
      <c r="CV1928">
        <v>10</v>
      </c>
      <c r="CW1928" s="5">
        <v>21.326501141552505</v>
      </c>
      <c r="CX1928" s="5"/>
      <c r="CY1928">
        <v>10</v>
      </c>
      <c r="CZ1928" s="5">
        <v>23.19578968573731</v>
      </c>
      <c r="DA1928" s="5"/>
      <c r="DB1928" s="5">
        <v>10</v>
      </c>
      <c r="DC1928" s="5">
        <v>19.834507255860338</v>
      </c>
      <c r="DD1928" s="5"/>
      <c r="DE1928">
        <v>10</v>
      </c>
      <c r="DF1928" s="5">
        <v>17.860827763515466</v>
      </c>
      <c r="DG1928" s="5"/>
      <c r="DH1928" s="5">
        <v>10</v>
      </c>
      <c r="DI1928" s="5">
        <v>16.38085518315912</v>
      </c>
      <c r="DJ1928" s="5"/>
      <c r="DK1928">
        <v>20</v>
      </c>
      <c r="DL1928" s="5">
        <v>28.031783550333842</v>
      </c>
      <c r="DM1928" s="5"/>
      <c r="DN1928">
        <v>20</v>
      </c>
      <c r="DO1928" s="5">
        <v>16.958654905048768</v>
      </c>
      <c r="DP1928" s="5"/>
      <c r="DQ1928">
        <v>20</v>
      </c>
      <c r="DR1928" s="5">
        <v>17.94836504024439</v>
      </c>
    </row>
    <row r="1929" spans="1:166" hidden="1" x14ac:dyDescent="0.25">
      <c r="A1929" t="s">
        <v>79</v>
      </c>
      <c r="B1929" t="s">
        <v>249</v>
      </c>
      <c r="C1929" s="6">
        <v>39146</v>
      </c>
      <c r="D1929" s="5"/>
      <c r="G1929">
        <v>146</v>
      </c>
      <c r="H1929" t="s">
        <v>17</v>
      </c>
      <c r="I1929" s="7">
        <v>11</v>
      </c>
      <c r="J1929">
        <v>1000</v>
      </c>
      <c r="K1929" s="5">
        <f t="shared" si="42"/>
        <v>90.909090909090907</v>
      </c>
      <c r="AC1929" s="5"/>
      <c r="AE1929" s="8"/>
      <c r="AF1929" s="8"/>
      <c r="AG1929" s="8"/>
      <c r="AH1929" s="8"/>
      <c r="AI1929" s="8"/>
      <c r="AJ1929" s="5"/>
      <c r="AK1929" s="8"/>
      <c r="AL1929" s="8"/>
      <c r="AM1929" s="8"/>
      <c r="AN1929" s="8"/>
      <c r="AO1929" s="8"/>
      <c r="AP1929" s="8"/>
      <c r="AQ1929" s="9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J1929" s="5"/>
      <c r="BK1929" s="5"/>
      <c r="BL1929" s="5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L1929" s="5">
        <v>183.4574089685712</v>
      </c>
      <c r="CM1929" s="5">
        <f t="shared" si="43"/>
        <v>120</v>
      </c>
      <c r="CO1929" s="5">
        <f t="shared" si="44"/>
        <v>182.26145150781525</v>
      </c>
      <c r="CP1929" s="5"/>
      <c r="CQ1929" s="5"/>
      <c r="CS1929">
        <v>10</v>
      </c>
      <c r="CT1929" s="5">
        <v>40.319360579374532</v>
      </c>
      <c r="CU1929" s="5"/>
      <c r="CV1929">
        <v>10</v>
      </c>
      <c r="CW1929" s="5">
        <v>18.895818772031589</v>
      </c>
      <c r="CX1929" s="5"/>
      <c r="CY1929">
        <v>10</v>
      </c>
      <c r="CZ1929" s="5">
        <v>18.779624180090146</v>
      </c>
      <c r="DA1929" s="5"/>
      <c r="DB1929" s="5">
        <v>10</v>
      </c>
      <c r="DC1929" s="5">
        <v>16.274155249828048</v>
      </c>
      <c r="DD1929" s="5"/>
      <c r="DE1929">
        <v>10</v>
      </c>
      <c r="DF1929" s="5">
        <v>16.1299588730488</v>
      </c>
      <c r="DG1929" s="5"/>
      <c r="DH1929" s="5">
        <v>10</v>
      </c>
      <c r="DI1929" s="5">
        <v>14.647940556150843</v>
      </c>
      <c r="DJ1929" s="5"/>
      <c r="DK1929">
        <v>20</v>
      </c>
      <c r="DL1929" s="5">
        <v>24.493295119844937</v>
      </c>
      <c r="DM1929" s="5"/>
      <c r="DN1929">
        <v>20</v>
      </c>
      <c r="DO1929" s="5">
        <v>14.886641681646291</v>
      </c>
      <c r="DP1929" s="5"/>
      <c r="DQ1929">
        <v>20</v>
      </c>
      <c r="DR1929" s="5">
        <v>17.834656495800054</v>
      </c>
    </row>
    <row r="1930" spans="1:166" hidden="1" x14ac:dyDescent="0.25">
      <c r="A1930" t="s">
        <v>79</v>
      </c>
      <c r="B1930" t="s">
        <v>249</v>
      </c>
      <c r="C1930" s="6">
        <v>39150</v>
      </c>
      <c r="D1930" s="5"/>
      <c r="G1930">
        <v>150</v>
      </c>
      <c r="H1930" t="s">
        <v>17</v>
      </c>
      <c r="I1930" s="7">
        <v>11</v>
      </c>
      <c r="J1930">
        <v>1000</v>
      </c>
      <c r="K1930" s="5">
        <f t="shared" si="42"/>
        <v>90.909090909090907</v>
      </c>
      <c r="AC1930" s="5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J1930" s="5"/>
      <c r="BK1930" s="5"/>
      <c r="BL1930" s="5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L1930" s="5">
        <v>165.28228631456051</v>
      </c>
      <c r="CM1930" s="5">
        <f t="shared" si="43"/>
        <v>120</v>
      </c>
      <c r="CO1930" s="5">
        <f t="shared" si="44"/>
        <v>160.53549734772392</v>
      </c>
      <c r="CP1930" s="5"/>
      <c r="CQ1930" s="5"/>
      <c r="CS1930">
        <v>10</v>
      </c>
      <c r="CT1930" s="5">
        <v>35.74302378067943</v>
      </c>
      <c r="CU1930" s="5"/>
      <c r="CV1930">
        <v>10</v>
      </c>
      <c r="CW1930" s="5">
        <v>17.844022301257098</v>
      </c>
      <c r="CX1930" s="5"/>
      <c r="CY1930">
        <v>10</v>
      </c>
      <c r="CZ1930" s="5">
        <v>13.999415514696016</v>
      </c>
      <c r="DA1930" s="5"/>
      <c r="DB1930" s="5">
        <v>10</v>
      </c>
      <c r="DC1930" s="5">
        <v>13.360834872019348</v>
      </c>
      <c r="DD1930" s="5"/>
      <c r="DE1930">
        <v>10</v>
      </c>
      <c r="DF1930" s="5">
        <v>12.90876512746604</v>
      </c>
      <c r="DG1930" s="5"/>
      <c r="DH1930" s="5">
        <v>10</v>
      </c>
      <c r="DI1930" s="5">
        <v>12.869754032758403</v>
      </c>
      <c r="DJ1930" s="5"/>
      <c r="DK1930">
        <v>20</v>
      </c>
      <c r="DL1930" s="5">
        <v>21.84459702486037</v>
      </c>
      <c r="DM1930" s="5"/>
      <c r="DN1930">
        <v>20</v>
      </c>
      <c r="DO1930" s="5">
        <v>14.269496335272583</v>
      </c>
      <c r="DP1930" s="5"/>
      <c r="DQ1930">
        <v>20</v>
      </c>
      <c r="DR1930" s="5">
        <v>17.695588358714623</v>
      </c>
    </row>
    <row r="1931" spans="1:166" hidden="1" x14ac:dyDescent="0.25">
      <c r="A1931" t="s">
        <v>79</v>
      </c>
      <c r="B1931" t="s">
        <v>249</v>
      </c>
      <c r="C1931" s="6">
        <v>39157</v>
      </c>
      <c r="D1931" s="5"/>
      <c r="G1931">
        <v>157</v>
      </c>
      <c r="H1931" t="s">
        <v>17</v>
      </c>
      <c r="I1931" s="7">
        <v>11</v>
      </c>
      <c r="J1931">
        <v>1000</v>
      </c>
      <c r="K1931" s="5">
        <f t="shared" si="42"/>
        <v>90.909090909090907</v>
      </c>
      <c r="AC1931" s="5"/>
      <c r="AE1931" s="8"/>
      <c r="AF1931" s="8"/>
      <c r="AG1931" s="8"/>
      <c r="AH1931" s="8"/>
      <c r="AI1931" s="8"/>
      <c r="AJ1931" s="5"/>
      <c r="AK1931" s="8"/>
      <c r="AL1931" s="8"/>
      <c r="AM1931" s="8"/>
      <c r="AN1931" s="8"/>
      <c r="AO1931" s="8"/>
      <c r="AP1931" s="8"/>
      <c r="AQ1931" s="9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J1931" s="5"/>
      <c r="BK1931" s="5"/>
      <c r="BL1931" s="5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L1931" s="5">
        <v>122.5158822946352</v>
      </c>
      <c r="CM1931" s="5">
        <f t="shared" si="43"/>
        <v>120</v>
      </c>
      <c r="CO1931" s="5">
        <f t="shared" si="44"/>
        <v>108.69426499354196</v>
      </c>
      <c r="CP1931" s="5"/>
      <c r="CQ1931" s="5"/>
      <c r="CS1931">
        <v>10</v>
      </c>
      <c r="CT1931" s="5">
        <v>22.969019838651306</v>
      </c>
      <c r="CU1931" s="5"/>
      <c r="CV1931">
        <v>10</v>
      </c>
      <c r="CW1931" s="5">
        <v>14.95533507395786</v>
      </c>
      <c r="CX1931" s="5"/>
      <c r="CY1931">
        <v>10</v>
      </c>
      <c r="CZ1931" s="5">
        <v>6.5480988346033202</v>
      </c>
      <c r="DA1931" s="5"/>
      <c r="DB1931" s="5">
        <v>10</v>
      </c>
      <c r="DC1931" s="5">
        <v>5.8194732988543301</v>
      </c>
      <c r="DD1931" s="5"/>
      <c r="DE1931">
        <v>10</v>
      </c>
      <c r="DF1931" s="5">
        <v>7.474892393430757</v>
      </c>
      <c r="DG1931" s="5"/>
      <c r="DH1931" s="5">
        <v>10</v>
      </c>
      <c r="DI1931" s="5">
        <v>8.8601562885450562</v>
      </c>
      <c r="DJ1931" s="5"/>
      <c r="DK1931">
        <v>20</v>
      </c>
      <c r="DL1931" s="5">
        <v>14.793822905060924</v>
      </c>
      <c r="DM1931" s="5"/>
      <c r="DN1931">
        <v>20</v>
      </c>
      <c r="DO1931" s="5">
        <v>11.251320248798329</v>
      </c>
      <c r="DP1931" s="5"/>
      <c r="DQ1931">
        <v>20</v>
      </c>
      <c r="DR1931" s="5">
        <v>16.022146111640104</v>
      </c>
    </row>
    <row r="1932" spans="1:166" hidden="1" x14ac:dyDescent="0.25">
      <c r="A1932" t="s">
        <v>79</v>
      </c>
      <c r="B1932" t="s">
        <v>249</v>
      </c>
      <c r="C1932" s="6">
        <v>39158</v>
      </c>
      <c r="D1932" s="5">
        <v>9</v>
      </c>
      <c r="E1932" s="6" t="s">
        <v>207</v>
      </c>
      <c r="F1932" t="s">
        <v>15</v>
      </c>
      <c r="G1932">
        <v>158</v>
      </c>
      <c r="H1932" t="s">
        <v>17</v>
      </c>
      <c r="I1932" s="7">
        <v>11</v>
      </c>
      <c r="J1932">
        <v>1000</v>
      </c>
      <c r="K1932" s="5">
        <f t="shared" si="42"/>
        <v>90.909090909090907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>
        <v>158</v>
      </c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/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5"/>
      <c r="CU1932" s="5"/>
      <c r="CV1932">
        <v>10</v>
      </c>
      <c r="CW1932" s="5"/>
      <c r="CX1932" s="5"/>
      <c r="CY1932">
        <v>10</v>
      </c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hidden="1" x14ac:dyDescent="0.25">
      <c r="A1933" t="s">
        <v>79</v>
      </c>
      <c r="B1933" t="s">
        <v>249</v>
      </c>
      <c r="C1933" s="6">
        <v>39161</v>
      </c>
      <c r="D1933" s="5"/>
      <c r="E1933" s="6"/>
      <c r="G1933">
        <v>161</v>
      </c>
      <c r="H1933" t="s">
        <v>17</v>
      </c>
      <c r="I1933" s="7">
        <v>11</v>
      </c>
      <c r="J1933">
        <v>1000</v>
      </c>
      <c r="K1933" s="5">
        <f t="shared" si="42"/>
        <v>90.909090909090907</v>
      </c>
      <c r="L1933" s="5"/>
      <c r="M1933" s="8"/>
      <c r="N1933" s="8"/>
      <c r="O1933" s="8"/>
      <c r="P1933" s="8"/>
      <c r="Q1933" s="5"/>
      <c r="R1933" s="5"/>
      <c r="S1933" s="5"/>
      <c r="T1933" s="5"/>
      <c r="U1933" s="5"/>
      <c r="V1933" s="5"/>
      <c r="W1933" s="5"/>
      <c r="X1933" s="8"/>
      <c r="Y1933" s="8"/>
      <c r="Z1933" s="8"/>
      <c r="AA1933" s="8"/>
      <c r="AB1933" s="8"/>
      <c r="AC1933" s="5"/>
      <c r="AD1933" s="8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R1933" s="8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8"/>
      <c r="BJ1933" s="5"/>
      <c r="BK1933" s="5"/>
      <c r="BL1933" s="5"/>
      <c r="BM1933" s="8"/>
      <c r="BN1933" s="8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>
        <v>0</v>
      </c>
      <c r="CC1933" s="5">
        <v>133.79</v>
      </c>
      <c r="CD1933" s="5">
        <v>115.43109152544645</v>
      </c>
      <c r="CE1933" s="5"/>
      <c r="CF1933" s="5"/>
      <c r="CG1933" s="5"/>
      <c r="CH1933" s="5"/>
      <c r="CI1933" s="5"/>
      <c r="CJ1933" s="5"/>
      <c r="CK1933" s="8"/>
      <c r="CL1933" s="5"/>
      <c r="CM1933" s="5"/>
      <c r="CN1933" s="8"/>
      <c r="CO1933" s="5"/>
      <c r="CP1933" s="5"/>
      <c r="CQ1933" s="5"/>
      <c r="CR1933" s="8"/>
      <c r="CS1933" s="8"/>
      <c r="CT1933" s="5"/>
      <c r="CU1933" s="5"/>
      <c r="CV1933">
        <v>10</v>
      </c>
      <c r="CW1933" s="5"/>
      <c r="CX1933" s="5"/>
      <c r="CY1933">
        <v>10</v>
      </c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</row>
    <row r="1934" spans="1:166" hidden="1" x14ac:dyDescent="0.25">
      <c r="A1934" t="s">
        <v>79</v>
      </c>
      <c r="B1934" t="s">
        <v>249</v>
      </c>
      <c r="C1934" s="6">
        <v>39162</v>
      </c>
      <c r="D1934" s="5"/>
      <c r="G1934">
        <v>162</v>
      </c>
      <c r="H1934" t="s">
        <v>17</v>
      </c>
      <c r="I1934" s="7">
        <v>11</v>
      </c>
      <c r="J1934">
        <v>1000</v>
      </c>
      <c r="K1934" s="5">
        <f t="shared" si="42"/>
        <v>90.909090909090907</v>
      </c>
      <c r="AC1934" s="5"/>
      <c r="AE1934" s="8"/>
      <c r="AF1934" s="8"/>
      <c r="AG1934" s="8"/>
      <c r="AH1934" s="8"/>
      <c r="AI1934" s="8"/>
      <c r="AJ1934" s="5"/>
      <c r="AK1934" s="8"/>
      <c r="AL1934" s="8"/>
      <c r="AM1934" s="8"/>
      <c r="AN1934" s="8"/>
      <c r="AO1934" s="8"/>
      <c r="AP1934" s="8"/>
      <c r="AQ1934" s="9"/>
      <c r="AS1934" s="8"/>
      <c r="AT1934" s="8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J1934" s="5"/>
      <c r="BK1934" s="5"/>
      <c r="BL1934" s="5"/>
      <c r="BO1934" s="7"/>
      <c r="BP1934" s="5"/>
      <c r="BQ1934" s="5"/>
      <c r="BR1934" s="5"/>
      <c r="BS1934" s="5"/>
      <c r="BT1934" s="7"/>
      <c r="BU1934" s="7"/>
      <c r="BV1934" s="7"/>
      <c r="BW1934" s="7"/>
      <c r="BX1934" s="7"/>
      <c r="BY1934" s="7"/>
      <c r="BZ1934" s="7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L1934" s="5">
        <v>101.4989601937834</v>
      </c>
      <c r="CM1934" s="5">
        <f>CS1934+CV1934+CY1934+DB1934+DE1934+DH1934+DK1934+DN1934+DQ1934</f>
        <v>120</v>
      </c>
      <c r="CO1934" s="5">
        <f>CT1934+CW1934+CZ1934+DC1934+DF1934+DI1934+DL1934+DO1934+DR1934</f>
        <v>82.165537599555194</v>
      </c>
      <c r="CP1934" s="5"/>
      <c r="CQ1934" s="5"/>
      <c r="CS1934">
        <v>10</v>
      </c>
      <c r="CT1934" s="5">
        <v>18.66745814068414</v>
      </c>
      <c r="CU1934" s="5"/>
      <c r="CV1934">
        <v>10</v>
      </c>
      <c r="CW1934" s="5">
        <v>14.284900975260593</v>
      </c>
      <c r="CX1934" s="5"/>
      <c r="CY1934">
        <v>10</v>
      </c>
      <c r="CZ1934" s="5">
        <v>3.6408224846776704</v>
      </c>
      <c r="DA1934" s="5"/>
      <c r="DB1934" s="5">
        <v>10</v>
      </c>
      <c r="DC1934" s="5">
        <v>2.5650881042476854</v>
      </c>
      <c r="DD1934" s="5"/>
      <c r="DE1934">
        <v>10</v>
      </c>
      <c r="DF1934" s="5">
        <v>4.2483021023687328</v>
      </c>
      <c r="DG1934" s="5"/>
      <c r="DH1934" s="5">
        <v>10</v>
      </c>
      <c r="DI1934" s="5">
        <v>6.0921500198742145</v>
      </c>
      <c r="DJ1934" s="5"/>
      <c r="DK1934">
        <v>20</v>
      </c>
      <c r="DL1934" s="5">
        <v>9.3782574954907005</v>
      </c>
      <c r="DM1934" s="5"/>
      <c r="DN1934">
        <v>20</v>
      </c>
      <c r="DO1934" s="5">
        <v>8.7345104273407728</v>
      </c>
      <c r="DP1934" s="5"/>
      <c r="DQ1934">
        <v>20</v>
      </c>
      <c r="DR1934" s="5">
        <v>14.554047849610692</v>
      </c>
    </row>
    <row r="1935" spans="1:166" hidden="1" x14ac:dyDescent="0.25">
      <c r="A1935" t="s">
        <v>79</v>
      </c>
      <c r="B1935" t="s">
        <v>249</v>
      </c>
      <c r="C1935" s="6">
        <v>39167</v>
      </c>
      <c r="G1935">
        <v>167</v>
      </c>
      <c r="H1935" t="s">
        <v>17</v>
      </c>
      <c r="I1935" s="7">
        <v>11</v>
      </c>
      <c r="J1935">
        <v>1000</v>
      </c>
      <c r="K1935" s="5">
        <f t="shared" si="42"/>
        <v>90.909090909090907</v>
      </c>
      <c r="AC1935" s="5">
        <v>336.98422230662277</v>
      </c>
      <c r="AE1935" s="8"/>
      <c r="AF1935" s="8"/>
      <c r="AG1935" s="8"/>
      <c r="AH1935" s="8"/>
      <c r="AI1935" s="8"/>
      <c r="AJ1935" s="5">
        <v>207.65438780839887</v>
      </c>
      <c r="AK1935" s="8">
        <v>2.2242853730676448</v>
      </c>
      <c r="AL1935" s="8"/>
      <c r="AM1935" s="8"/>
      <c r="AN1935" s="8"/>
      <c r="AO1935" s="8"/>
      <c r="AP1935" s="8"/>
      <c r="AQ1935" s="9">
        <f>AK1935/AJ1935</f>
        <v>1.0711477838455195E-2</v>
      </c>
      <c r="AR1935" s="9">
        <v>2.7515540132370758E-2</v>
      </c>
      <c r="AS1935" s="7">
        <f>AJ1935*AR1935</f>
        <v>5.7137226414048801</v>
      </c>
      <c r="AT1935" s="8"/>
      <c r="AU1935" s="5">
        <v>0</v>
      </c>
      <c r="AV1935" s="5"/>
      <c r="AW1935" s="5"/>
      <c r="AX1935" s="5"/>
      <c r="AY1935" s="5">
        <v>28.297900876573568</v>
      </c>
      <c r="AZ1935" s="5"/>
      <c r="BA1935" s="5"/>
      <c r="BB1935" s="5"/>
      <c r="BC1935" s="5"/>
      <c r="BD1935" s="5"/>
      <c r="BE1935" s="5"/>
      <c r="BF1935" s="5"/>
      <c r="BG1935" s="5">
        <v>637.83730480495387</v>
      </c>
      <c r="BH1935" s="5">
        <v>666.1352056815274</v>
      </c>
      <c r="BJ1935" s="5"/>
      <c r="BK1935" s="5">
        <f>AC1935+AJ1935+BH1935</f>
        <v>1210.7738157965491</v>
      </c>
      <c r="BL1935" s="5"/>
      <c r="BM1935" s="8">
        <f>BH1935/BK1935</f>
        <v>0.55017311820811676</v>
      </c>
      <c r="BN1935" s="8"/>
      <c r="BO1935" s="7"/>
      <c r="BP1935" s="5"/>
      <c r="BQ1935" s="5"/>
      <c r="BR1935" s="5"/>
      <c r="BS1935" s="5"/>
      <c r="BT1935" s="7"/>
      <c r="BU1935" s="7"/>
      <c r="BV1935" s="7"/>
      <c r="BW1935" s="7"/>
      <c r="BX1935" s="8">
        <f>AC1935/BK1935</f>
        <v>0.2783213659810822</v>
      </c>
      <c r="BY1935" s="8">
        <f>AJ1935/BK1935</f>
        <v>0.17150551581080095</v>
      </c>
      <c r="BZ1935" s="8">
        <f>BH1935/BK1935</f>
        <v>0.55017311820811676</v>
      </c>
      <c r="CA1935" s="5"/>
      <c r="CB1935" s="5">
        <v>0</v>
      </c>
      <c r="CC1935" s="5">
        <v>18.360636308338577</v>
      </c>
      <c r="CD1935" s="5">
        <v>115.43109152544645</v>
      </c>
      <c r="CE1935" s="5"/>
      <c r="CF1935" s="5"/>
      <c r="CG1935" s="5"/>
      <c r="CH1935" s="5"/>
      <c r="CI1935" s="5"/>
      <c r="CJ1935" s="5"/>
      <c r="CL1935" s="5"/>
      <c r="CM1935" s="5"/>
      <c r="CO1935" s="5"/>
      <c r="CP1935" s="5"/>
      <c r="CQ1935" s="5"/>
      <c r="CT1935" s="5"/>
      <c r="CU1935" s="5"/>
      <c r="CV1935">
        <v>10</v>
      </c>
      <c r="CW1935" s="5"/>
      <c r="CX1935" s="5"/>
      <c r="CY1935">
        <v>10</v>
      </c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</row>
    <row r="1936" spans="1:166" hidden="1" x14ac:dyDescent="0.25">
      <c r="A1936" t="s">
        <v>79</v>
      </c>
      <c r="B1936" t="s">
        <v>249</v>
      </c>
      <c r="C1936" s="6">
        <v>39168</v>
      </c>
      <c r="D1936" s="5">
        <v>10</v>
      </c>
      <c r="E1936" t="s">
        <v>108</v>
      </c>
      <c r="F1936" t="s">
        <v>18</v>
      </c>
      <c r="G1936">
        <v>168</v>
      </c>
      <c r="H1936" t="s">
        <v>17</v>
      </c>
      <c r="I1936" s="7">
        <v>11</v>
      </c>
      <c r="J1936">
        <v>1000</v>
      </c>
      <c r="K1936" s="5">
        <f t="shared" si="42"/>
        <v>90.909090909090907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N1936" s="5">
        <f>BP1936*(1/(BO1936/100))</f>
        <v>581.17501857123432</v>
      </c>
      <c r="BO1936" s="7">
        <v>41.011742140252636</v>
      </c>
      <c r="BP1936" s="5">
        <v>238.35</v>
      </c>
      <c r="BQ1936" s="5">
        <f>BN1936-BP1936</f>
        <v>342.8250185712343</v>
      </c>
      <c r="BR1936" s="5"/>
      <c r="BS1936" s="5"/>
      <c r="BT1936" s="7">
        <v>10.5</v>
      </c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78.364835174416925</v>
      </c>
      <c r="CM1936" s="5">
        <f>CS1936+CV1936+CY1936+DB1936+DE1936+DH1936+DK1936+DN1936+DQ1936</f>
        <v>120</v>
      </c>
      <c r="CO1936" s="5">
        <f>CT1936+CW1936+CZ1936+DC1936+DF1936+DI1936+DL1936+DO1936+DR1936</f>
        <v>54.41134296408741</v>
      </c>
      <c r="CP1936" s="5"/>
      <c r="CQ1936" s="5"/>
      <c r="CS1936">
        <v>10</v>
      </c>
      <c r="CT1936" s="5">
        <v>8.2260669465004046</v>
      </c>
      <c r="CU1936" s="5"/>
      <c r="CV1936">
        <v>10</v>
      </c>
      <c r="CW1936" s="5">
        <v>13.861886520530746</v>
      </c>
      <c r="CX1936" s="5"/>
      <c r="CY1936">
        <v>10</v>
      </c>
      <c r="CZ1936" s="5">
        <v>2.1265586336740263</v>
      </c>
      <c r="DA1936" s="5"/>
      <c r="DB1936" s="5">
        <v>10</v>
      </c>
      <c r="DC1936" s="5">
        <v>1.2050253476657815</v>
      </c>
      <c r="DD1936" s="5"/>
      <c r="DE1936">
        <v>10</v>
      </c>
      <c r="DF1936" s="5">
        <v>2.5938625361183547</v>
      </c>
      <c r="DG1936" s="5"/>
      <c r="DH1936" s="5">
        <v>10</v>
      </c>
      <c r="DI1936" s="5">
        <v>3.9390111375169603</v>
      </c>
      <c r="DJ1936" s="5"/>
      <c r="DK1936">
        <v>20</v>
      </c>
      <c r="DL1936" s="5">
        <v>5.7906676191798123</v>
      </c>
      <c r="DM1936" s="5"/>
      <c r="DN1936">
        <v>20</v>
      </c>
      <c r="DO1936" s="5">
        <v>5.7898467653864785</v>
      </c>
      <c r="DP1936" s="5"/>
      <c r="DQ1936">
        <v>20</v>
      </c>
      <c r="DR1936" s="5">
        <v>10.87841745751485</v>
      </c>
    </row>
    <row r="1937" spans="1:166" hidden="1" x14ac:dyDescent="0.25">
      <c r="A1937" t="s">
        <v>79</v>
      </c>
      <c r="B1937" t="s">
        <v>249</v>
      </c>
      <c r="C1937" s="6">
        <v>39176</v>
      </c>
      <c r="D1937" s="5"/>
      <c r="G1937">
        <v>176</v>
      </c>
      <c r="H1937" t="s">
        <v>17</v>
      </c>
      <c r="I1937" s="7">
        <v>11</v>
      </c>
      <c r="J1937">
        <v>1000</v>
      </c>
      <c r="K1937" s="5">
        <f t="shared" si="42"/>
        <v>90.909090909090907</v>
      </c>
      <c r="AC1937" s="5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J1937" s="5"/>
      <c r="BK1937" s="5"/>
      <c r="BL1937" s="5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L1937" s="5">
        <v>70.363259795021548</v>
      </c>
      <c r="CM1937" s="5">
        <f>CS1937+CV1937+CY1937+DB1937+DE1937+DH1937+DK1937+DN1937+DQ1937</f>
        <v>120</v>
      </c>
      <c r="CO1937" s="5">
        <f>CT1937+CW1937+CZ1937+DC1937+DF1937+DI1937+DL1937+DO1937+DR1937</f>
        <v>38.492772535691451</v>
      </c>
      <c r="CP1937" s="5"/>
      <c r="CQ1937" s="5"/>
      <c r="CS1937">
        <v>10</v>
      </c>
      <c r="CT1937" s="5">
        <v>11.888506772932617</v>
      </c>
      <c r="CU1937" s="5"/>
      <c r="CV1937">
        <v>10</v>
      </c>
      <c r="CW1937" s="5">
        <v>12.936400645479404</v>
      </c>
      <c r="CX1937" s="5"/>
      <c r="CY1937">
        <v>10</v>
      </c>
      <c r="CZ1937" s="5">
        <v>0.33895165628222301</v>
      </c>
      <c r="DA1937" s="5"/>
      <c r="DB1937" s="5">
        <v>10</v>
      </c>
      <c r="DC1937" s="5">
        <v>0</v>
      </c>
      <c r="DD1937" s="5"/>
      <c r="DE1937">
        <v>10</v>
      </c>
      <c r="DF1937" s="5">
        <v>0.85436628161657424</v>
      </c>
      <c r="DG1937" s="5"/>
      <c r="DH1937" s="5">
        <v>10</v>
      </c>
      <c r="DI1937" s="5">
        <v>2.098285551866244</v>
      </c>
      <c r="DJ1937" s="5"/>
      <c r="DK1937">
        <v>20</v>
      </c>
      <c r="DL1937" s="5">
        <v>0.67420342710504677</v>
      </c>
      <c r="DM1937" s="5"/>
      <c r="DN1937">
        <v>20</v>
      </c>
      <c r="DO1937" s="5">
        <v>0.46397185873261293</v>
      </c>
      <c r="DP1937" s="5"/>
      <c r="DQ1937">
        <v>20</v>
      </c>
      <c r="DR1937" s="5">
        <v>9.2380863416767269</v>
      </c>
    </row>
    <row r="1938" spans="1:166" hidden="1" x14ac:dyDescent="0.25">
      <c r="A1938" t="s">
        <v>82</v>
      </c>
      <c r="B1938" t="s">
        <v>250</v>
      </c>
      <c r="C1938" s="6">
        <v>39000</v>
      </c>
      <c r="D1938" s="5">
        <v>1</v>
      </c>
      <c r="E1938" s="6" t="s">
        <v>209</v>
      </c>
      <c r="F1938" t="s">
        <v>10</v>
      </c>
      <c r="G1938">
        <v>0</v>
      </c>
      <c r="H1938" t="s">
        <v>17</v>
      </c>
      <c r="I1938" s="7">
        <v>11</v>
      </c>
      <c r="J1938">
        <v>1000</v>
      </c>
      <c r="K1938" s="5">
        <f t="shared" si="42"/>
        <v>90.909090909090907</v>
      </c>
      <c r="L1938" s="5"/>
      <c r="M1938" s="8"/>
      <c r="N1938" s="8"/>
      <c r="O1938" s="8"/>
      <c r="P1938" s="8"/>
      <c r="Q1938" s="5"/>
      <c r="R1938" s="5"/>
      <c r="S1938" s="5"/>
      <c r="T1938" s="5"/>
      <c r="U1938" s="5"/>
      <c r="V1938" s="5"/>
      <c r="W1938" s="5"/>
      <c r="X1938" s="8"/>
      <c r="Y1938" s="8"/>
      <c r="Z1938" s="8"/>
      <c r="AA1938" s="8"/>
      <c r="AB1938" s="8"/>
      <c r="AC1938" s="5"/>
      <c r="AD1938" s="8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R1938" s="8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8"/>
      <c r="BJ1938" s="5"/>
      <c r="BK1938" s="5"/>
      <c r="BL1938" s="5"/>
      <c r="BM1938" s="8"/>
      <c r="BN1938" s="8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8"/>
      <c r="CL1938" s="5"/>
      <c r="CM1938" s="5"/>
      <c r="CN1938" s="8"/>
      <c r="CO1938" s="5"/>
      <c r="CP1938" s="5"/>
      <c r="CQ1938" s="5"/>
      <c r="CR1938" s="8"/>
      <c r="CS1938" s="8"/>
      <c r="CT1938" s="8"/>
      <c r="CU1938" s="8"/>
      <c r="CV1938">
        <v>10</v>
      </c>
      <c r="CW1938" s="8"/>
      <c r="CX1938" s="8"/>
      <c r="CY1938">
        <v>10</v>
      </c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</row>
    <row r="1939" spans="1:166" hidden="1" x14ac:dyDescent="0.25">
      <c r="A1939" t="s">
        <v>82</v>
      </c>
      <c r="B1939" t="s">
        <v>250</v>
      </c>
      <c r="C1939" s="6">
        <v>39009</v>
      </c>
      <c r="D1939" s="5">
        <v>3</v>
      </c>
      <c r="E1939" s="6" t="s">
        <v>205</v>
      </c>
      <c r="F1939" t="s">
        <v>88</v>
      </c>
      <c r="G1939">
        <v>9</v>
      </c>
      <c r="H1939" t="s">
        <v>17</v>
      </c>
      <c r="I1939" s="7">
        <v>11</v>
      </c>
      <c r="J1939">
        <v>1000</v>
      </c>
      <c r="K1939" s="5">
        <f t="shared" si="42"/>
        <v>90.909090909090907</v>
      </c>
      <c r="L1939" s="5"/>
      <c r="M1939" s="8"/>
      <c r="N1939" s="8"/>
      <c r="O1939" s="8"/>
      <c r="P1939" s="8"/>
      <c r="Q1939" s="5">
        <v>9</v>
      </c>
      <c r="R1939" s="5"/>
      <c r="S1939" s="5"/>
      <c r="T1939" s="5"/>
      <c r="U1939" s="5"/>
      <c r="V1939" s="5"/>
      <c r="W1939" s="5"/>
      <c r="X1939" s="8"/>
      <c r="Y1939" s="8"/>
      <c r="Z1939" s="8"/>
      <c r="AA1939" s="8"/>
      <c r="AB1939" s="8"/>
      <c r="AC1939" s="5"/>
      <c r="AD1939" s="8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R1939" s="8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8"/>
      <c r="BJ1939" s="5"/>
      <c r="BK1939" s="5"/>
      <c r="BL1939" s="5"/>
      <c r="BM1939" s="8"/>
      <c r="BN1939" s="8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8"/>
      <c r="CL1939" s="5"/>
      <c r="CM1939" s="5"/>
      <c r="CN1939" s="8"/>
      <c r="CO1939" s="5"/>
      <c r="CP1939" s="5"/>
      <c r="CQ1939" s="5"/>
      <c r="CR1939" s="8"/>
      <c r="CS1939" s="8"/>
      <c r="CT1939" s="8"/>
      <c r="CU1939" s="8"/>
      <c r="CV1939">
        <v>10</v>
      </c>
      <c r="CW1939" s="8"/>
      <c r="CX1939" s="8"/>
      <c r="CY1939">
        <v>10</v>
      </c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</row>
    <row r="1940" spans="1:166" hidden="1" x14ac:dyDescent="0.25">
      <c r="A1940" t="s">
        <v>82</v>
      </c>
      <c r="B1940" t="s">
        <v>250</v>
      </c>
      <c r="C1940" s="6">
        <v>39043</v>
      </c>
      <c r="D1940" s="5"/>
      <c r="G1940">
        <v>43</v>
      </c>
      <c r="H1940" t="s">
        <v>17</v>
      </c>
      <c r="I1940" s="7">
        <v>11</v>
      </c>
      <c r="J1940">
        <v>1000</v>
      </c>
      <c r="K1940" s="5">
        <f t="shared" si="42"/>
        <v>90.909090909090907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167.20729030426901</v>
      </c>
      <c r="CM1940" s="5">
        <f>CS1940+CV1940+CY1940+DB1940+DE1940+DH1940+DK1940+DN1940+DQ1940</f>
        <v>120</v>
      </c>
      <c r="CO1940" s="5">
        <f>CT1940+CW1940+CZ1940+DC1940+DF1940+DI1940+DL1940+DO1940+DR1940</f>
        <v>170.78584517135261</v>
      </c>
      <c r="CP1940" s="5"/>
      <c r="CQ1940" s="5"/>
      <c r="CS1940">
        <v>10</v>
      </c>
      <c r="CT1940" s="5">
        <v>1.1529757230872422</v>
      </c>
      <c r="CV1940">
        <v>10</v>
      </c>
      <c r="CW1940" s="5">
        <v>18.819149870407074</v>
      </c>
      <c r="CY1940">
        <v>10</v>
      </c>
      <c r="CZ1940" s="5">
        <v>21.53068042793555</v>
      </c>
      <c r="DB1940" s="5">
        <v>10</v>
      </c>
      <c r="DC1940" s="5">
        <v>19.090490825027722</v>
      </c>
      <c r="DE1940">
        <v>10</v>
      </c>
      <c r="DF1940" s="5">
        <v>18.889063926965484</v>
      </c>
      <c r="DH1940" s="5">
        <v>10</v>
      </c>
      <c r="DI1940" s="5">
        <v>18.435853406325442</v>
      </c>
      <c r="DK1940">
        <v>20</v>
      </c>
      <c r="DL1940" s="5">
        <v>35.725369526080485</v>
      </c>
      <c r="DN1940">
        <v>20</v>
      </c>
      <c r="DO1940" s="5">
        <v>20.264947830103374</v>
      </c>
      <c r="DQ1940">
        <v>20</v>
      </c>
      <c r="DR1940" s="5">
        <v>16.877313635420244</v>
      </c>
    </row>
    <row r="1941" spans="1:166" hidden="1" x14ac:dyDescent="0.25">
      <c r="A1941" t="s">
        <v>82</v>
      </c>
      <c r="B1941" t="s">
        <v>250</v>
      </c>
      <c r="C1941" s="6">
        <v>39051</v>
      </c>
      <c r="D1941" s="5"/>
      <c r="G1941">
        <v>51</v>
      </c>
      <c r="H1941" t="s">
        <v>17</v>
      </c>
      <c r="I1941" s="7">
        <v>11</v>
      </c>
      <c r="J1941">
        <v>1000</v>
      </c>
      <c r="K1941" s="5">
        <f t="shared" si="42"/>
        <v>90.909090909090907</v>
      </c>
      <c r="AC1941" s="5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J1941" s="5"/>
      <c r="BK1941" s="5"/>
      <c r="BL1941" s="5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L1941" s="5">
        <v>167.7472222286591</v>
      </c>
      <c r="CM1941" s="5">
        <f>CS1941+CV1941+CY1941+DB1941+DE1941+DH1941+DK1941+DN1941+DQ1941</f>
        <v>120</v>
      </c>
      <c r="CO1941" s="5">
        <f>CT1941+CW1941+CZ1941+DC1941+DF1941+DI1941+DL1941+DO1941+DR1941</f>
        <v>174.88257816595396</v>
      </c>
      <c r="CP1941" s="5"/>
      <c r="CQ1941" s="5"/>
      <c r="CS1941">
        <v>10</v>
      </c>
      <c r="CT1941" s="5">
        <v>5.7253280723200541</v>
      </c>
      <c r="CV1941">
        <v>10</v>
      </c>
      <c r="CW1941" s="5">
        <v>16.744754557233492</v>
      </c>
      <c r="CY1941">
        <v>10</v>
      </c>
      <c r="CZ1941" s="5">
        <v>19.244185059422755</v>
      </c>
      <c r="DB1941" s="5">
        <v>10</v>
      </c>
      <c r="DC1941" s="5">
        <v>17.34952629787653</v>
      </c>
      <c r="DE1941">
        <v>10</v>
      </c>
      <c r="DF1941" s="5">
        <v>18.999620123271939</v>
      </c>
      <c r="DH1941" s="5">
        <v>10</v>
      </c>
      <c r="DI1941" s="5">
        <v>19.13254434809545</v>
      </c>
      <c r="DK1941">
        <v>20</v>
      </c>
      <c r="DL1941" s="5">
        <v>38.005750334589152</v>
      </c>
      <c r="DN1941">
        <v>20</v>
      </c>
      <c r="DO1941" s="5">
        <v>21.118111502763874</v>
      </c>
      <c r="DQ1941">
        <v>20</v>
      </c>
      <c r="DR1941" s="5">
        <v>18.562757870380729</v>
      </c>
    </row>
    <row r="1942" spans="1:166" hidden="1" x14ac:dyDescent="0.25">
      <c r="A1942" t="s">
        <v>82</v>
      </c>
      <c r="B1942" t="s">
        <v>250</v>
      </c>
      <c r="C1942" s="6">
        <v>39052</v>
      </c>
      <c r="D1942" s="5">
        <v>4</v>
      </c>
      <c r="E1942" t="s">
        <v>210</v>
      </c>
      <c r="F1942" t="s">
        <v>12</v>
      </c>
      <c r="G1942">
        <v>52</v>
      </c>
      <c r="H1942" t="s">
        <v>17</v>
      </c>
      <c r="I1942" s="7">
        <v>11</v>
      </c>
      <c r="J1942">
        <v>1000</v>
      </c>
      <c r="K1942" s="5">
        <f t="shared" si="42"/>
        <v>90.909090909090907</v>
      </c>
      <c r="L1942" s="5"/>
      <c r="M1942" s="8"/>
      <c r="N1942" s="8"/>
      <c r="O1942" s="8"/>
      <c r="P1942" s="8"/>
      <c r="Q1942" s="5"/>
      <c r="R1942" s="5">
        <v>52</v>
      </c>
      <c r="S1942" s="5"/>
      <c r="T1942" s="5"/>
      <c r="U1942" s="5"/>
      <c r="V1942" s="5"/>
      <c r="W1942" s="5"/>
      <c r="X1942" s="8"/>
      <c r="Y1942" s="8"/>
      <c r="Z1942" s="8"/>
      <c r="AA1942" s="8"/>
      <c r="AB1942" s="8"/>
      <c r="AC1942" s="5"/>
      <c r="AD1942" s="8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R1942" s="8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8"/>
      <c r="BJ1942" s="5"/>
      <c r="BK1942" s="5"/>
      <c r="BL1942" s="5"/>
      <c r="BM1942" s="8"/>
      <c r="BN1942" s="8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8"/>
      <c r="CL1942" s="5"/>
      <c r="CM1942" s="5"/>
      <c r="CN1942" s="8"/>
      <c r="CO1942" s="5"/>
      <c r="CP1942" s="5"/>
      <c r="CQ1942" s="5"/>
      <c r="CR1942" s="8"/>
      <c r="CS1942" s="8"/>
      <c r="CT1942" s="5"/>
      <c r="CV1942">
        <v>10</v>
      </c>
      <c r="CW1942" s="5"/>
      <c r="CY1942">
        <v>10</v>
      </c>
      <c r="CZ1942" s="5"/>
      <c r="DC1942" s="5"/>
      <c r="DF1942" s="5"/>
      <c r="DI1942" s="5"/>
      <c r="DL1942" s="5"/>
      <c r="DO1942" s="5"/>
      <c r="DQ1942" s="8"/>
      <c r="DR1942" s="5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</row>
    <row r="1943" spans="1:166" hidden="1" x14ac:dyDescent="0.25">
      <c r="A1943" t="s">
        <v>82</v>
      </c>
      <c r="B1943" t="s">
        <v>250</v>
      </c>
      <c r="C1943" s="6">
        <v>39055</v>
      </c>
      <c r="D1943" s="5"/>
      <c r="G1943">
        <v>55</v>
      </c>
      <c r="H1943" t="s">
        <v>17</v>
      </c>
      <c r="I1943" s="7">
        <v>11</v>
      </c>
      <c r="J1943">
        <v>1000</v>
      </c>
      <c r="K1943" s="5">
        <f t="shared" si="42"/>
        <v>90.909090909090907</v>
      </c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Q1943" s="9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>
        <v>223.1142969381483</v>
      </c>
      <c r="CM1943" s="5">
        <f>CS1943+CV1943+CY1943+DB1943+DE1943+DH1943+DK1943+DN1943+DQ1943</f>
        <v>120</v>
      </c>
      <c r="CO1943" s="5">
        <f>CT1943+CW1943+CZ1943+DC1943+DF1943+DI1943+DL1943+DO1943+DR1943</f>
        <v>226.35653239901634</v>
      </c>
      <c r="CP1943" s="5"/>
      <c r="CQ1943" s="5"/>
      <c r="CS1943">
        <v>10</v>
      </c>
      <c r="CT1943" s="5">
        <v>46.366459121573953</v>
      </c>
      <c r="CV1943">
        <v>10</v>
      </c>
      <c r="CW1943" s="5">
        <v>20.997828612277722</v>
      </c>
      <c r="CY1943">
        <v>10</v>
      </c>
      <c r="CZ1943" s="5">
        <v>23.450778415691197</v>
      </c>
      <c r="DB1943" s="5">
        <v>10</v>
      </c>
      <c r="DC1943" s="5">
        <v>19.339951974759742</v>
      </c>
      <c r="DE1943">
        <v>10</v>
      </c>
      <c r="DF1943" s="5">
        <v>19.917484813648137</v>
      </c>
      <c r="DH1943" s="5">
        <v>10</v>
      </c>
      <c r="DI1943" s="5">
        <v>19.209319546915943</v>
      </c>
      <c r="DK1943">
        <v>20</v>
      </c>
      <c r="DL1943" s="5">
        <v>36.561918237368175</v>
      </c>
      <c r="DN1943">
        <v>20</v>
      </c>
      <c r="DO1943" s="5">
        <v>21.422920501066109</v>
      </c>
      <c r="DQ1943">
        <v>20</v>
      </c>
      <c r="DR1943" s="5">
        <v>19.089871175715366</v>
      </c>
    </row>
    <row r="1944" spans="1:166" hidden="1" x14ac:dyDescent="0.25">
      <c r="A1944" t="s">
        <v>82</v>
      </c>
      <c r="B1944" t="s">
        <v>250</v>
      </c>
      <c r="C1944" s="6">
        <v>39057</v>
      </c>
      <c r="G1944">
        <v>57</v>
      </c>
      <c r="H1944" t="s">
        <v>17</v>
      </c>
      <c r="I1944" s="7">
        <v>11</v>
      </c>
      <c r="J1944">
        <v>1000</v>
      </c>
      <c r="K1944" s="5">
        <f t="shared" si="42"/>
        <v>90.909090909090907</v>
      </c>
      <c r="M1944" s="5">
        <v>133.5</v>
      </c>
      <c r="N1944" s="7">
        <v>10.4</v>
      </c>
      <c r="O1944" s="7"/>
      <c r="P1944" s="7"/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/>
      <c r="CM1944" s="5"/>
      <c r="CO1944" s="5"/>
      <c r="CP1944" s="5"/>
      <c r="CQ1944" s="5"/>
      <c r="CT1944" s="5"/>
      <c r="CV1944">
        <v>10</v>
      </c>
      <c r="CW1944" s="5"/>
      <c r="CY1944">
        <v>10</v>
      </c>
      <c r="CZ1944" s="5"/>
      <c r="DC1944" s="5"/>
      <c r="DF1944" s="5"/>
      <c r="DI1944" s="5"/>
      <c r="DL1944" s="5"/>
      <c r="DO1944" s="5"/>
      <c r="DR1944" s="5"/>
    </row>
    <row r="1945" spans="1:166" hidden="1" x14ac:dyDescent="0.25">
      <c r="A1945" t="s">
        <v>82</v>
      </c>
      <c r="B1945" t="s">
        <v>250</v>
      </c>
      <c r="C1945" s="6">
        <v>39064</v>
      </c>
      <c r="G1945">
        <v>64</v>
      </c>
      <c r="H1945" t="s">
        <v>17</v>
      </c>
      <c r="I1945" s="7">
        <v>11</v>
      </c>
      <c r="J1945">
        <v>1000</v>
      </c>
      <c r="K1945" s="5">
        <f t="shared" si="42"/>
        <v>90.909090909090907</v>
      </c>
      <c r="M1945" s="5">
        <v>222.99999999999997</v>
      </c>
      <c r="N1945" s="7">
        <v>11.849999999999998</v>
      </c>
      <c r="O1945" s="7"/>
      <c r="P1945" s="7"/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/>
      <c r="CM1945" s="5"/>
      <c r="CO1945" s="5"/>
      <c r="CP1945" s="5"/>
      <c r="CQ1945" s="5"/>
      <c r="CT1945" s="5"/>
      <c r="CV1945">
        <v>10</v>
      </c>
      <c r="CW1945" s="5"/>
      <c r="CY1945">
        <v>10</v>
      </c>
      <c r="CZ1945" s="5"/>
      <c r="DC1945" s="5"/>
      <c r="DF1945" s="5"/>
      <c r="DI1945" s="5"/>
      <c r="DL1945" s="5"/>
      <c r="DO1945" s="5"/>
      <c r="DR1945" s="5"/>
    </row>
    <row r="1946" spans="1:166" hidden="1" x14ac:dyDescent="0.25">
      <c r="A1946" t="s">
        <v>82</v>
      </c>
      <c r="B1946" t="s">
        <v>250</v>
      </c>
      <c r="C1946" s="6">
        <v>39065</v>
      </c>
      <c r="D1946" s="5"/>
      <c r="G1946">
        <v>65</v>
      </c>
      <c r="H1946" t="s">
        <v>17</v>
      </c>
      <c r="I1946" s="7">
        <v>11</v>
      </c>
      <c r="J1946">
        <v>1000</v>
      </c>
      <c r="K1946" s="5">
        <f t="shared" si="42"/>
        <v>90.909090909090907</v>
      </c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180.67697182900449</v>
      </c>
      <c r="CM1946" s="5">
        <f>CS1946+CV1946+CY1946+DB1946+DE1946+DH1946+DK1946+DN1946+DQ1946</f>
        <v>120</v>
      </c>
      <c r="CO1946" s="5">
        <f>CT1946+CW1946+CZ1946+DC1946+DF1946+DI1946+DL1946+DO1946+DR1946</f>
        <v>187.36996070222102</v>
      </c>
      <c r="CP1946" s="5"/>
      <c r="CQ1946" s="5"/>
      <c r="CS1946">
        <v>10</v>
      </c>
      <c r="CT1946" s="5">
        <v>10.353493682038946</v>
      </c>
      <c r="CV1946">
        <v>10</v>
      </c>
      <c r="CW1946" s="5">
        <v>19.941883477794654</v>
      </c>
      <c r="CY1946">
        <v>10</v>
      </c>
      <c r="CZ1946" s="5">
        <v>21.259820503082842</v>
      </c>
      <c r="DB1946" s="5">
        <v>10</v>
      </c>
      <c r="DC1946" s="5">
        <v>19.025975788538666</v>
      </c>
      <c r="DE1946">
        <v>10</v>
      </c>
      <c r="DF1946" s="5">
        <v>19.361724046067046</v>
      </c>
      <c r="DH1946" s="5">
        <v>10</v>
      </c>
      <c r="DI1946" s="5">
        <v>18.794504293587373</v>
      </c>
      <c r="DK1946">
        <v>20</v>
      </c>
      <c r="DL1946" s="5">
        <v>35.562121804967134</v>
      </c>
      <c r="DN1946">
        <v>20</v>
      </c>
      <c r="DO1946" s="5">
        <v>21.468756440660421</v>
      </c>
      <c r="DQ1946">
        <v>20</v>
      </c>
      <c r="DR1946" s="5">
        <v>21.601680665483933</v>
      </c>
    </row>
    <row r="1947" spans="1:166" hidden="1" x14ac:dyDescent="0.25">
      <c r="A1947" t="s">
        <v>82</v>
      </c>
      <c r="B1947" t="s">
        <v>250</v>
      </c>
      <c r="C1947" s="6">
        <v>39069</v>
      </c>
      <c r="D1947" s="5"/>
      <c r="G1947">
        <v>69</v>
      </c>
      <c r="H1947" t="s">
        <v>17</v>
      </c>
      <c r="I1947" s="7">
        <v>11</v>
      </c>
      <c r="J1947">
        <v>1000</v>
      </c>
      <c r="K1947" s="5">
        <f t="shared" si="42"/>
        <v>90.909090909090907</v>
      </c>
      <c r="M1947" s="5">
        <v>258.5</v>
      </c>
      <c r="N1947" s="7">
        <v>12.55</v>
      </c>
      <c r="O1947" s="7"/>
      <c r="P1947" s="7"/>
      <c r="AC1947" s="5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J1947" s="5"/>
      <c r="BK1947" s="5"/>
      <c r="BL1947" s="5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L1947" s="5">
        <v>213.80108171268279</v>
      </c>
      <c r="CM1947" s="5">
        <f>CS1947+CV1947+CY1947+DB1947+DE1947+DH1947+DK1947+DN1947+DQ1947</f>
        <v>120</v>
      </c>
      <c r="CO1947" s="5">
        <f>CT1947+CW1947+CZ1947+DC1947+DF1947+DI1947+DL1947+DO1947+DR1947</f>
        <v>218.33338546111364</v>
      </c>
      <c r="CP1947" s="5"/>
      <c r="CQ1947" s="5"/>
      <c r="CS1947">
        <v>10</v>
      </c>
      <c r="CT1947" s="5">
        <v>37.045512333345094</v>
      </c>
      <c r="CV1947">
        <v>10</v>
      </c>
      <c r="CW1947" s="5">
        <v>20.796220288624788</v>
      </c>
      <c r="CY1947">
        <v>10</v>
      </c>
      <c r="CZ1947" s="5">
        <v>22.924811008846412</v>
      </c>
      <c r="DB1947" s="5">
        <v>10</v>
      </c>
      <c r="DC1947" s="5">
        <v>19.975925636630876</v>
      </c>
      <c r="DE1947">
        <v>10</v>
      </c>
      <c r="DF1947" s="5">
        <v>19.432769752438233</v>
      </c>
      <c r="DH1947" s="5">
        <v>10</v>
      </c>
      <c r="DI1947" s="5">
        <v>19.232237516713091</v>
      </c>
      <c r="DK1947">
        <v>20</v>
      </c>
      <c r="DL1947" s="5">
        <v>36.536135521346374</v>
      </c>
      <c r="DN1947">
        <v>20</v>
      </c>
      <c r="DO1947" s="5">
        <v>20.921016962508325</v>
      </c>
      <c r="DQ1947">
        <v>20</v>
      </c>
      <c r="DR1947" s="5">
        <v>21.468756440660421</v>
      </c>
    </row>
    <row r="1948" spans="1:166" hidden="1" x14ac:dyDescent="0.25">
      <c r="A1948" t="s">
        <v>82</v>
      </c>
      <c r="B1948" t="s">
        <v>250</v>
      </c>
      <c r="C1948" s="6">
        <v>39071</v>
      </c>
      <c r="D1948" s="5">
        <v>5</v>
      </c>
      <c r="E1948" t="s">
        <v>206</v>
      </c>
      <c r="F1948" t="s">
        <v>13</v>
      </c>
      <c r="G1948">
        <v>71</v>
      </c>
      <c r="H1948" t="s">
        <v>17</v>
      </c>
      <c r="I1948" s="7">
        <v>11</v>
      </c>
      <c r="J1948">
        <v>1000</v>
      </c>
      <c r="K1948" s="5">
        <f t="shared" si="42"/>
        <v>90.909090909090907</v>
      </c>
      <c r="L1948" s="5"/>
      <c r="M1948" s="8"/>
      <c r="N1948" s="8"/>
      <c r="O1948" s="8"/>
      <c r="P1948" s="8"/>
      <c r="Q1948" s="5"/>
      <c r="R1948" s="5"/>
      <c r="S1948" s="5">
        <v>71</v>
      </c>
      <c r="T1948" s="5"/>
      <c r="U1948" s="5"/>
      <c r="V1948" s="5"/>
      <c r="W1948" s="5"/>
      <c r="X1948" s="8"/>
      <c r="Y1948" s="8"/>
      <c r="Z1948" s="8"/>
      <c r="AA1948" s="8"/>
      <c r="AB1948" s="8"/>
      <c r="AC1948" s="5"/>
      <c r="AD1948" s="8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Q1948" s="9"/>
      <c r="AR1948" s="8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8"/>
      <c r="BJ1948" s="5"/>
      <c r="BK1948" s="5"/>
      <c r="BL1948" s="5"/>
      <c r="BM1948" s="8"/>
      <c r="BN1948" s="8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8"/>
      <c r="CL1948" s="5"/>
      <c r="CM1948" s="5"/>
      <c r="CN1948" s="8"/>
      <c r="CO1948" s="5"/>
      <c r="CP1948" s="5"/>
      <c r="CQ1948" s="5"/>
      <c r="CR1948" s="8"/>
      <c r="CS1948" s="8"/>
      <c r="CT1948" s="5"/>
      <c r="CV1948">
        <v>10</v>
      </c>
      <c r="CW1948" s="5"/>
      <c r="CY1948">
        <v>10</v>
      </c>
      <c r="CZ1948" s="5"/>
      <c r="DC1948" s="5"/>
      <c r="DF1948" s="5"/>
      <c r="DI1948" s="5"/>
      <c r="DL1948" s="5"/>
      <c r="DO1948" s="5"/>
      <c r="DQ1948" s="8"/>
      <c r="DR1948" s="5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</row>
    <row r="1949" spans="1:166" hidden="1" x14ac:dyDescent="0.25">
      <c r="A1949" t="s">
        <v>82</v>
      </c>
      <c r="B1949" t="s">
        <v>250</v>
      </c>
      <c r="C1949" s="6">
        <v>39080</v>
      </c>
      <c r="G1949">
        <v>80</v>
      </c>
      <c r="H1949" t="s">
        <v>17</v>
      </c>
      <c r="I1949" s="7">
        <v>11</v>
      </c>
      <c r="J1949">
        <v>1000</v>
      </c>
      <c r="K1949" s="5">
        <f t="shared" si="42"/>
        <v>90.909090909090907</v>
      </c>
      <c r="M1949" s="5">
        <v>398.5</v>
      </c>
      <c r="N1949" s="7">
        <v>15.5</v>
      </c>
      <c r="O1949" s="7"/>
      <c r="P1949" s="7"/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/>
      <c r="CM1949" s="5"/>
      <c r="CO1949" s="5"/>
      <c r="CP1949" s="5"/>
      <c r="CQ1949" s="5"/>
      <c r="CT1949" s="5"/>
      <c r="CV1949">
        <v>10</v>
      </c>
      <c r="CW1949" s="5"/>
      <c r="CY1949">
        <v>10</v>
      </c>
      <c r="CZ1949" s="5"/>
      <c r="DC1949" s="5"/>
      <c r="DF1949" s="5"/>
      <c r="DI1949" s="5"/>
      <c r="DL1949" s="5"/>
      <c r="DO1949" s="5"/>
      <c r="DR1949" s="5"/>
    </row>
    <row r="1950" spans="1:166" hidden="1" x14ac:dyDescent="0.25">
      <c r="A1950" t="s">
        <v>82</v>
      </c>
      <c r="B1950" t="s">
        <v>250</v>
      </c>
      <c r="C1950" s="6">
        <v>39081</v>
      </c>
      <c r="D1950" s="5"/>
      <c r="G1950">
        <v>81</v>
      </c>
      <c r="H1950" t="s">
        <v>17</v>
      </c>
      <c r="I1950" s="7">
        <v>11</v>
      </c>
      <c r="J1950">
        <v>1000</v>
      </c>
      <c r="K1950" s="5">
        <f t="shared" si="42"/>
        <v>90.909090909090907</v>
      </c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Q1950" s="9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>
        <v>173.6237721306758</v>
      </c>
      <c r="CM1950" s="5">
        <f>CS1950+CV1950+CY1950+DB1950+DE1950+DH1950+DK1950+DN1950+DQ1950</f>
        <v>120</v>
      </c>
      <c r="CO1950" s="5">
        <f>CT1950+CW1950+CZ1950+DC1950+DF1950+DI1950+DL1950+DO1950+DR1950</f>
        <v>179.66526394353701</v>
      </c>
      <c r="CP1950" s="5"/>
      <c r="CQ1950" s="5"/>
      <c r="CS1950">
        <v>10</v>
      </c>
      <c r="CT1950" s="5">
        <v>15.392022428224999</v>
      </c>
      <c r="CV1950">
        <v>10</v>
      </c>
      <c r="CW1950" s="5">
        <v>16.668936042355462</v>
      </c>
      <c r="CY1950">
        <v>10</v>
      </c>
      <c r="CZ1950" s="5">
        <v>16.532989232418913</v>
      </c>
      <c r="DB1950" s="5">
        <v>10</v>
      </c>
      <c r="DC1950" s="5">
        <v>15.723496340768127</v>
      </c>
      <c r="DE1950">
        <v>10</v>
      </c>
      <c r="DF1950" s="5">
        <v>17.419426105757864</v>
      </c>
      <c r="DH1950" s="5">
        <v>10</v>
      </c>
      <c r="DI1950" s="5">
        <v>18.584804869943362</v>
      </c>
      <c r="DK1950">
        <v>20</v>
      </c>
      <c r="DL1950" s="5">
        <v>37.627603832936025</v>
      </c>
      <c r="DN1950">
        <v>20</v>
      </c>
      <c r="DO1950" s="5">
        <v>21.956909197339876</v>
      </c>
      <c r="DQ1950">
        <v>20</v>
      </c>
      <c r="DR1950" s="5">
        <v>19.759075893792392</v>
      </c>
    </row>
    <row r="1951" spans="1:166" hidden="1" x14ac:dyDescent="0.25">
      <c r="A1951" t="s">
        <v>82</v>
      </c>
      <c r="B1951" t="s">
        <v>250</v>
      </c>
      <c r="C1951" s="6">
        <v>39085</v>
      </c>
      <c r="G1951">
        <v>85</v>
      </c>
      <c r="H1951" t="s">
        <v>17</v>
      </c>
      <c r="I1951" s="7">
        <v>11</v>
      </c>
      <c r="J1951">
        <v>1000</v>
      </c>
      <c r="K1951" s="5">
        <f t="shared" si="42"/>
        <v>90.909090909090907</v>
      </c>
      <c r="M1951" s="5">
        <v>439.00000000000006</v>
      </c>
      <c r="N1951" s="7">
        <v>16.3</v>
      </c>
      <c r="O1951" s="7"/>
      <c r="P1951" s="7"/>
      <c r="AC1951" s="5"/>
      <c r="AE1951" s="8"/>
      <c r="AF1951" s="8"/>
      <c r="AG1951" s="8"/>
      <c r="AH1951" s="8"/>
      <c r="AI1951" s="8"/>
      <c r="AJ1951" s="5"/>
      <c r="AK1951" s="8"/>
      <c r="AL1951" s="8"/>
      <c r="AM1951" s="8"/>
      <c r="AN1951" s="8"/>
      <c r="AO1951" s="8"/>
      <c r="AP1951" s="8"/>
      <c r="AS1951" s="8"/>
      <c r="AT1951" s="8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J1951" s="5"/>
      <c r="BK1951" s="5"/>
      <c r="BL1951" s="5"/>
      <c r="BO1951" s="7"/>
      <c r="BP1951" s="5"/>
      <c r="BQ1951" s="5"/>
      <c r="BR1951" s="5"/>
      <c r="BS1951" s="5"/>
      <c r="BT1951" s="7"/>
      <c r="BU1951" s="7"/>
      <c r="BV1951" s="7"/>
      <c r="BW1951" s="7"/>
      <c r="BX1951" s="7"/>
      <c r="BY1951" s="7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L1951" s="5"/>
      <c r="CM1951" s="5"/>
      <c r="CO1951" s="5"/>
      <c r="CP1951" s="5"/>
      <c r="CQ1951" s="5"/>
      <c r="CT1951" s="5"/>
      <c r="CV1951">
        <v>10</v>
      </c>
      <c r="CW1951" s="5"/>
      <c r="CY1951">
        <v>10</v>
      </c>
      <c r="CZ1951" s="5"/>
      <c r="DC1951" s="5"/>
      <c r="DF1951" s="5"/>
      <c r="DI1951" s="5"/>
      <c r="DL1951" s="5"/>
      <c r="DO1951" s="5"/>
      <c r="DR1951" s="5"/>
    </row>
    <row r="1952" spans="1:166" hidden="1" x14ac:dyDescent="0.25">
      <c r="A1952" t="s">
        <v>82</v>
      </c>
      <c r="B1952" t="s">
        <v>250</v>
      </c>
      <c r="C1952" s="6">
        <v>39086</v>
      </c>
      <c r="G1952">
        <v>86</v>
      </c>
      <c r="H1952" t="s">
        <v>17</v>
      </c>
      <c r="I1952" s="7">
        <v>11</v>
      </c>
      <c r="J1952">
        <v>1000</v>
      </c>
      <c r="K1952" s="5">
        <f t="shared" si="42"/>
        <v>90.909090909090907</v>
      </c>
      <c r="AC1952" s="5">
        <v>81.325000000000003</v>
      </c>
      <c r="AE1952" s="8"/>
      <c r="AF1952" s="8"/>
      <c r="AG1952" s="8"/>
      <c r="AH1952" s="8"/>
      <c r="AI1952" s="8"/>
      <c r="AJ1952" s="5">
        <v>76.825000000000003</v>
      </c>
      <c r="AK1952" s="8">
        <v>0.99439999999999995</v>
      </c>
      <c r="AL1952" s="8">
        <v>0.25907373789457444</v>
      </c>
      <c r="AM1952" s="8"/>
      <c r="AN1952" s="8"/>
      <c r="AO1952" s="8"/>
      <c r="AP1952" s="8"/>
      <c r="AQ1952" s="9">
        <f>AK1952/AJ1952</f>
        <v>1.2943703221607549E-2</v>
      </c>
      <c r="AR1952" s="9">
        <v>4.1362673573512386E-2</v>
      </c>
      <c r="AS1952" s="7">
        <f>AJ1952*AR1952</f>
        <v>3.177687397285089</v>
      </c>
      <c r="AT1952" s="8"/>
      <c r="AU1952" s="5">
        <v>9.625</v>
      </c>
      <c r="AV1952" s="5"/>
      <c r="AW1952" s="5"/>
      <c r="AX1952" s="5"/>
      <c r="AY1952" s="5">
        <v>7.55</v>
      </c>
      <c r="AZ1952" s="5"/>
      <c r="BA1952" s="5"/>
      <c r="BB1952" s="5"/>
      <c r="BC1952" s="5"/>
      <c r="BD1952" s="5"/>
      <c r="BE1952" s="5"/>
      <c r="BF1952" s="5"/>
      <c r="BG1952" s="5">
        <v>0</v>
      </c>
      <c r="BH1952" s="5">
        <v>17.175000000000001</v>
      </c>
      <c r="BJ1952" s="5"/>
      <c r="BK1952" s="5">
        <f>AC1952+AJ1952+BH1952</f>
        <v>175.32500000000002</v>
      </c>
      <c r="BL1952" s="5"/>
      <c r="BM1952" s="8">
        <f>BH1952/BK1952</f>
        <v>9.796092970198203E-2</v>
      </c>
      <c r="BN1952" s="8"/>
      <c r="BO1952" s="7"/>
      <c r="BP1952" s="5"/>
      <c r="BQ1952" s="5"/>
      <c r="BR1952" s="5"/>
      <c r="BS1952" s="5"/>
      <c r="BT1952" s="7"/>
      <c r="BU1952" s="7"/>
      <c r="BV1952" s="7"/>
      <c r="BW1952" s="7"/>
      <c r="BX1952" s="8">
        <f>AC1952/BK1952</f>
        <v>0.4638528447169542</v>
      </c>
      <c r="BY1952" s="8">
        <f>AJ1952/BK1952</f>
        <v>0.43818622558106374</v>
      </c>
      <c r="BZ1952" s="8">
        <f>BH1952/BK1952</f>
        <v>9.796092970198203E-2</v>
      </c>
      <c r="CA1952" s="5">
        <v>179.75</v>
      </c>
      <c r="CB1952" s="5">
        <v>101</v>
      </c>
      <c r="CC1952" s="5">
        <v>26</v>
      </c>
      <c r="CD1952" s="5">
        <v>0</v>
      </c>
      <c r="CE1952" s="5"/>
      <c r="CF1952" s="5"/>
      <c r="CG1952" s="5"/>
      <c r="CH1952" s="5"/>
      <c r="CI1952" s="5"/>
      <c r="CJ1952" s="5"/>
      <c r="CL1952" s="5">
        <v>170.78024028979161</v>
      </c>
      <c r="CM1952" s="5">
        <f>CS1952+CV1952+CY1952+DB1952+DE1952+DH1952+DK1952+DN1952+DQ1952</f>
        <v>120</v>
      </c>
      <c r="CO1952" s="5">
        <f>CT1952+CW1952+CZ1952+DC1952+DF1952+DI1952+DL1952+DO1952+DR1952</f>
        <v>176.26922011680369</v>
      </c>
      <c r="CP1952" s="5"/>
      <c r="CQ1952" s="5"/>
      <c r="CS1952">
        <v>10</v>
      </c>
      <c r="CT1952" s="5">
        <v>21.229402077945966</v>
      </c>
      <c r="CV1952">
        <v>10</v>
      </c>
      <c r="CW1952" s="5">
        <v>15.106730006255026</v>
      </c>
      <c r="CY1952">
        <v>10</v>
      </c>
      <c r="CZ1952" s="5">
        <v>11.513953846841218</v>
      </c>
      <c r="DB1952" s="5">
        <v>10</v>
      </c>
      <c r="DC1952" s="5">
        <v>12.065788361141649</v>
      </c>
      <c r="DE1952">
        <v>10</v>
      </c>
      <c r="DF1952" s="5">
        <v>15.423270936425359</v>
      </c>
      <c r="DH1952" s="5">
        <v>10</v>
      </c>
      <c r="DI1952" s="5">
        <v>17.861742922843021</v>
      </c>
      <c r="DK1952">
        <v>20</v>
      </c>
      <c r="DL1952" s="5">
        <v>39.131595600874547</v>
      </c>
      <c r="DN1952">
        <v>20</v>
      </c>
      <c r="DO1952" s="5">
        <v>22.8736279892262</v>
      </c>
      <c r="DQ1952">
        <v>20</v>
      </c>
      <c r="DR1952" s="5">
        <v>21.063108375250714</v>
      </c>
    </row>
    <row r="1953" spans="1:122" hidden="1" x14ac:dyDescent="0.25">
      <c r="A1953" t="s">
        <v>82</v>
      </c>
      <c r="B1953" t="s">
        <v>250</v>
      </c>
      <c r="C1953" s="6">
        <v>39089</v>
      </c>
      <c r="D1953" s="5"/>
      <c r="G1953">
        <v>89</v>
      </c>
      <c r="H1953" t="s">
        <v>17</v>
      </c>
      <c r="I1953" s="7">
        <v>11</v>
      </c>
      <c r="J1953">
        <v>1000</v>
      </c>
      <c r="K1953" s="5">
        <f t="shared" si="42"/>
        <v>90.909090909090907</v>
      </c>
      <c r="AC1953" s="5"/>
      <c r="AE1953" s="8"/>
      <c r="AF1953" s="8"/>
      <c r="AG1953" s="8"/>
      <c r="AH1953" s="8"/>
      <c r="AI1953" s="8"/>
      <c r="AJ1953" s="5"/>
      <c r="AK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145.1840792328197</v>
      </c>
      <c r="CM1953" s="5">
        <f>CS1953+CV1953+CY1953+DB1953+DE1953+DH1953+DK1953+DN1953+DQ1953</f>
        <v>120</v>
      </c>
      <c r="CO1953" s="5">
        <f>CT1953+CW1953+CZ1953+DC1953+DF1953+DI1953+DL1953+DO1953+DR1953</f>
        <v>151.88887968581793</v>
      </c>
      <c r="CP1953" s="5"/>
      <c r="CQ1953" s="5"/>
      <c r="CS1953">
        <v>10</v>
      </c>
      <c r="CT1953" s="5">
        <v>10.109731381568302</v>
      </c>
      <c r="CV1953">
        <v>10</v>
      </c>
      <c r="CW1953" s="5">
        <v>14.284788379054595</v>
      </c>
      <c r="CY1953">
        <v>10</v>
      </c>
      <c r="CZ1953" s="5">
        <v>8.759213877222777</v>
      </c>
      <c r="DB1953" s="5">
        <v>10</v>
      </c>
      <c r="DC1953" s="5">
        <v>9.9733777186610837</v>
      </c>
      <c r="DE1953">
        <v>10</v>
      </c>
      <c r="DF1953" s="5">
        <v>13.236896617776452</v>
      </c>
      <c r="DH1953" s="5">
        <v>10</v>
      </c>
      <c r="DI1953" s="5">
        <v>16.85564404874777</v>
      </c>
      <c r="DK1953">
        <v>20</v>
      </c>
      <c r="DL1953" s="5">
        <v>37.727869950798627</v>
      </c>
      <c r="DN1953">
        <v>20</v>
      </c>
      <c r="DO1953" s="5">
        <v>21.267078306445406</v>
      </c>
      <c r="DQ1953">
        <v>20</v>
      </c>
      <c r="DR1953" s="5">
        <v>19.674279405542912</v>
      </c>
    </row>
    <row r="1954" spans="1:122" hidden="1" x14ac:dyDescent="0.25">
      <c r="A1954" t="s">
        <v>82</v>
      </c>
      <c r="B1954" t="s">
        <v>250</v>
      </c>
      <c r="C1954" s="6">
        <v>39092</v>
      </c>
      <c r="D1954" s="5"/>
      <c r="G1954">
        <v>92</v>
      </c>
      <c r="H1954" t="s">
        <v>17</v>
      </c>
      <c r="I1954" s="7">
        <v>11</v>
      </c>
      <c r="J1954">
        <v>1000</v>
      </c>
      <c r="K1954" s="5">
        <f t="shared" si="42"/>
        <v>90.909090909090907</v>
      </c>
      <c r="AC1954" s="5"/>
      <c r="AE1954" s="8"/>
      <c r="AF1954" s="8"/>
      <c r="AG1954" s="8"/>
      <c r="AH1954" s="8"/>
      <c r="AI1954" s="8"/>
      <c r="AJ1954" s="5"/>
      <c r="AK1954" s="8"/>
      <c r="AM1954" s="8"/>
      <c r="AN1954" s="8"/>
      <c r="AO1954" s="8"/>
      <c r="AP1954" s="8"/>
      <c r="AQ1954" s="9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>
        <v>226.49105131991371</v>
      </c>
      <c r="CM1954" s="5">
        <f>CS1954+CV1954+CY1954+DB1954+DE1954+DH1954+DK1954+DN1954+DQ1954</f>
        <v>120</v>
      </c>
      <c r="CO1954" s="5">
        <f>CT1954+CW1954+CZ1954+DC1954+DF1954+DI1954+DL1954+DO1954+DR1954</f>
        <v>229.87426021617887</v>
      </c>
      <c r="CP1954" s="5"/>
      <c r="CQ1954" s="5"/>
      <c r="CS1954">
        <v>10</v>
      </c>
      <c r="CT1954" s="5">
        <v>44.714866474351012</v>
      </c>
      <c r="CV1954">
        <v>10</v>
      </c>
      <c r="CW1954" s="5">
        <v>20.925901122838539</v>
      </c>
      <c r="CY1954">
        <v>10</v>
      </c>
      <c r="CZ1954" s="5">
        <v>23.566572423085574</v>
      </c>
      <c r="DB1954" s="5">
        <v>10</v>
      </c>
      <c r="DC1954" s="5">
        <v>19.677921417422866</v>
      </c>
      <c r="DE1954">
        <v>10</v>
      </c>
      <c r="DF1954" s="5">
        <v>18.573230085736363</v>
      </c>
      <c r="DH1954" s="5">
        <v>10</v>
      </c>
      <c r="DI1954" s="5">
        <v>18.752929614144179</v>
      </c>
      <c r="DK1954">
        <v>20</v>
      </c>
      <c r="DL1954" s="5">
        <v>39.593559957955037</v>
      </c>
      <c r="DN1954">
        <v>20</v>
      </c>
      <c r="DO1954" s="5">
        <v>23.433070505752688</v>
      </c>
      <c r="DQ1954">
        <v>20</v>
      </c>
      <c r="DR1954" s="5">
        <v>20.636208614892588</v>
      </c>
    </row>
    <row r="1955" spans="1:122" hidden="1" x14ac:dyDescent="0.25">
      <c r="A1955" t="s">
        <v>82</v>
      </c>
      <c r="B1955" t="s">
        <v>250</v>
      </c>
      <c r="C1955" s="6">
        <v>39093</v>
      </c>
      <c r="G1955">
        <v>93</v>
      </c>
      <c r="H1955" t="s">
        <v>17</v>
      </c>
      <c r="I1955" s="7">
        <v>11</v>
      </c>
      <c r="J1955">
        <v>1000</v>
      </c>
      <c r="K1955" s="5">
        <f t="shared" si="42"/>
        <v>90.909090909090907</v>
      </c>
      <c r="M1955" s="5">
        <v>508.49999999999994</v>
      </c>
      <c r="N1955" s="7">
        <v>17</v>
      </c>
      <c r="O1955" s="7"/>
      <c r="P1955" s="7"/>
      <c r="AC1955" s="5"/>
      <c r="AE1955" s="8"/>
      <c r="AF1955" s="8"/>
      <c r="AG1955" s="8"/>
      <c r="AH1955" s="8"/>
      <c r="AI1955" s="8"/>
      <c r="AJ1955" s="5"/>
      <c r="AK1955" s="8"/>
      <c r="AM1955" s="8"/>
      <c r="AN1955" s="8"/>
      <c r="AO1955" s="8"/>
      <c r="AP1955" s="8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/>
      <c r="CM1955" s="5"/>
      <c r="CO1955" s="5"/>
      <c r="CP1955" s="5"/>
      <c r="CQ1955" s="5"/>
      <c r="CT1955" s="5"/>
      <c r="CV1955">
        <v>10</v>
      </c>
      <c r="CW1955" s="5"/>
      <c r="CY1955">
        <v>10</v>
      </c>
      <c r="CZ1955" s="5"/>
      <c r="DC1955" s="5"/>
      <c r="DF1955" s="5"/>
      <c r="DI1955" s="5"/>
      <c r="DL1955" s="5"/>
      <c r="DO1955" s="5"/>
      <c r="DR1955" s="5"/>
    </row>
    <row r="1956" spans="1:122" hidden="1" x14ac:dyDescent="0.25">
      <c r="A1956" t="s">
        <v>82</v>
      </c>
      <c r="B1956" t="s">
        <v>250</v>
      </c>
      <c r="C1956" s="6">
        <v>39094</v>
      </c>
      <c r="D1956" s="5"/>
      <c r="G1956">
        <v>94</v>
      </c>
      <c r="H1956" t="s">
        <v>17</v>
      </c>
      <c r="I1956" s="7">
        <v>11</v>
      </c>
      <c r="J1956">
        <v>1000</v>
      </c>
      <c r="K1956" s="5">
        <f t="shared" si="42"/>
        <v>90.909090909090907</v>
      </c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Q1956" s="9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>
        <v>208.35694149965889</v>
      </c>
      <c r="CM1956" s="5">
        <f>CS1956+CV1956+CY1956+DB1956+DE1956+DH1956+DK1956+DN1956+DQ1956</f>
        <v>120</v>
      </c>
      <c r="CO1956" s="5">
        <f>CT1956+CW1956+CZ1956+DC1956+DF1956+DI1956+DL1956+DO1956+DR1956</f>
        <v>212.43214735521681</v>
      </c>
      <c r="CP1956" s="5"/>
      <c r="CQ1956" s="5"/>
      <c r="CS1956">
        <v>10</v>
      </c>
      <c r="CT1956" s="5">
        <v>35.044660746683832</v>
      </c>
      <c r="CV1956">
        <v>10</v>
      </c>
      <c r="CW1956" s="5">
        <v>19.313926759620742</v>
      </c>
      <c r="CY1956">
        <v>10</v>
      </c>
      <c r="CZ1956" s="5">
        <v>21.349982710540999</v>
      </c>
      <c r="DB1956" s="5">
        <v>10</v>
      </c>
      <c r="DC1956" s="5">
        <v>17.834000777922171</v>
      </c>
      <c r="DE1956">
        <v>10</v>
      </c>
      <c r="DF1956" s="5">
        <v>18.013662016070533</v>
      </c>
      <c r="DH1956" s="5">
        <v>10</v>
      </c>
      <c r="DI1956" s="5">
        <v>17.657772557063268</v>
      </c>
      <c r="DK1956">
        <v>20</v>
      </c>
      <c r="DL1956" s="5">
        <v>38.889898703436913</v>
      </c>
      <c r="DN1956">
        <v>20</v>
      </c>
      <c r="DO1956" s="5">
        <v>23.21348049341713</v>
      </c>
      <c r="DQ1956">
        <v>20</v>
      </c>
      <c r="DR1956" s="5">
        <v>21.11476259046119</v>
      </c>
    </row>
    <row r="1957" spans="1:122" hidden="1" x14ac:dyDescent="0.25">
      <c r="A1957" t="s">
        <v>82</v>
      </c>
      <c r="B1957" t="s">
        <v>250</v>
      </c>
      <c r="C1957" s="6">
        <v>39098</v>
      </c>
      <c r="G1957">
        <v>98</v>
      </c>
      <c r="H1957" t="s">
        <v>17</v>
      </c>
      <c r="I1957" s="7">
        <v>11</v>
      </c>
      <c r="J1957">
        <v>1000</v>
      </c>
      <c r="K1957" s="5">
        <f t="shared" si="42"/>
        <v>90.909090909090907</v>
      </c>
      <c r="M1957" s="5">
        <v>537</v>
      </c>
      <c r="N1957" s="7">
        <v>18.349999999999998</v>
      </c>
      <c r="O1957" s="7"/>
      <c r="P1957" s="7"/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/>
      <c r="CM1957" s="5"/>
      <c r="CO1957" s="5"/>
      <c r="CP1957" s="5"/>
      <c r="CQ1957" s="5"/>
      <c r="CT1957" s="5"/>
      <c r="CV1957">
        <v>10</v>
      </c>
      <c r="CW1957" s="5"/>
      <c r="CY1957">
        <v>10</v>
      </c>
      <c r="CZ1957" s="5"/>
      <c r="DC1957" s="5"/>
      <c r="DF1957" s="5"/>
      <c r="DI1957" s="5"/>
      <c r="DL1957" s="5"/>
      <c r="DO1957" s="5"/>
      <c r="DR1957" s="5"/>
    </row>
    <row r="1958" spans="1:122" hidden="1" x14ac:dyDescent="0.25">
      <c r="A1958" t="s">
        <v>82</v>
      </c>
      <c r="B1958" t="s">
        <v>250</v>
      </c>
      <c r="C1958" s="6">
        <v>39099</v>
      </c>
      <c r="D1958" s="5"/>
      <c r="G1958">
        <v>99</v>
      </c>
      <c r="H1958" t="s">
        <v>17</v>
      </c>
      <c r="I1958" s="7">
        <v>11</v>
      </c>
      <c r="J1958">
        <v>1000</v>
      </c>
      <c r="K1958" s="5">
        <f t="shared" si="42"/>
        <v>90.909090909090907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179.42730455267019</v>
      </c>
      <c r="CM1958" s="5">
        <f>CS1958+CV1958+CY1958+DB1958+DE1958+DH1958+DK1958+DN1958+DQ1958</f>
        <v>120</v>
      </c>
      <c r="CO1958" s="5">
        <f>CT1958+CW1958+CZ1958+DC1958+DF1958+DI1958+DL1958+DO1958+DR1958</f>
        <v>183.5401218505134</v>
      </c>
      <c r="CP1958" s="5"/>
      <c r="CQ1958" s="5"/>
      <c r="CS1958">
        <v>10</v>
      </c>
      <c r="CT1958" s="5">
        <v>34.166990799621004</v>
      </c>
      <c r="CV1958">
        <v>10</v>
      </c>
      <c r="CW1958" s="5">
        <v>16.372314406110675</v>
      </c>
      <c r="CY1958">
        <v>10</v>
      </c>
      <c r="CZ1958" s="5">
        <v>14.134358523921236</v>
      </c>
      <c r="DB1958" s="5">
        <v>10</v>
      </c>
      <c r="DC1958" s="5">
        <v>12.834926076092316</v>
      </c>
      <c r="DE1958">
        <v>10</v>
      </c>
      <c r="DF1958" s="5">
        <v>13.518167423197653</v>
      </c>
      <c r="DH1958" s="5">
        <v>10</v>
      </c>
      <c r="DI1958" s="5">
        <v>15.303263764132259</v>
      </c>
      <c r="DK1958">
        <v>20</v>
      </c>
      <c r="DL1958" s="5">
        <v>36.025556911647072</v>
      </c>
      <c r="DN1958">
        <v>20</v>
      </c>
      <c r="DO1958" s="5">
        <v>21.024573259294449</v>
      </c>
      <c r="DQ1958">
        <v>20</v>
      </c>
      <c r="DR1958" s="5">
        <v>20.159970686496727</v>
      </c>
    </row>
    <row r="1959" spans="1:122" hidden="1" x14ac:dyDescent="0.25">
      <c r="A1959" t="s">
        <v>82</v>
      </c>
      <c r="B1959" t="s">
        <v>250</v>
      </c>
      <c r="C1959" s="6">
        <v>39102</v>
      </c>
      <c r="D1959" s="5"/>
      <c r="G1959">
        <v>102</v>
      </c>
      <c r="H1959" t="s">
        <v>17</v>
      </c>
      <c r="I1959" s="7">
        <v>11</v>
      </c>
      <c r="J1959">
        <v>1000</v>
      </c>
      <c r="K1959" s="5">
        <f t="shared" ref="K1959:K2022" si="45">1000000/I1959/J1959</f>
        <v>90.909090909090907</v>
      </c>
      <c r="AC1959" s="5"/>
      <c r="AE1959" s="8"/>
      <c r="AF1959" s="8"/>
      <c r="AG1959" s="8"/>
      <c r="AH1959" s="8"/>
      <c r="AI1959" s="8"/>
      <c r="AJ1959" s="5"/>
      <c r="AK1959" s="8"/>
      <c r="AL1959" s="8"/>
      <c r="AM1959" s="8"/>
      <c r="AN1959" s="8"/>
      <c r="AO1959" s="8"/>
      <c r="AP1959" s="8"/>
      <c r="AQ1959" s="9"/>
      <c r="AS1959" s="8"/>
      <c r="AT1959" s="8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J1959" s="5"/>
      <c r="BK1959" s="5"/>
      <c r="BL1959" s="5"/>
      <c r="BO1959" s="7"/>
      <c r="BP1959" s="5"/>
      <c r="BQ1959" s="5"/>
      <c r="BR1959" s="5"/>
      <c r="BS1959" s="5"/>
      <c r="BT1959" s="7"/>
      <c r="BU1959" s="7"/>
      <c r="BV1959" s="7"/>
      <c r="BW1959" s="7"/>
      <c r="BX1959" s="7"/>
      <c r="BY1959" s="7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L1959" s="5">
        <v>210.63827189155509</v>
      </c>
      <c r="CM1959" s="5">
        <f>CS1959+CV1959+CY1959+DB1959+DE1959+DH1959+DK1959+DN1959+DQ1959</f>
        <v>120</v>
      </c>
      <c r="CO1959" s="5">
        <f>CT1959+CW1959+CZ1959+DC1959+DF1959+DI1959+DL1959+DO1959+DR1959</f>
        <v>213.91810736071648</v>
      </c>
      <c r="CP1959" s="5"/>
      <c r="CQ1959" s="5"/>
      <c r="CS1959">
        <v>10</v>
      </c>
      <c r="CT1959" s="5">
        <v>45.426384806829404</v>
      </c>
      <c r="CV1959">
        <v>10</v>
      </c>
      <c r="CW1959" s="5">
        <v>19.473270611702127</v>
      </c>
      <c r="CY1959">
        <v>10</v>
      </c>
      <c r="CZ1959" s="5">
        <v>21.216678745567378</v>
      </c>
      <c r="DB1959" s="5">
        <v>10</v>
      </c>
      <c r="DC1959" s="5">
        <v>17.799057602457495</v>
      </c>
      <c r="DE1959">
        <v>10</v>
      </c>
      <c r="DF1959" s="5">
        <v>16.844097496074518</v>
      </c>
      <c r="DH1959" s="5">
        <v>10</v>
      </c>
      <c r="DI1959" s="5">
        <v>16.871382070542602</v>
      </c>
      <c r="DK1959">
        <v>20</v>
      </c>
      <c r="DL1959" s="5">
        <v>34.634233296440186</v>
      </c>
      <c r="DN1959">
        <v>20</v>
      </c>
      <c r="DO1959" s="5">
        <v>22.007696068565558</v>
      </c>
      <c r="DQ1959">
        <v>20</v>
      </c>
      <c r="DR1959" s="5">
        <v>19.645306662537187</v>
      </c>
    </row>
    <row r="1960" spans="1:122" hidden="1" x14ac:dyDescent="0.25">
      <c r="A1960" t="s">
        <v>82</v>
      </c>
      <c r="B1960" t="s">
        <v>250</v>
      </c>
      <c r="C1960" s="6">
        <v>39104</v>
      </c>
      <c r="G1960">
        <v>104</v>
      </c>
      <c r="H1960" t="s">
        <v>17</v>
      </c>
      <c r="I1960" s="7">
        <v>11</v>
      </c>
      <c r="J1960">
        <v>1000</v>
      </c>
      <c r="K1960" s="5">
        <f t="shared" si="45"/>
        <v>90.909090909090907</v>
      </c>
      <c r="AC1960" s="5">
        <v>138.17500000000001</v>
      </c>
      <c r="AE1960" s="8"/>
      <c r="AF1960" s="8"/>
      <c r="AG1960" s="8"/>
      <c r="AH1960" s="8"/>
      <c r="AI1960" s="8"/>
      <c r="AJ1960" s="5">
        <v>130.52500000000001</v>
      </c>
      <c r="AK1960" s="8">
        <v>1.8303750000000001</v>
      </c>
      <c r="AL1960" s="8">
        <v>0.26043452912072407</v>
      </c>
      <c r="AM1960" s="8"/>
      <c r="AN1960" s="8"/>
      <c r="AO1960" s="8"/>
      <c r="AP1960" s="8"/>
      <c r="AQ1960" s="9">
        <f>AK1960/AJ1960</f>
        <v>1.4023175636851178E-2</v>
      </c>
      <c r="AR1960" s="9">
        <v>3.8414438016549479E-2</v>
      </c>
      <c r="AS1960" s="7">
        <f>AJ1960*AR1960</f>
        <v>5.0140445221101206</v>
      </c>
      <c r="AT1960" s="8"/>
      <c r="AU1960" s="5">
        <v>9.5500000000000007</v>
      </c>
      <c r="AV1960" s="5"/>
      <c r="AW1960" s="5"/>
      <c r="AX1960" s="5"/>
      <c r="AY1960" s="5">
        <v>139.42500000000001</v>
      </c>
      <c r="AZ1960" s="5"/>
      <c r="BA1960" s="5"/>
      <c r="BB1960" s="5"/>
      <c r="BC1960" s="5"/>
      <c r="BD1960" s="5"/>
      <c r="BE1960" s="5"/>
      <c r="BF1960" s="5"/>
      <c r="BG1960" s="5">
        <v>0</v>
      </c>
      <c r="BH1960" s="5">
        <v>148.97500000000002</v>
      </c>
      <c r="BJ1960" s="5"/>
      <c r="BK1960" s="5">
        <f>AC1960+AJ1960+BH1960</f>
        <v>417.67500000000007</v>
      </c>
      <c r="BL1960" s="5"/>
      <c r="BM1960" s="8">
        <f>BH1960/BK1960</f>
        <v>0.35667684204225775</v>
      </c>
      <c r="BN1960" s="8"/>
      <c r="BO1960" s="7"/>
      <c r="BP1960" s="5"/>
      <c r="BQ1960" s="5"/>
      <c r="BR1960" s="5"/>
      <c r="BS1960" s="5"/>
      <c r="BT1960" s="7"/>
      <c r="BU1960" s="7"/>
      <c r="BV1960" s="7"/>
      <c r="BW1960" s="7"/>
      <c r="BX1960" s="8">
        <f>AC1960/BK1960</f>
        <v>0.33081941701083378</v>
      </c>
      <c r="BY1960" s="8">
        <f>AJ1960/BK1960</f>
        <v>0.31250374094690847</v>
      </c>
      <c r="BZ1960" s="8">
        <f>BH1960/BK1960</f>
        <v>0.35667684204225775</v>
      </c>
      <c r="CA1960" s="5">
        <v>294.875</v>
      </c>
      <c r="CB1960" s="5">
        <v>73.5</v>
      </c>
      <c r="CC1960" s="5">
        <v>118.5</v>
      </c>
      <c r="CD1960" s="5">
        <v>0</v>
      </c>
      <c r="CE1960" s="5"/>
      <c r="CF1960" s="5"/>
      <c r="CG1960" s="5"/>
      <c r="CH1960" s="5"/>
      <c r="CI1960" s="5"/>
      <c r="CJ1960" s="5"/>
      <c r="CL1960" s="5"/>
      <c r="CM1960" s="5"/>
      <c r="CO1960" s="5"/>
      <c r="CP1960" s="5"/>
      <c r="CQ1960" s="5"/>
      <c r="CT1960" s="5"/>
      <c r="CV1960">
        <v>10</v>
      </c>
      <c r="CW1960" s="5"/>
      <c r="CY1960">
        <v>10</v>
      </c>
      <c r="CZ1960" s="5"/>
      <c r="DC1960" s="5"/>
      <c r="DF1960" s="5"/>
      <c r="DI1960" s="5"/>
      <c r="DL1960" s="5"/>
      <c r="DO1960" s="5"/>
      <c r="DR1960" s="5"/>
    </row>
    <row r="1961" spans="1:122" hidden="1" x14ac:dyDescent="0.25">
      <c r="A1961" t="s">
        <v>82</v>
      </c>
      <c r="B1961" t="s">
        <v>250</v>
      </c>
      <c r="C1961" s="6">
        <v>39107</v>
      </c>
      <c r="D1961" s="5"/>
      <c r="G1961">
        <v>107</v>
      </c>
      <c r="H1961" t="s">
        <v>17</v>
      </c>
      <c r="I1961" s="7">
        <v>11</v>
      </c>
      <c r="J1961">
        <v>1000</v>
      </c>
      <c r="K1961" s="5">
        <f t="shared" si="45"/>
        <v>90.909090909090907</v>
      </c>
      <c r="AC1961" s="5"/>
      <c r="AE1961" s="8"/>
      <c r="AF1961" s="8"/>
      <c r="AG1961" s="8"/>
      <c r="AH1961" s="8"/>
      <c r="AI1961" s="8"/>
      <c r="AJ1961" s="5"/>
      <c r="AK1961" s="8"/>
      <c r="AM1961" s="8"/>
      <c r="AN1961" s="8"/>
      <c r="AO1961" s="8"/>
      <c r="AP1961" s="8"/>
      <c r="AQ1961" s="9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J1961" s="5"/>
      <c r="BK1961" s="5"/>
      <c r="BL1961" s="5"/>
      <c r="BO1961" s="7"/>
      <c r="BP1961" s="5"/>
      <c r="BQ1961" s="5"/>
      <c r="BR1961" s="5"/>
      <c r="BS1961" s="5"/>
      <c r="BT1961" s="7"/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L1961" s="5">
        <v>164.90182609030219</v>
      </c>
      <c r="CM1961" s="5">
        <f>CS1961+CV1961+CY1961+DB1961+DE1961+DH1961+DK1961+DN1961+DQ1961</f>
        <v>120</v>
      </c>
      <c r="CO1961" s="5">
        <f>CT1961+CW1961+CZ1961+DC1961+DF1961+DI1961+DL1961+DO1961+DR1961</f>
        <v>170.14362269693129</v>
      </c>
      <c r="CP1961" s="5"/>
      <c r="CQ1961" s="5"/>
      <c r="CS1961">
        <v>10</v>
      </c>
      <c r="CT1961" s="5">
        <v>22.750258366741924</v>
      </c>
      <c r="CV1961">
        <v>10</v>
      </c>
      <c r="CW1961" s="5">
        <v>16.653660630375036</v>
      </c>
      <c r="CY1961">
        <v>10</v>
      </c>
      <c r="CZ1961" s="5">
        <v>14.926255762922253</v>
      </c>
      <c r="DB1961" s="5">
        <v>10</v>
      </c>
      <c r="DC1961" s="5">
        <v>12.546678037491311</v>
      </c>
      <c r="DE1961">
        <v>10</v>
      </c>
      <c r="DF1961" s="5">
        <v>13.483531481945613</v>
      </c>
      <c r="DH1961" s="5">
        <v>10</v>
      </c>
      <c r="DI1961" s="5">
        <v>14.768294093879291</v>
      </c>
      <c r="DK1961">
        <v>20</v>
      </c>
      <c r="DL1961" s="5">
        <v>34.382023391011799</v>
      </c>
      <c r="DN1961">
        <v>20</v>
      </c>
      <c r="DO1961" s="5">
        <v>20.537030330631701</v>
      </c>
      <c r="DQ1961">
        <v>20</v>
      </c>
      <c r="DR1961" s="5">
        <v>20.095890601932346</v>
      </c>
    </row>
    <row r="1962" spans="1:122" hidden="1" x14ac:dyDescent="0.25">
      <c r="A1962" t="s">
        <v>82</v>
      </c>
      <c r="B1962" t="s">
        <v>250</v>
      </c>
      <c r="C1962" s="6">
        <v>39110</v>
      </c>
      <c r="D1962" s="5"/>
      <c r="G1962">
        <v>110</v>
      </c>
      <c r="H1962" t="s">
        <v>17</v>
      </c>
      <c r="I1962" s="7">
        <v>11</v>
      </c>
      <c r="J1962">
        <v>1000</v>
      </c>
      <c r="K1962" s="5">
        <f t="shared" si="45"/>
        <v>90.909090909090907</v>
      </c>
      <c r="AC1962" s="5"/>
      <c r="AE1962" s="8"/>
      <c r="AF1962" s="8"/>
      <c r="AG1962" s="8"/>
      <c r="AH1962" s="8"/>
      <c r="AI1962" s="8"/>
      <c r="AJ1962" s="5"/>
      <c r="AK1962" s="8"/>
      <c r="AM1962" s="8"/>
      <c r="AN1962" s="8"/>
      <c r="AO1962" s="8"/>
      <c r="AP1962" s="8"/>
      <c r="AQ1962" s="9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J1962" s="5"/>
      <c r="BK1962" s="5"/>
      <c r="BL1962" s="5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L1962" s="5">
        <v>146.8869433243253</v>
      </c>
      <c r="CM1962" s="5">
        <f>CS1962+CV1962+CY1962+DB1962+DE1962+DH1962+DK1962+DN1962+DQ1962</f>
        <v>120</v>
      </c>
      <c r="CO1962" s="5">
        <f>CT1962+CW1962+CZ1962+DC1962+DF1962+DI1962+DL1962+DO1962+DR1962</f>
        <v>152.50709576699285</v>
      </c>
      <c r="CP1962" s="5"/>
      <c r="CQ1962" s="5"/>
      <c r="CS1962">
        <v>10</v>
      </c>
      <c r="CT1962" s="5">
        <v>22.457061226457345</v>
      </c>
      <c r="CV1962">
        <v>10</v>
      </c>
      <c r="CW1962" s="5">
        <v>13.850655894513352</v>
      </c>
      <c r="CY1962">
        <v>10</v>
      </c>
      <c r="CZ1962" s="5">
        <v>9.9132392446083379</v>
      </c>
      <c r="DB1962" s="5">
        <v>10</v>
      </c>
      <c r="DC1962" s="5">
        <v>8.694451362205406</v>
      </c>
      <c r="DE1962">
        <v>10</v>
      </c>
      <c r="DF1962" s="5">
        <v>9.8202015018858191</v>
      </c>
      <c r="DH1962" s="5">
        <v>10</v>
      </c>
      <c r="DI1962" s="5">
        <v>12.409885377179144</v>
      </c>
      <c r="DK1962">
        <v>20</v>
      </c>
      <c r="DL1962" s="5">
        <v>32.72528587220269</v>
      </c>
      <c r="DN1962">
        <v>20</v>
      </c>
      <c r="DO1962" s="5">
        <v>21.75722312614716</v>
      </c>
      <c r="DQ1962">
        <v>20</v>
      </c>
      <c r="DR1962" s="5">
        <v>20.879092161793615</v>
      </c>
    </row>
    <row r="1963" spans="1:122" hidden="1" x14ac:dyDescent="0.25">
      <c r="A1963" t="s">
        <v>82</v>
      </c>
      <c r="B1963" t="s">
        <v>250</v>
      </c>
      <c r="C1963" s="6">
        <v>39111</v>
      </c>
      <c r="G1963">
        <v>111</v>
      </c>
      <c r="H1963" t="s">
        <v>17</v>
      </c>
      <c r="I1963" s="7">
        <v>11</v>
      </c>
      <c r="J1963">
        <v>1000</v>
      </c>
      <c r="K1963" s="5">
        <f t="shared" si="45"/>
        <v>90.909090909090907</v>
      </c>
      <c r="M1963" s="5">
        <v>596.49999999999989</v>
      </c>
      <c r="N1963" s="7">
        <v>19.850000000000001</v>
      </c>
      <c r="O1963" s="7"/>
      <c r="P1963" s="7"/>
      <c r="AC1963" s="5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J1963" s="5"/>
      <c r="BK1963" s="5"/>
      <c r="BL1963" s="5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L1963" s="5"/>
      <c r="CM1963" s="5"/>
      <c r="CO1963" s="5"/>
      <c r="CP1963" s="5"/>
      <c r="CQ1963" s="5"/>
      <c r="CT1963" s="5"/>
      <c r="CV1963">
        <v>10</v>
      </c>
      <c r="CW1963" s="5"/>
      <c r="CY1963">
        <v>10</v>
      </c>
      <c r="CZ1963" s="5"/>
      <c r="DC1963" s="5"/>
      <c r="DF1963" s="5"/>
      <c r="DI1963" s="5"/>
      <c r="DL1963" s="5"/>
      <c r="DO1963" s="5"/>
      <c r="DR1963" s="5"/>
    </row>
    <row r="1964" spans="1:122" hidden="1" x14ac:dyDescent="0.25">
      <c r="A1964" t="s">
        <v>82</v>
      </c>
      <c r="B1964" t="s">
        <v>250</v>
      </c>
      <c r="C1964" s="6">
        <v>39113</v>
      </c>
      <c r="D1964" s="5"/>
      <c r="G1964">
        <v>113</v>
      </c>
      <c r="H1964" t="s">
        <v>17</v>
      </c>
      <c r="I1964" s="7">
        <v>11</v>
      </c>
      <c r="J1964">
        <v>1000</v>
      </c>
      <c r="K1964" s="5">
        <f t="shared" si="45"/>
        <v>90.909090909090907</v>
      </c>
      <c r="AC1964" s="5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Q1964" s="9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J1964" s="5"/>
      <c r="BK1964" s="5"/>
      <c r="BL1964" s="5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L1964" s="5">
        <v>213.2817598672008</v>
      </c>
      <c r="CM1964" s="5">
        <f>CS1964+CV1964+CY1964+DB1964+DE1964+DH1964+DK1964+DN1964+DQ1964</f>
        <v>120</v>
      </c>
      <c r="CO1964" s="5">
        <f>CT1964+CW1964+CZ1964+DC1964+DF1964+DI1964+DL1964+DO1964+DR1964</f>
        <v>217.07246349179323</v>
      </c>
      <c r="CP1964" s="5"/>
      <c r="CQ1964" s="5"/>
      <c r="CS1964">
        <v>10</v>
      </c>
      <c r="CT1964" s="5">
        <v>37.409241629628411</v>
      </c>
      <c r="CV1964">
        <v>10</v>
      </c>
      <c r="CW1964" s="5">
        <v>20.430323252354981</v>
      </c>
      <c r="CY1964">
        <v>10</v>
      </c>
      <c r="CZ1964" s="5">
        <v>23.313068914229056</v>
      </c>
      <c r="DB1964" s="5">
        <v>10</v>
      </c>
      <c r="DC1964" s="5">
        <v>18.121168050306572</v>
      </c>
      <c r="DE1964">
        <v>10</v>
      </c>
      <c r="DF1964" s="5">
        <v>18.025222564211113</v>
      </c>
      <c r="DH1964" s="5">
        <v>10</v>
      </c>
      <c r="DI1964" s="5">
        <v>18.034470321907051</v>
      </c>
      <c r="DK1964">
        <v>20</v>
      </c>
      <c r="DL1964" s="5">
        <v>37.075007107642548</v>
      </c>
      <c r="DN1964">
        <v>20</v>
      </c>
      <c r="DO1964" s="5">
        <v>22.983947743321103</v>
      </c>
      <c r="DQ1964">
        <v>20</v>
      </c>
      <c r="DR1964" s="5">
        <v>21.680013908192429</v>
      </c>
    </row>
    <row r="1965" spans="1:122" hidden="1" x14ac:dyDescent="0.25">
      <c r="A1965" t="s">
        <v>82</v>
      </c>
      <c r="B1965" t="s">
        <v>250</v>
      </c>
      <c r="C1965" s="6">
        <v>39114</v>
      </c>
      <c r="D1965" s="5">
        <v>6</v>
      </c>
      <c r="E1965" t="s">
        <v>239</v>
      </c>
      <c r="F1965" t="s">
        <v>89</v>
      </c>
      <c r="G1965">
        <v>114</v>
      </c>
      <c r="H1965" t="s">
        <v>17</v>
      </c>
      <c r="I1965" s="7">
        <v>11</v>
      </c>
      <c r="J1965">
        <v>1000</v>
      </c>
      <c r="K1965" s="5">
        <f t="shared" si="45"/>
        <v>90.909090909090907</v>
      </c>
      <c r="T1965" s="5">
        <v>114.4</v>
      </c>
      <c r="AC1965" s="5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J1965" s="5"/>
      <c r="BK1965" s="5"/>
      <c r="BL1965" s="5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L1965" s="5"/>
      <c r="CM1965" s="5"/>
      <c r="CO1965" s="5"/>
      <c r="CP1965" s="5"/>
      <c r="CQ1965" s="5"/>
      <c r="CT1965" s="5"/>
      <c r="CV1965">
        <v>10</v>
      </c>
      <c r="CW1965" s="5"/>
      <c r="CY1965">
        <v>10</v>
      </c>
      <c r="CZ1965" s="5"/>
      <c r="DC1965" s="5"/>
      <c r="DF1965" s="5"/>
      <c r="DI1965" s="5"/>
      <c r="DL1965" s="5"/>
      <c r="DO1965" s="5"/>
      <c r="DR1965" s="5"/>
    </row>
    <row r="1966" spans="1:122" hidden="1" x14ac:dyDescent="0.25">
      <c r="A1966" t="s">
        <v>82</v>
      </c>
      <c r="B1966" t="s">
        <v>250</v>
      </c>
      <c r="C1966" s="6">
        <v>39120</v>
      </c>
      <c r="D1966" s="5"/>
      <c r="G1966">
        <v>120</v>
      </c>
      <c r="H1966" t="s">
        <v>17</v>
      </c>
      <c r="I1966" s="7">
        <v>11</v>
      </c>
      <c r="J1966">
        <v>1000</v>
      </c>
      <c r="K1966" s="5">
        <f t="shared" si="45"/>
        <v>90.909090909090907</v>
      </c>
      <c r="AC1966" s="5"/>
      <c r="AE1966" s="8"/>
      <c r="AF1966" s="8"/>
      <c r="AG1966" s="8"/>
      <c r="AH1966" s="8"/>
      <c r="AI1966" s="8"/>
      <c r="AJ1966" s="5"/>
      <c r="AK1966" s="8"/>
      <c r="AL1966" s="8"/>
      <c r="AM1966" s="8"/>
      <c r="AN1966" s="8"/>
      <c r="AO1966" s="8"/>
      <c r="AP1966" s="8"/>
      <c r="AQ1966" s="9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J1966" s="5"/>
      <c r="BK1966" s="5"/>
      <c r="BL1966" s="5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L1966" s="5">
        <v>157.87171212410669</v>
      </c>
      <c r="CM1966" s="5">
        <f>CS1966+CV1966+CY1966+DB1966+DE1966+DH1966+DK1966+DN1966+DQ1966</f>
        <v>120</v>
      </c>
      <c r="CO1966" s="5">
        <f>CT1966+CW1966+CZ1966+DC1966+DF1966+DI1966+DL1966+DO1966+DR1966</f>
        <v>162.66686015235527</v>
      </c>
      <c r="CP1966" s="5"/>
      <c r="CQ1966" s="5"/>
      <c r="CS1966">
        <v>10</v>
      </c>
      <c r="CT1966" s="5">
        <v>25.655091160596157</v>
      </c>
      <c r="CV1966">
        <v>10</v>
      </c>
      <c r="CW1966" s="5">
        <v>16.513683980170605</v>
      </c>
      <c r="CY1966">
        <v>10</v>
      </c>
      <c r="CZ1966" s="5">
        <v>13.898132731901214</v>
      </c>
      <c r="DB1966" s="5">
        <v>10</v>
      </c>
      <c r="DC1966" s="5">
        <v>10.999455021516525</v>
      </c>
      <c r="DE1966">
        <v>10</v>
      </c>
      <c r="DF1966" s="5">
        <v>12.099075404706198</v>
      </c>
      <c r="DH1966" s="5">
        <v>10</v>
      </c>
      <c r="DI1966" s="5">
        <v>13.505673144869661</v>
      </c>
      <c r="DK1966">
        <v>20</v>
      </c>
      <c r="DL1966" s="5">
        <v>31.000877497583083</v>
      </c>
      <c r="DN1966">
        <v>20</v>
      </c>
      <c r="DO1966" s="5">
        <v>19.861684857437488</v>
      </c>
      <c r="DQ1966">
        <v>20</v>
      </c>
      <c r="DR1966" s="5">
        <v>19.133186353574324</v>
      </c>
    </row>
    <row r="1967" spans="1:122" hidden="1" x14ac:dyDescent="0.25">
      <c r="A1967" t="s">
        <v>82</v>
      </c>
      <c r="B1967" t="s">
        <v>250</v>
      </c>
      <c r="C1967" s="6">
        <v>39122</v>
      </c>
      <c r="G1967">
        <v>122</v>
      </c>
      <c r="H1967" t="s">
        <v>17</v>
      </c>
      <c r="I1967" s="7">
        <v>11</v>
      </c>
      <c r="J1967">
        <v>1000</v>
      </c>
      <c r="K1967" s="5">
        <f t="shared" si="45"/>
        <v>90.909090909090907</v>
      </c>
      <c r="M1967" s="5">
        <v>634</v>
      </c>
      <c r="N1967" s="7">
        <v>20.350000000000001</v>
      </c>
      <c r="O1967" s="7"/>
      <c r="P1967" s="7"/>
      <c r="AC1967" s="5"/>
      <c r="AE1967" s="8"/>
      <c r="AF1967" s="8"/>
      <c r="AG1967" s="8"/>
      <c r="AH1967" s="8"/>
      <c r="AI1967" s="8"/>
      <c r="AJ1967" s="5"/>
      <c r="AK1967" s="8"/>
      <c r="AL1967" s="8"/>
      <c r="AM1967" s="8"/>
      <c r="AN1967" s="8"/>
      <c r="AO1967" s="8"/>
      <c r="AP1967" s="8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J1967" s="5"/>
      <c r="BK1967" s="5"/>
      <c r="BL1967" s="5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L1967" s="5"/>
      <c r="CM1967" s="5"/>
      <c r="CO1967" s="5"/>
      <c r="CP1967" s="5"/>
      <c r="CQ1967" s="5"/>
      <c r="CT1967" s="5"/>
      <c r="CV1967">
        <v>10</v>
      </c>
      <c r="CW1967" s="5"/>
      <c r="CY1967">
        <v>10</v>
      </c>
      <c r="CZ1967" s="5"/>
      <c r="DC1967" s="5"/>
      <c r="DF1967" s="5"/>
      <c r="DI1967" s="5"/>
      <c r="DL1967" s="5"/>
      <c r="DO1967" s="5"/>
      <c r="DR1967" s="5"/>
    </row>
    <row r="1968" spans="1:122" hidden="1" x14ac:dyDescent="0.25">
      <c r="A1968" t="s">
        <v>82</v>
      </c>
      <c r="B1968" t="s">
        <v>250</v>
      </c>
      <c r="C1968" s="6">
        <v>39123</v>
      </c>
      <c r="D1968" s="5"/>
      <c r="G1968">
        <v>123</v>
      </c>
      <c r="H1968" t="s">
        <v>17</v>
      </c>
      <c r="I1968" s="7">
        <v>11</v>
      </c>
      <c r="J1968">
        <v>1000</v>
      </c>
      <c r="K1968" s="5">
        <f t="shared" si="45"/>
        <v>90.909090909090907</v>
      </c>
      <c r="AC1968" s="5"/>
      <c r="AE1968" s="8"/>
      <c r="AF1968" s="8"/>
      <c r="AG1968" s="8"/>
      <c r="AH1968" s="8"/>
      <c r="AI1968" s="8"/>
      <c r="AJ1968" s="5"/>
      <c r="AK1968" s="8"/>
      <c r="AL1968" s="8"/>
      <c r="AM1968" s="8"/>
      <c r="AN1968" s="8"/>
      <c r="AO1968" s="8"/>
      <c r="AP1968" s="8"/>
      <c r="AQ1968" s="9"/>
      <c r="AS1968" s="8"/>
      <c r="AT1968" s="8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J1968" s="5"/>
      <c r="BK1968" s="5"/>
      <c r="BL1968" s="5"/>
      <c r="BO1968" s="7"/>
      <c r="BP1968" s="5"/>
      <c r="BQ1968" s="5"/>
      <c r="BR1968" s="5"/>
      <c r="BS1968" s="5"/>
      <c r="BT1968" s="7"/>
      <c r="BU1968" s="7"/>
      <c r="BV1968" s="7"/>
      <c r="BW1968" s="7"/>
      <c r="BX1968" s="7"/>
      <c r="BY1968" s="7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L1968" s="5">
        <v>209.48222599269849</v>
      </c>
      <c r="CM1968" s="5">
        <f>CS1968+CV1968+CY1968+DB1968+DE1968+DH1968+DK1968+DN1968+DQ1968</f>
        <v>120</v>
      </c>
      <c r="CO1968" s="5">
        <f>CT1968+CW1968+CZ1968+DC1968+DF1968+DI1968+DL1968+DO1968+DR1968</f>
        <v>212.92249836444711</v>
      </c>
      <c r="CP1968" s="5"/>
      <c r="CQ1968" s="5"/>
      <c r="CS1968">
        <v>10</v>
      </c>
      <c r="CT1968" s="5">
        <v>43.397340834882684</v>
      </c>
      <c r="CV1968">
        <v>10</v>
      </c>
      <c r="CW1968" s="5">
        <v>20.376807065338753</v>
      </c>
      <c r="CY1968">
        <v>10</v>
      </c>
      <c r="CZ1968" s="5">
        <v>22.488916975570547</v>
      </c>
      <c r="DB1968" s="5">
        <v>10</v>
      </c>
      <c r="DC1968" s="5">
        <v>18.047334415022831</v>
      </c>
      <c r="DE1968">
        <v>10</v>
      </c>
      <c r="DF1968" s="5">
        <v>16.220360965869169</v>
      </c>
      <c r="DH1968" s="5">
        <v>10</v>
      </c>
      <c r="DI1968" s="5">
        <v>16.94656859393401</v>
      </c>
      <c r="DK1968">
        <v>20</v>
      </c>
      <c r="DL1968" s="5">
        <v>33.850154271733402</v>
      </c>
      <c r="DN1968">
        <v>20</v>
      </c>
      <c r="DO1968" s="5">
        <v>21.398862518104714</v>
      </c>
      <c r="DQ1968">
        <v>20</v>
      </c>
      <c r="DR1968" s="5">
        <v>20.196152723990998</v>
      </c>
    </row>
    <row r="1969" spans="1:166" hidden="1" x14ac:dyDescent="0.25">
      <c r="A1969" t="s">
        <v>82</v>
      </c>
      <c r="B1969" t="s">
        <v>250</v>
      </c>
      <c r="C1969" s="6">
        <v>39126</v>
      </c>
      <c r="D1969" s="5">
        <v>8</v>
      </c>
      <c r="E1969" t="s">
        <v>208</v>
      </c>
      <c r="F1969" t="s">
        <v>14</v>
      </c>
      <c r="G1969">
        <v>126</v>
      </c>
      <c r="H1969" t="s">
        <v>17</v>
      </c>
      <c r="I1969" s="7">
        <v>11</v>
      </c>
      <c r="J1969">
        <v>1000</v>
      </c>
      <c r="K1969" s="5">
        <f t="shared" si="45"/>
        <v>90.909090909090907</v>
      </c>
      <c r="U1969" s="5">
        <v>126</v>
      </c>
      <c r="AC1969" s="5">
        <v>196.07002315502027</v>
      </c>
      <c r="AE1969" s="8"/>
      <c r="AF1969" s="8"/>
      <c r="AG1969" s="8"/>
      <c r="AH1969" s="8"/>
      <c r="AI1969" s="8"/>
      <c r="AJ1969" s="5">
        <v>183.22961526397532</v>
      </c>
      <c r="AK1969" s="8">
        <v>2.4700145704742371</v>
      </c>
      <c r="AL1969" s="8">
        <v>0.25708034717723349</v>
      </c>
      <c r="AM1969" s="8"/>
      <c r="AN1969" s="8"/>
      <c r="AO1969" s="8"/>
      <c r="AP1969" s="8"/>
      <c r="AQ1969" s="9">
        <f>AK1969/AJ1969</f>
        <v>1.3480433099833428E-2</v>
      </c>
      <c r="AR1969" s="9">
        <v>3.3811923979588404E-2</v>
      </c>
      <c r="AS1969" s="7">
        <f>AJ1969*AR1969</f>
        <v>6.1953458221147644</v>
      </c>
      <c r="AT1969" s="8"/>
      <c r="AU1969" s="5">
        <v>0.87632160736963649</v>
      </c>
      <c r="AV1969" s="5"/>
      <c r="AW1969" s="5"/>
      <c r="AX1969" s="5"/>
      <c r="AY1969" s="5">
        <v>478.36383700443048</v>
      </c>
      <c r="AZ1969" s="5"/>
      <c r="BA1969" s="5"/>
      <c r="BB1969" s="5"/>
      <c r="BC1969" s="5"/>
      <c r="BD1969" s="5"/>
      <c r="BE1969" s="5"/>
      <c r="BF1969" s="5"/>
      <c r="BG1969" s="5">
        <v>0</v>
      </c>
      <c r="BH1969" s="5">
        <v>479.2401586118001</v>
      </c>
      <c r="BJ1969" s="5"/>
      <c r="BK1969" s="5">
        <f>AC1969+AJ1969+BH1969</f>
        <v>858.53979703079563</v>
      </c>
      <c r="BL1969" s="5"/>
      <c r="BM1969" s="8">
        <f>BH1969/BK1969</f>
        <v>0.55820377840284308</v>
      </c>
      <c r="BN1969" s="8"/>
      <c r="BO1969" s="7"/>
      <c r="BP1969" s="5"/>
      <c r="BQ1969" s="5"/>
      <c r="BR1969" s="5"/>
      <c r="BS1969" s="5"/>
      <c r="BT1969" s="7"/>
      <c r="BU1969" s="7"/>
      <c r="BV1969" s="7"/>
      <c r="BW1969" s="7"/>
      <c r="BX1969" s="8">
        <f>AC1969/BK1969</f>
        <v>0.2283761612835139</v>
      </c>
      <c r="BY1969" s="8">
        <f>AJ1969/BK1969</f>
        <v>0.21342006031364311</v>
      </c>
      <c r="BZ1969" s="8">
        <f>BH1969/BK1969</f>
        <v>0.55820377840284308</v>
      </c>
      <c r="CA1969" s="5">
        <v>285.73079539421599</v>
      </c>
      <c r="CB1969" s="5">
        <v>7.0722882251270605</v>
      </c>
      <c r="CC1969" s="5">
        <v>140.58614091752719</v>
      </c>
      <c r="CD1969" s="5">
        <v>0</v>
      </c>
      <c r="CE1969" s="5"/>
      <c r="CF1969" s="5"/>
      <c r="CG1969" s="5"/>
      <c r="CH1969" s="5"/>
      <c r="CI1969" s="5"/>
      <c r="CJ1969" s="5"/>
      <c r="CL1969" s="5"/>
      <c r="CM1969" s="5"/>
      <c r="CO1969" s="5"/>
      <c r="CP1969" s="5"/>
      <c r="CQ1969" s="5"/>
      <c r="CT1969" s="5"/>
      <c r="CV1969">
        <v>10</v>
      </c>
      <c r="CW1969" s="5"/>
      <c r="CY1969">
        <v>10</v>
      </c>
      <c r="CZ1969" s="5"/>
      <c r="DC1969" s="5"/>
      <c r="DF1969" s="5"/>
      <c r="DI1969" s="5"/>
      <c r="DL1969" s="5"/>
      <c r="DO1969" s="5"/>
      <c r="DR1969" s="5"/>
    </row>
    <row r="1970" spans="1:166" hidden="1" x14ac:dyDescent="0.25">
      <c r="A1970" t="s">
        <v>82</v>
      </c>
      <c r="B1970" t="s">
        <v>250</v>
      </c>
      <c r="C1970" s="6">
        <v>39129</v>
      </c>
      <c r="D1970" s="5"/>
      <c r="G1970">
        <v>129</v>
      </c>
      <c r="H1970" t="s">
        <v>17</v>
      </c>
      <c r="I1970" s="7">
        <v>11</v>
      </c>
      <c r="J1970">
        <v>1000</v>
      </c>
      <c r="K1970" s="5">
        <f t="shared" si="45"/>
        <v>90.909090909090907</v>
      </c>
      <c r="AC1970" s="5"/>
      <c r="AE1970" s="8"/>
      <c r="AF1970" s="8"/>
      <c r="AG1970" s="8"/>
      <c r="AH1970" s="8"/>
      <c r="AI1970" s="8"/>
      <c r="AJ1970" s="5"/>
      <c r="AK1970" s="8"/>
      <c r="AM1970" s="8"/>
      <c r="AN1970" s="8"/>
      <c r="AO1970" s="8"/>
      <c r="AP1970" s="8"/>
      <c r="AQ1970" s="9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J1970" s="5"/>
      <c r="BK1970" s="5"/>
      <c r="BL1970" s="5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L1970" s="5">
        <v>179.25332953840541</v>
      </c>
      <c r="CM1970" s="5">
        <f t="shared" ref="CM1970:CM1976" si="46">CS1970+CV1970+CY1970+DB1970+DE1970+DH1970+DK1970+DN1970+DQ1970</f>
        <v>120</v>
      </c>
      <c r="CO1970" s="5">
        <f t="shared" ref="CO1970:CO1976" si="47">CT1970+CW1970+CZ1970+DC1970+DF1970+DI1970+DL1970+DO1970+DR1970</f>
        <v>183.52566760182535</v>
      </c>
      <c r="CP1970" s="5"/>
      <c r="CQ1970" s="5"/>
      <c r="CS1970">
        <v>10</v>
      </c>
      <c r="CT1970" s="5">
        <v>32.135988166137878</v>
      </c>
      <c r="CV1970">
        <v>10</v>
      </c>
      <c r="CW1970" s="5">
        <v>18.637127059979456</v>
      </c>
      <c r="CY1970">
        <v>10</v>
      </c>
      <c r="CZ1970" s="5">
        <v>19.147674623732755</v>
      </c>
      <c r="DB1970" s="5">
        <v>10</v>
      </c>
      <c r="DC1970" s="5">
        <v>14.707237501084217</v>
      </c>
      <c r="DE1970">
        <v>10</v>
      </c>
      <c r="DF1970" s="5">
        <v>13.842431887221489</v>
      </c>
      <c r="DH1970" s="5">
        <v>10</v>
      </c>
      <c r="DI1970" s="5">
        <v>14.407132771505365</v>
      </c>
      <c r="DK1970">
        <v>20</v>
      </c>
      <c r="DL1970" s="5">
        <v>30.757471944012462</v>
      </c>
      <c r="DN1970">
        <v>20</v>
      </c>
      <c r="DO1970" s="5">
        <v>19.412673200968349</v>
      </c>
      <c r="DQ1970">
        <v>20</v>
      </c>
      <c r="DR1970" s="5">
        <v>20.477930447183375</v>
      </c>
    </row>
    <row r="1971" spans="1:166" hidden="1" x14ac:dyDescent="0.25">
      <c r="A1971" t="s">
        <v>82</v>
      </c>
      <c r="B1971" t="s">
        <v>250</v>
      </c>
      <c r="C1971" s="6">
        <v>39132</v>
      </c>
      <c r="D1971" s="5"/>
      <c r="G1971">
        <v>132</v>
      </c>
      <c r="H1971" t="s">
        <v>17</v>
      </c>
      <c r="I1971" s="7">
        <v>11</v>
      </c>
      <c r="J1971">
        <v>1000</v>
      </c>
      <c r="K1971" s="5">
        <f t="shared" si="45"/>
        <v>90.909090909090907</v>
      </c>
      <c r="AC1971" s="5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J1971" s="5"/>
      <c r="BK1971" s="5"/>
      <c r="BL1971" s="5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L1971" s="5">
        <v>152.65634144605289</v>
      </c>
      <c r="CM1971" s="5">
        <f t="shared" si="46"/>
        <v>120</v>
      </c>
      <c r="CO1971" s="5">
        <f t="shared" si="47"/>
        <v>157.67911747318033</v>
      </c>
      <c r="CP1971" s="5"/>
      <c r="CQ1971" s="5"/>
      <c r="CS1971">
        <v>10</v>
      </c>
      <c r="CT1971" s="5">
        <v>24.455328191259817</v>
      </c>
      <c r="CV1971">
        <v>10</v>
      </c>
      <c r="CW1971" s="5">
        <v>16.361324290446774</v>
      </c>
      <c r="CY1971">
        <v>10</v>
      </c>
      <c r="CZ1971" s="5">
        <v>14.385991695765062</v>
      </c>
      <c r="DB1971" s="5">
        <v>10</v>
      </c>
      <c r="DC1971" s="5">
        <v>11.083265201961161</v>
      </c>
      <c r="DE1971">
        <v>10</v>
      </c>
      <c r="DF1971" s="5">
        <v>11.501193843737504</v>
      </c>
      <c r="DH1971" s="5">
        <v>10</v>
      </c>
      <c r="DI1971" s="5">
        <v>11.898455684546889</v>
      </c>
      <c r="DK1971">
        <v>20</v>
      </c>
      <c r="DL1971" s="5">
        <v>27.988727714986005</v>
      </c>
      <c r="DN1971">
        <v>20</v>
      </c>
      <c r="DO1971" s="5">
        <v>19.457041510832632</v>
      </c>
      <c r="DQ1971">
        <v>20</v>
      </c>
      <c r="DR1971" s="5">
        <v>20.547789339644517</v>
      </c>
    </row>
    <row r="1972" spans="1:166" hidden="1" x14ac:dyDescent="0.25">
      <c r="A1972" t="s">
        <v>82</v>
      </c>
      <c r="B1972" t="s">
        <v>250</v>
      </c>
      <c r="C1972" s="6">
        <v>39136</v>
      </c>
      <c r="D1972" s="5"/>
      <c r="G1972">
        <v>136</v>
      </c>
      <c r="H1972" t="s">
        <v>17</v>
      </c>
      <c r="I1972" s="7">
        <v>11</v>
      </c>
      <c r="J1972">
        <v>1000</v>
      </c>
      <c r="K1972" s="5">
        <f t="shared" si="45"/>
        <v>90.909090909090907</v>
      </c>
      <c r="AC1972" s="5"/>
      <c r="AE1972" s="8"/>
      <c r="AF1972" s="8"/>
      <c r="AG1972" s="8"/>
      <c r="AH1972" s="8"/>
      <c r="AI1972" s="8"/>
      <c r="AJ1972" s="5"/>
      <c r="AK1972" s="8"/>
      <c r="AL1972" s="8"/>
      <c r="AM1972" s="8"/>
      <c r="AN1972" s="8"/>
      <c r="AO1972" s="8"/>
      <c r="AP1972" s="8"/>
      <c r="AQ1972" s="9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J1972" s="5"/>
      <c r="BK1972" s="5"/>
      <c r="BL1972" s="5"/>
      <c r="BO1972" s="7"/>
      <c r="BP1972" s="5"/>
      <c r="BQ1972" s="5"/>
      <c r="BR1972" s="5"/>
      <c r="BS1972" s="5"/>
      <c r="BT1972" s="7"/>
      <c r="BU1972" s="7"/>
      <c r="BV1972" s="7"/>
      <c r="BW1972" s="7"/>
      <c r="BX1972" s="7"/>
      <c r="BY1972" s="7"/>
      <c r="BZ1972" s="7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L1972" s="5">
        <v>118.4088784825981</v>
      </c>
      <c r="CM1972" s="5">
        <f t="shared" si="46"/>
        <v>120</v>
      </c>
      <c r="CO1972" s="5">
        <f t="shared" si="47"/>
        <v>123.79317725446185</v>
      </c>
      <c r="CP1972" s="5"/>
      <c r="CQ1972" s="5"/>
      <c r="CS1972">
        <v>10</v>
      </c>
      <c r="CT1972" s="5">
        <v>22.014026592829644</v>
      </c>
      <c r="CV1972">
        <v>10</v>
      </c>
      <c r="CW1972" s="5">
        <v>13.790502932223115</v>
      </c>
      <c r="CY1972">
        <v>10</v>
      </c>
      <c r="CZ1972" s="5">
        <v>7.5992438893365559</v>
      </c>
      <c r="DB1972" s="5">
        <v>10</v>
      </c>
      <c r="DC1972" s="5">
        <v>5.7764899758889925</v>
      </c>
      <c r="DE1972">
        <v>10</v>
      </c>
      <c r="DF1972" s="5">
        <v>7.0658687251055765</v>
      </c>
      <c r="DH1972" s="5">
        <v>10</v>
      </c>
      <c r="DI1972" s="5">
        <v>7.9671708783869803</v>
      </c>
      <c r="DK1972">
        <v>20</v>
      </c>
      <c r="DL1972" s="5">
        <v>23.579810175367417</v>
      </c>
      <c r="DN1972">
        <v>20</v>
      </c>
      <c r="DO1972" s="5">
        <v>17.195174960559548</v>
      </c>
      <c r="DQ1972">
        <v>20</v>
      </c>
      <c r="DR1972" s="5">
        <v>18.804889124764038</v>
      </c>
    </row>
    <row r="1973" spans="1:166" hidden="1" x14ac:dyDescent="0.25">
      <c r="A1973" t="s">
        <v>82</v>
      </c>
      <c r="B1973" t="s">
        <v>250</v>
      </c>
      <c r="C1973" s="6">
        <v>39140</v>
      </c>
      <c r="D1973" s="5"/>
      <c r="G1973">
        <v>140</v>
      </c>
      <c r="H1973" t="s">
        <v>17</v>
      </c>
      <c r="I1973" s="7">
        <v>11</v>
      </c>
      <c r="J1973">
        <v>1000</v>
      </c>
      <c r="K1973" s="5">
        <f t="shared" si="45"/>
        <v>90.909090909090907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217.4975605272337</v>
      </c>
      <c r="CM1973" s="5">
        <f t="shared" si="46"/>
        <v>120</v>
      </c>
      <c r="CO1973" s="5">
        <f t="shared" si="47"/>
        <v>220.78205854972504</v>
      </c>
      <c r="CP1973" s="5"/>
      <c r="CQ1973" s="5"/>
      <c r="CS1973">
        <v>10</v>
      </c>
      <c r="CT1973" s="5">
        <v>46.822998887734705</v>
      </c>
      <c r="CV1973">
        <v>10</v>
      </c>
      <c r="CW1973" s="5">
        <v>20.306818560300833</v>
      </c>
      <c r="CY1973">
        <v>10</v>
      </c>
      <c r="CZ1973" s="5">
        <v>23.962757632733464</v>
      </c>
      <c r="DB1973" s="5">
        <v>10</v>
      </c>
      <c r="DC1973" s="5">
        <v>20.30754736688192</v>
      </c>
      <c r="DE1973">
        <v>10</v>
      </c>
      <c r="DF1973" s="5">
        <v>19.119206311281594</v>
      </c>
      <c r="DH1973" s="5">
        <v>10</v>
      </c>
      <c r="DI1973" s="5">
        <v>17.39352843054025</v>
      </c>
      <c r="DK1973">
        <v>20</v>
      </c>
      <c r="DL1973" s="5">
        <v>33.00903811654387</v>
      </c>
      <c r="DN1973">
        <v>20</v>
      </c>
      <c r="DO1973" s="5">
        <v>20.338825018756346</v>
      </c>
      <c r="DQ1973">
        <v>20</v>
      </c>
      <c r="DR1973" s="5">
        <v>19.521338224952054</v>
      </c>
    </row>
    <row r="1974" spans="1:166" hidden="1" x14ac:dyDescent="0.25">
      <c r="A1974" t="s">
        <v>82</v>
      </c>
      <c r="B1974" t="s">
        <v>250</v>
      </c>
      <c r="C1974" s="6">
        <v>39146</v>
      </c>
      <c r="D1974" s="5"/>
      <c r="G1974">
        <v>146</v>
      </c>
      <c r="H1974" t="s">
        <v>17</v>
      </c>
      <c r="I1974" s="7">
        <v>11</v>
      </c>
      <c r="J1974">
        <v>1000</v>
      </c>
      <c r="K1974" s="5">
        <f t="shared" si="45"/>
        <v>90.909090909090907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192.75353054099551</v>
      </c>
      <c r="CM1974" s="5">
        <f t="shared" si="46"/>
        <v>120</v>
      </c>
      <c r="CO1974" s="5">
        <f t="shared" si="47"/>
        <v>196.36281911931979</v>
      </c>
      <c r="CP1974" s="5"/>
      <c r="CQ1974" s="5"/>
      <c r="CS1974">
        <v>10</v>
      </c>
      <c r="CT1974" s="5">
        <v>41.247018751318194</v>
      </c>
      <c r="CV1974">
        <v>10</v>
      </c>
      <c r="CW1974" s="5">
        <v>18.723924657534248</v>
      </c>
      <c r="CY1974">
        <v>10</v>
      </c>
      <c r="CZ1974" s="5">
        <v>20.600389540850479</v>
      </c>
      <c r="DB1974" s="5">
        <v>10</v>
      </c>
      <c r="DC1974" s="5">
        <v>16.783420231310359</v>
      </c>
      <c r="DE1974">
        <v>10</v>
      </c>
      <c r="DF1974" s="5">
        <v>16.359986426482379</v>
      </c>
      <c r="DH1974" s="5">
        <v>10</v>
      </c>
      <c r="DI1974" s="5">
        <v>15.45246478532402</v>
      </c>
      <c r="DK1974">
        <v>20</v>
      </c>
      <c r="DL1974" s="5">
        <v>30.624502172185306</v>
      </c>
      <c r="DN1974">
        <v>20</v>
      </c>
      <c r="DO1974" s="5">
        <v>18.072694959054679</v>
      </c>
      <c r="DQ1974">
        <v>20</v>
      </c>
      <c r="DR1974" s="5">
        <v>18.498417595260115</v>
      </c>
    </row>
    <row r="1975" spans="1:166" hidden="1" x14ac:dyDescent="0.25">
      <c r="A1975" t="s">
        <v>82</v>
      </c>
      <c r="B1975" t="s">
        <v>250</v>
      </c>
      <c r="C1975" s="6">
        <v>39150</v>
      </c>
      <c r="D1975" s="5"/>
      <c r="G1975">
        <v>150</v>
      </c>
      <c r="H1975" t="s">
        <v>17</v>
      </c>
      <c r="I1975" s="7">
        <v>11</v>
      </c>
      <c r="J1975">
        <v>1000</v>
      </c>
      <c r="K1975" s="5">
        <f t="shared" si="45"/>
        <v>90.909090909090907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177.96559392027859</v>
      </c>
      <c r="CM1975" s="5">
        <f t="shared" si="46"/>
        <v>120</v>
      </c>
      <c r="CO1975" s="5">
        <f t="shared" si="47"/>
        <v>181.6128029138921</v>
      </c>
      <c r="CP1975" s="5"/>
      <c r="CQ1975" s="5"/>
      <c r="CS1975">
        <v>10</v>
      </c>
      <c r="CT1975" s="5">
        <v>39.234715036767355</v>
      </c>
      <c r="CV1975">
        <v>10</v>
      </c>
      <c r="CW1975" s="5">
        <v>17.489250240379242</v>
      </c>
      <c r="CY1975">
        <v>10</v>
      </c>
      <c r="CZ1975" s="5">
        <v>17.267395295275165</v>
      </c>
      <c r="DB1975" s="5">
        <v>10</v>
      </c>
      <c r="DC1975" s="5">
        <v>14.564426334414184</v>
      </c>
      <c r="DE1975">
        <v>10</v>
      </c>
      <c r="DF1975" s="5">
        <v>14.682567364355373</v>
      </c>
      <c r="DH1975" s="5">
        <v>10</v>
      </c>
      <c r="DI1975" s="5">
        <v>14.39467029139189</v>
      </c>
      <c r="DK1975">
        <v>20</v>
      </c>
      <c r="DL1975" s="5">
        <v>27.684947668718365</v>
      </c>
      <c r="DN1975">
        <v>20</v>
      </c>
      <c r="DO1975" s="5">
        <v>17.392689150020452</v>
      </c>
      <c r="DQ1975">
        <v>20</v>
      </c>
      <c r="DR1975" s="5">
        <v>18.902141532570063</v>
      </c>
    </row>
    <row r="1976" spans="1:166" hidden="1" x14ac:dyDescent="0.25">
      <c r="A1976" t="s">
        <v>82</v>
      </c>
      <c r="B1976" t="s">
        <v>250</v>
      </c>
      <c r="C1976" s="6">
        <v>39157</v>
      </c>
      <c r="D1976" s="5"/>
      <c r="G1976">
        <v>157</v>
      </c>
      <c r="H1976" t="s">
        <v>17</v>
      </c>
      <c r="I1976" s="7">
        <v>11</v>
      </c>
      <c r="J1976">
        <v>1000</v>
      </c>
      <c r="K1976" s="5">
        <f t="shared" si="45"/>
        <v>90.909090909090907</v>
      </c>
      <c r="AC1976" s="5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J1976" s="5"/>
      <c r="BK1976" s="5"/>
      <c r="BL1976" s="5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L1976" s="5">
        <v>117.8592365598563</v>
      </c>
      <c r="CM1976" s="5">
        <f t="shared" si="46"/>
        <v>120</v>
      </c>
      <c r="CO1976" s="5">
        <f t="shared" si="47"/>
        <v>123.27390565721745</v>
      </c>
      <c r="CP1976" s="5"/>
      <c r="CQ1976" s="5"/>
      <c r="CS1976">
        <v>10</v>
      </c>
      <c r="CT1976" s="5">
        <v>20.030398332896077</v>
      </c>
      <c r="CV1976">
        <v>10</v>
      </c>
      <c r="CW1976" s="5">
        <v>14.318018242940383</v>
      </c>
      <c r="CY1976">
        <v>10</v>
      </c>
      <c r="CZ1976" s="5">
        <v>9.6129233527566029</v>
      </c>
      <c r="DB1976" s="5">
        <v>10</v>
      </c>
      <c r="DC1976" s="5">
        <v>8.1106193096118346</v>
      </c>
      <c r="DE1976">
        <v>10</v>
      </c>
      <c r="DF1976" s="5">
        <v>9.2176808291098311</v>
      </c>
      <c r="DH1976" s="5">
        <v>10</v>
      </c>
      <c r="DI1976" s="5">
        <v>9.6280868129735637</v>
      </c>
      <c r="DK1976">
        <v>20</v>
      </c>
      <c r="DL1976" s="5">
        <v>19.461185074491684</v>
      </c>
      <c r="DN1976">
        <v>20</v>
      </c>
      <c r="DO1976" s="5">
        <v>14.449497971792487</v>
      </c>
      <c r="DQ1976">
        <v>20</v>
      </c>
      <c r="DR1976" s="5">
        <v>18.445495730645014</v>
      </c>
    </row>
    <row r="1977" spans="1:166" hidden="1" x14ac:dyDescent="0.25">
      <c r="A1977" t="s">
        <v>82</v>
      </c>
      <c r="B1977" t="s">
        <v>250</v>
      </c>
      <c r="C1977" s="6">
        <v>39159</v>
      </c>
      <c r="D1977" s="5">
        <v>9</v>
      </c>
      <c r="E1977" s="6" t="s">
        <v>207</v>
      </c>
      <c r="F1977" t="s">
        <v>15</v>
      </c>
      <c r="G1977">
        <v>159</v>
      </c>
      <c r="H1977" t="s">
        <v>17</v>
      </c>
      <c r="I1977" s="7">
        <v>11</v>
      </c>
      <c r="J1977">
        <v>1000</v>
      </c>
      <c r="K1977" s="5">
        <f t="shared" si="45"/>
        <v>90.909090909090907</v>
      </c>
      <c r="L1977" s="5"/>
      <c r="M1977" s="8"/>
      <c r="N1977" s="8"/>
      <c r="O1977" s="8"/>
      <c r="P1977" s="8"/>
      <c r="Q1977" s="5"/>
      <c r="R1977" s="5"/>
      <c r="S1977" s="5"/>
      <c r="T1977" s="5"/>
      <c r="U1977" s="5"/>
      <c r="V1977" s="5">
        <v>159</v>
      </c>
      <c r="W1977" s="5"/>
      <c r="X1977" s="8"/>
      <c r="Y1977" s="8"/>
      <c r="Z1977" s="8"/>
      <c r="AA1977" s="8"/>
      <c r="AB1977" s="8"/>
      <c r="AC1977" s="5"/>
      <c r="AD1977" s="8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R1977" s="8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8"/>
      <c r="BJ1977" s="5"/>
      <c r="BK1977" s="5"/>
      <c r="BL1977" s="5"/>
      <c r="BM1977" s="8"/>
      <c r="BN1977" s="8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8"/>
      <c r="CL1977" s="5"/>
      <c r="CM1977" s="5"/>
      <c r="CN1977" s="8"/>
      <c r="CO1977" s="5"/>
      <c r="CP1977" s="5"/>
      <c r="CQ1977" s="5"/>
      <c r="CR1977" s="8"/>
      <c r="CS1977" s="8"/>
      <c r="CT1977" s="5"/>
      <c r="CW1977" s="5"/>
      <c r="CZ1977" s="5"/>
      <c r="DC1977" s="5"/>
      <c r="DF1977" s="5"/>
      <c r="DI1977" s="5"/>
      <c r="DL1977" s="5"/>
      <c r="DO1977" s="5"/>
      <c r="DQ1977" s="8"/>
      <c r="DR1977" s="5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</row>
    <row r="1978" spans="1:166" hidden="1" x14ac:dyDescent="0.25">
      <c r="A1978" t="s">
        <v>82</v>
      </c>
      <c r="B1978" t="s">
        <v>250</v>
      </c>
      <c r="C1978" s="6">
        <v>39161</v>
      </c>
      <c r="D1978" s="5"/>
      <c r="E1978" s="6"/>
      <c r="G1978">
        <v>161</v>
      </c>
      <c r="H1978" t="s">
        <v>17</v>
      </c>
      <c r="I1978" s="7">
        <v>11</v>
      </c>
      <c r="J1978">
        <v>1000</v>
      </c>
      <c r="K1978" s="5">
        <f t="shared" si="45"/>
        <v>90.909090909090907</v>
      </c>
      <c r="L1978" s="5"/>
      <c r="M1978" s="8"/>
      <c r="N1978" s="8"/>
      <c r="O1978" s="8"/>
      <c r="P1978" s="8"/>
      <c r="Q1978" s="5"/>
      <c r="R1978" s="5"/>
      <c r="S1978" s="5"/>
      <c r="T1978" s="5"/>
      <c r="U1978" s="5"/>
      <c r="V1978" s="5"/>
      <c r="W1978" s="5"/>
      <c r="X1978" s="8"/>
      <c r="Y1978" s="8"/>
      <c r="Z1978" s="8"/>
      <c r="AA1978" s="8"/>
      <c r="AB1978" s="8"/>
      <c r="AC1978" s="5"/>
      <c r="AD1978" s="8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R1978" s="8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8"/>
      <c r="BJ1978" s="5"/>
      <c r="BK1978" s="5"/>
      <c r="BL1978" s="5"/>
      <c r="BM1978" s="8"/>
      <c r="BN1978" s="8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>
        <v>0</v>
      </c>
      <c r="CC1978" s="5">
        <v>134.52000000000001</v>
      </c>
      <c r="CD1978" s="5">
        <v>106.52486110897132</v>
      </c>
      <c r="CE1978" s="5"/>
      <c r="CF1978" s="5"/>
      <c r="CG1978" s="5"/>
      <c r="CH1978" s="5"/>
      <c r="CI1978" s="5"/>
      <c r="CJ1978" s="5"/>
      <c r="CK1978" s="8"/>
      <c r="CL1978" s="5"/>
      <c r="CM1978" s="5"/>
      <c r="CN1978" s="8"/>
      <c r="CO1978" s="5"/>
      <c r="CP1978" s="5"/>
      <c r="CQ1978" s="5"/>
      <c r="CR1978" s="8"/>
      <c r="CS1978" s="8"/>
      <c r="CT1978" s="5"/>
      <c r="CW1978" s="5"/>
      <c r="CZ1978" s="5"/>
      <c r="DC1978" s="5"/>
      <c r="DF1978" s="5"/>
      <c r="DI1978" s="5"/>
      <c r="DL1978" s="5"/>
      <c r="DO1978" s="5"/>
      <c r="DQ1978" s="8"/>
      <c r="DR1978" s="5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</row>
    <row r="1979" spans="1:166" hidden="1" x14ac:dyDescent="0.25">
      <c r="A1979" t="s">
        <v>82</v>
      </c>
      <c r="B1979" t="s">
        <v>250</v>
      </c>
      <c r="C1979" s="6">
        <v>39162</v>
      </c>
      <c r="D1979" s="5"/>
      <c r="G1979">
        <v>162</v>
      </c>
      <c r="H1979" t="s">
        <v>17</v>
      </c>
      <c r="I1979" s="7">
        <v>11</v>
      </c>
      <c r="J1979">
        <v>1000</v>
      </c>
      <c r="K1979" s="5">
        <f t="shared" si="45"/>
        <v>90.909090909090907</v>
      </c>
      <c r="AC1979" s="5"/>
      <c r="AE1979" s="8"/>
      <c r="AF1979" s="8"/>
      <c r="AG1979" s="8"/>
      <c r="AH1979" s="8"/>
      <c r="AI1979" s="8"/>
      <c r="AJ1979" s="5"/>
      <c r="AK1979" s="8"/>
      <c r="AL1979" s="8"/>
      <c r="AM1979" s="8"/>
      <c r="AN1979" s="8"/>
      <c r="AO1979" s="8"/>
      <c r="AP1979" s="8"/>
      <c r="AQ1979" s="9"/>
      <c r="AS1979" s="8"/>
      <c r="AT1979" s="8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J1979" s="5"/>
      <c r="BK1979" s="5"/>
      <c r="BL1979" s="5"/>
      <c r="BO1979" s="7"/>
      <c r="BP1979" s="5"/>
      <c r="BQ1979" s="5"/>
      <c r="BR1979" s="5"/>
      <c r="BS1979" s="5"/>
      <c r="BT1979" s="7"/>
      <c r="BU1979" s="7"/>
      <c r="BV1979" s="7"/>
      <c r="BW1979" s="7"/>
      <c r="BX1979" s="7"/>
      <c r="BY1979" s="7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L1979" s="5">
        <v>80.055211524219089</v>
      </c>
      <c r="CM1979" s="5">
        <f>CS1979+CV1979+CY1979+DB1979+DE1979+DH1979+DK1979+DN1979+DQ1979</f>
        <v>120</v>
      </c>
      <c r="CO1979" s="5">
        <f>CT1979+CW1979+CZ1979+DC1979+DF1979+DI1979+DL1979+DO1979+DR1979</f>
        <v>85.37629170009447</v>
      </c>
      <c r="CP1979" s="5"/>
      <c r="CQ1979" s="5"/>
      <c r="CS1979">
        <v>10</v>
      </c>
      <c r="CT1979" s="5">
        <v>17.934145166051231</v>
      </c>
      <c r="CV1979">
        <v>10</v>
      </c>
      <c r="CW1979" s="5">
        <v>12.372400623066923</v>
      </c>
      <c r="CY1979">
        <v>10</v>
      </c>
      <c r="CZ1979" s="5">
        <v>3.0383254516114633</v>
      </c>
      <c r="DB1979" s="5">
        <v>10</v>
      </c>
      <c r="DC1979" s="5">
        <v>2.9409776268135843</v>
      </c>
      <c r="DE1979">
        <v>10</v>
      </c>
      <c r="DF1979" s="5">
        <v>4.4447173731043144</v>
      </c>
      <c r="DH1979" s="5">
        <v>10</v>
      </c>
      <c r="DI1979" s="5">
        <v>6.2772564828806381</v>
      </c>
      <c r="DK1979">
        <v>20</v>
      </c>
      <c r="DL1979" s="5">
        <v>12.265530638096118</v>
      </c>
      <c r="DN1979">
        <v>20</v>
      </c>
      <c r="DO1979" s="5">
        <v>10.672847200522931</v>
      </c>
      <c r="DQ1979">
        <v>20</v>
      </c>
      <c r="DR1979" s="5">
        <v>15.430091137947278</v>
      </c>
    </row>
    <row r="1980" spans="1:166" hidden="1" x14ac:dyDescent="0.25">
      <c r="A1980" t="s">
        <v>82</v>
      </c>
      <c r="B1980" t="s">
        <v>250</v>
      </c>
      <c r="C1980" s="6">
        <v>39167</v>
      </c>
      <c r="G1980">
        <v>167</v>
      </c>
      <c r="H1980" t="s">
        <v>17</v>
      </c>
      <c r="I1980" s="7">
        <v>11</v>
      </c>
      <c r="J1980">
        <v>1000</v>
      </c>
      <c r="K1980" s="5">
        <f t="shared" si="45"/>
        <v>90.909090909090907</v>
      </c>
      <c r="AC1980" s="5">
        <v>298.36872928519347</v>
      </c>
      <c r="AE1980" s="8"/>
      <c r="AF1980" s="8"/>
      <c r="AG1980" s="8"/>
      <c r="AH1980" s="8"/>
      <c r="AI1980" s="8"/>
      <c r="AJ1980" s="5">
        <v>193.30647229867952</v>
      </c>
      <c r="AK1980" s="8">
        <v>1.9061730164455555</v>
      </c>
      <c r="AL1980" s="8">
        <v>0.26943673165293547</v>
      </c>
      <c r="AM1980" s="8"/>
      <c r="AN1980" s="8"/>
      <c r="AO1980" s="8"/>
      <c r="AP1980" s="8"/>
      <c r="AQ1980" s="9">
        <f>AK1980/AJ1980</f>
        <v>9.860885638119302E-3</v>
      </c>
      <c r="AR1980" s="9">
        <v>2.7060355226279861E-2</v>
      </c>
      <c r="AS1980" s="7">
        <f>AJ1980*AR1980</f>
        <v>5.2309418079412957</v>
      </c>
      <c r="AT1980" s="8"/>
      <c r="AU1980" s="5">
        <v>0</v>
      </c>
      <c r="AV1980" s="5"/>
      <c r="AW1980" s="5"/>
      <c r="AX1980" s="5"/>
      <c r="AY1980" s="5">
        <v>151.80706489026969</v>
      </c>
      <c r="AZ1980" s="5"/>
      <c r="BA1980" s="5"/>
      <c r="BB1980" s="5"/>
      <c r="BC1980" s="5"/>
      <c r="BD1980" s="5"/>
      <c r="BE1980" s="5"/>
      <c r="BF1980" s="5"/>
      <c r="BG1980" s="5">
        <v>502.12759767922353</v>
      </c>
      <c r="BH1980" s="5">
        <v>684.37154996359675</v>
      </c>
      <c r="BJ1980" s="5"/>
      <c r="BK1980" s="5">
        <f>AC1980+AJ1980+BH1980</f>
        <v>1176.0467515474697</v>
      </c>
      <c r="BL1980" s="5"/>
      <c r="BM1980" s="8">
        <f>BH1980/BK1980</f>
        <v>0.58192546262560119</v>
      </c>
      <c r="BN1980" s="8"/>
      <c r="BO1980" s="7"/>
      <c r="BP1980" s="5"/>
      <c r="BQ1980" s="5"/>
      <c r="BR1980" s="5"/>
      <c r="BS1980" s="5"/>
      <c r="BT1980" s="7"/>
      <c r="BU1980" s="7"/>
      <c r="BV1980" s="7"/>
      <c r="BW1980" s="7"/>
      <c r="BX1980" s="8">
        <f>AC1980/BK1980</f>
        <v>0.25370481989138011</v>
      </c>
      <c r="BY1980" s="8">
        <f>AJ1980/BK1980</f>
        <v>0.16436971748301873</v>
      </c>
      <c r="BZ1980" s="8">
        <f>BH1980/BK1980</f>
        <v>0.58192546262560119</v>
      </c>
      <c r="CA1980" s="5"/>
      <c r="CB1980" s="5">
        <v>0</v>
      </c>
      <c r="CC1980" s="5">
        <v>31.721136659106012</v>
      </c>
      <c r="CD1980" s="5">
        <v>81.225435472942365</v>
      </c>
      <c r="CE1980" s="5"/>
      <c r="CF1980" s="5"/>
      <c r="CG1980" s="5"/>
      <c r="CH1980" s="5"/>
      <c r="CI1980" s="5"/>
      <c r="CJ1980" s="5"/>
      <c r="CL1980" s="5"/>
      <c r="CM1980" s="5"/>
      <c r="CO1980" s="5"/>
      <c r="CP1980" s="5"/>
      <c r="CQ1980" s="5"/>
      <c r="CT1980" s="5"/>
      <c r="CW1980" s="5"/>
      <c r="CZ1980" s="5"/>
      <c r="DC1980" s="5"/>
      <c r="DF1980" s="5"/>
      <c r="DI1980" s="5"/>
      <c r="DL1980" s="5"/>
      <c r="DO1980" s="5"/>
      <c r="DR1980" s="5"/>
    </row>
    <row r="1981" spans="1:166" hidden="1" x14ac:dyDescent="0.25">
      <c r="A1981" t="s">
        <v>82</v>
      </c>
      <c r="B1981" t="s">
        <v>250</v>
      </c>
      <c r="C1981" s="6">
        <v>39168</v>
      </c>
      <c r="D1981" s="5">
        <v>10</v>
      </c>
      <c r="E1981" t="s">
        <v>108</v>
      </c>
      <c r="F1981" t="s">
        <v>18</v>
      </c>
      <c r="G1981">
        <v>168</v>
      </c>
      <c r="H1981" t="s">
        <v>17</v>
      </c>
      <c r="I1981" s="7">
        <v>11</v>
      </c>
      <c r="J1981">
        <v>1000</v>
      </c>
      <c r="K1981" s="5">
        <f t="shared" si="45"/>
        <v>90.909090909090907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N1981" s="5">
        <f>BP1981*(1/(BO1981/100))</f>
        <v>605.66989215951605</v>
      </c>
      <c r="BO1981" s="7">
        <v>40.477494947929806</v>
      </c>
      <c r="BP1981" s="5">
        <v>245.16000000000003</v>
      </c>
      <c r="BQ1981" s="5">
        <f>BN1981-BP1981</f>
        <v>360.50989215951603</v>
      </c>
      <c r="BR1981" s="5"/>
      <c r="BS1981" s="5"/>
      <c r="BT1981" s="7">
        <v>10.8</v>
      </c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41.018164428168923</v>
      </c>
      <c r="CM1981" s="5">
        <f>CS1981+CV1981+CY1981+DB1981+DE1981+DH1981+DK1981+DN1981+DQ1981</f>
        <v>120</v>
      </c>
      <c r="CO1981" s="5">
        <f>CT1981+CW1981+CZ1981+DC1981+DF1981+DI1981+DL1981+DO1981+DR1981</f>
        <v>44.565906578044931</v>
      </c>
      <c r="CP1981" s="5"/>
      <c r="CQ1981" s="5"/>
      <c r="CS1981">
        <v>10</v>
      </c>
      <c r="CT1981" s="5">
        <v>6.9490401648925939</v>
      </c>
      <c r="CV1981">
        <v>10</v>
      </c>
      <c r="CW1981" s="5">
        <v>11.084268468710775</v>
      </c>
      <c r="CY1981">
        <v>10</v>
      </c>
      <c r="CZ1981" s="5">
        <v>0</v>
      </c>
      <c r="DB1981" s="5">
        <v>10</v>
      </c>
      <c r="DC1981" s="5">
        <v>0</v>
      </c>
      <c r="DE1981">
        <v>10</v>
      </c>
      <c r="DF1981" s="5">
        <v>1.0314206991092014</v>
      </c>
      <c r="DH1981" s="5">
        <v>10</v>
      </c>
      <c r="DI1981" s="5">
        <v>3.3710595058153245</v>
      </c>
      <c r="DK1981">
        <v>20</v>
      </c>
      <c r="DL1981" s="5">
        <v>3.9511481642757396</v>
      </c>
      <c r="DN1981">
        <v>20</v>
      </c>
      <c r="DO1981" s="5">
        <v>4.8126020549686714</v>
      </c>
      <c r="DQ1981">
        <v>20</v>
      </c>
      <c r="DR1981" s="5">
        <v>13.366367520272627</v>
      </c>
    </row>
    <row r="1982" spans="1:166" hidden="1" x14ac:dyDescent="0.25">
      <c r="A1982" t="s">
        <v>82</v>
      </c>
      <c r="B1982" t="s">
        <v>250</v>
      </c>
      <c r="C1982" s="6">
        <v>39175</v>
      </c>
      <c r="D1982" s="5"/>
      <c r="G1982">
        <v>175</v>
      </c>
      <c r="H1982" t="s">
        <v>17</v>
      </c>
      <c r="I1982" s="7">
        <v>11</v>
      </c>
      <c r="J1982">
        <v>1000</v>
      </c>
      <c r="K1982" s="5">
        <f t="shared" si="45"/>
        <v>90.909090909090907</v>
      </c>
      <c r="AC1982" s="5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J1982" s="5"/>
      <c r="BK1982" s="5"/>
      <c r="BL1982" s="5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L1982" s="5">
        <v>30.00594745188479</v>
      </c>
      <c r="CM1982" s="5">
        <f>CS1982+CV1982+CY1982+DB1982+DE1982+DH1982+DK1982+DN1982+DQ1982</f>
        <v>120</v>
      </c>
      <c r="CO1982" s="5">
        <f>CT1982+CW1982+CZ1982+DC1982+DF1982+DI1982+DL1982+DO1982+DR1982</f>
        <v>32.738897004564862</v>
      </c>
      <c r="CP1982" s="5"/>
      <c r="CQ1982" s="5"/>
      <c r="CS1982">
        <v>10</v>
      </c>
      <c r="CT1982" s="5">
        <v>13.713881880940686</v>
      </c>
      <c r="CV1982">
        <v>10</v>
      </c>
      <c r="CW1982" s="5">
        <v>9.8839852077636827</v>
      </c>
      <c r="CY1982">
        <v>10</v>
      </c>
      <c r="CZ1982" s="5">
        <v>0</v>
      </c>
      <c r="DB1982" s="5">
        <v>10</v>
      </c>
      <c r="DC1982" s="5">
        <v>0</v>
      </c>
      <c r="DE1982">
        <v>10</v>
      </c>
      <c r="DF1982" s="5">
        <v>0</v>
      </c>
      <c r="DH1982" s="5">
        <v>10</v>
      </c>
      <c r="DI1982" s="5">
        <v>0</v>
      </c>
      <c r="DK1982">
        <v>20</v>
      </c>
      <c r="DL1982" s="5">
        <v>0</v>
      </c>
      <c r="DN1982">
        <v>20</v>
      </c>
      <c r="DO1982" s="5">
        <v>0.41108804502513863</v>
      </c>
      <c r="DQ1982">
        <v>20</v>
      </c>
      <c r="DR1982" s="5">
        <v>8.7299418708353542</v>
      </c>
    </row>
    <row r="1983" spans="1:166" hidden="1" x14ac:dyDescent="0.25">
      <c r="A1983" t="s">
        <v>85</v>
      </c>
      <c r="B1983" t="s">
        <v>251</v>
      </c>
      <c r="C1983" s="6">
        <v>39000</v>
      </c>
      <c r="D1983" s="5">
        <v>1</v>
      </c>
      <c r="E1983" s="6" t="s">
        <v>209</v>
      </c>
      <c r="F1983" t="s">
        <v>10</v>
      </c>
      <c r="G1983">
        <v>0</v>
      </c>
      <c r="H1983" t="s">
        <v>17</v>
      </c>
      <c r="I1983" s="7">
        <v>11</v>
      </c>
      <c r="J1983">
        <v>1000</v>
      </c>
      <c r="K1983" s="5">
        <f t="shared" si="45"/>
        <v>90.909090909090907</v>
      </c>
      <c r="L1983" s="5"/>
      <c r="M1983" s="8"/>
      <c r="N1983" s="8"/>
      <c r="O1983" s="8"/>
      <c r="P1983" s="8"/>
      <c r="Q1983" s="5"/>
      <c r="R1983" s="5"/>
      <c r="S1983" s="5"/>
      <c r="T1983" s="5"/>
      <c r="U1983" s="5"/>
      <c r="V1983" s="5"/>
      <c r="W1983" s="5"/>
      <c r="X1983" s="8"/>
      <c r="Y1983" s="8"/>
      <c r="Z1983" s="8"/>
      <c r="AA1983" s="8"/>
      <c r="AB1983" s="8"/>
      <c r="AC1983" s="5"/>
      <c r="AD1983" s="8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R1983" s="8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8"/>
      <c r="BJ1983" s="5"/>
      <c r="BK1983" s="5"/>
      <c r="BL1983" s="5"/>
      <c r="BM1983" s="8"/>
      <c r="BN1983" s="8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8"/>
      <c r="CL1983" s="5"/>
      <c r="CM1983" s="5"/>
      <c r="CN1983" s="8"/>
      <c r="CO1983" s="5"/>
      <c r="CP1983" s="5"/>
      <c r="CQ1983" s="5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</row>
    <row r="1984" spans="1:166" hidden="1" x14ac:dyDescent="0.25">
      <c r="A1984" t="s">
        <v>85</v>
      </c>
      <c r="B1984" t="s">
        <v>251</v>
      </c>
      <c r="C1984" s="6">
        <v>39009</v>
      </c>
      <c r="D1984" s="5">
        <v>3</v>
      </c>
      <c r="E1984" s="6" t="s">
        <v>205</v>
      </c>
      <c r="F1984" t="s">
        <v>88</v>
      </c>
      <c r="G1984">
        <v>9</v>
      </c>
      <c r="H1984" t="s">
        <v>17</v>
      </c>
      <c r="I1984" s="7">
        <v>11</v>
      </c>
      <c r="J1984">
        <v>1000</v>
      </c>
      <c r="K1984" s="5">
        <f t="shared" si="45"/>
        <v>90.909090909090907</v>
      </c>
      <c r="L1984" s="5"/>
      <c r="M1984" s="8"/>
      <c r="N1984" s="8"/>
      <c r="O1984" s="8"/>
      <c r="P1984" s="8"/>
      <c r="Q1984" s="5">
        <v>9</v>
      </c>
      <c r="R1984" s="5"/>
      <c r="S1984" s="5"/>
      <c r="T1984" s="5"/>
      <c r="U1984" s="5"/>
      <c r="V1984" s="5"/>
      <c r="W1984" s="5"/>
      <c r="X1984" s="8"/>
      <c r="Y1984" s="8"/>
      <c r="Z1984" s="8"/>
      <c r="AA1984" s="8"/>
      <c r="AB1984" s="8"/>
      <c r="AC1984" s="5"/>
      <c r="AD1984" s="8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R1984" s="8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8"/>
      <c r="BJ1984" s="5"/>
      <c r="BK1984" s="5"/>
      <c r="BL1984" s="5"/>
      <c r="BM1984" s="8"/>
      <c r="BN1984" s="8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8"/>
      <c r="CL1984" s="5"/>
      <c r="CM1984" s="5"/>
      <c r="CN1984" s="8"/>
      <c r="CO1984" s="5"/>
      <c r="CP1984" s="5"/>
      <c r="CQ1984" s="5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</row>
    <row r="1985" spans="1:166" hidden="1" x14ac:dyDescent="0.25">
      <c r="A1985" t="s">
        <v>85</v>
      </c>
      <c r="B1985" t="s">
        <v>251</v>
      </c>
      <c r="C1985" s="6">
        <v>39043</v>
      </c>
      <c r="D1985" s="5"/>
      <c r="G1985">
        <v>43</v>
      </c>
      <c r="H1985" t="s">
        <v>17</v>
      </c>
      <c r="I1985" s="7">
        <v>11</v>
      </c>
      <c r="J1985">
        <v>1000</v>
      </c>
      <c r="K1985" s="5">
        <f t="shared" si="45"/>
        <v>90.909090909090907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186.23840691467589</v>
      </c>
      <c r="CM1985" s="5">
        <f>CS1985+CV1985+CY1985+DB1985+DE1985+DH1985+DK1985+DN1985+DQ1985</f>
        <v>1300</v>
      </c>
      <c r="CO1985" s="5">
        <f>CT1985+CW1985+CZ1985+DC1985+DF1985+DI1985+DL1985+DO1985+DR1985</f>
        <v>191.06520401262171</v>
      </c>
      <c r="CP1985" s="5"/>
      <c r="CQ1985" s="5"/>
      <c r="CR1985" s="21">
        <f>CT1985/CS1985</f>
        <v>6.0703088985909481E-2</v>
      </c>
      <c r="CS1985">
        <v>150</v>
      </c>
      <c r="CT1985" s="5">
        <v>9.1054633478864222</v>
      </c>
      <c r="CU1985" s="21">
        <f>CW1985/CV1985</f>
        <v>0.19504066476733142</v>
      </c>
      <c r="CV1985">
        <v>100</v>
      </c>
      <c r="CW1985" s="5">
        <v>19.504066476733144</v>
      </c>
      <c r="CX1985" s="21">
        <f>CZ1985/CY1985</f>
        <v>0.21253298810122354</v>
      </c>
      <c r="CY1985">
        <v>100</v>
      </c>
      <c r="CZ1985" s="5">
        <v>21.253298810122352</v>
      </c>
      <c r="DA1985" s="21">
        <f>DC1985/DB1985</f>
        <v>0.19145841558757631</v>
      </c>
      <c r="DB1985">
        <v>100</v>
      </c>
      <c r="DC1985" s="5">
        <v>19.145841558757631</v>
      </c>
      <c r="DD1985" s="21">
        <f>DF1985/DE1985</f>
        <v>0.19536693354746681</v>
      </c>
      <c r="DE1985">
        <v>100</v>
      </c>
      <c r="DF1985" s="5">
        <v>19.536693354746681</v>
      </c>
      <c r="DG1985" s="21">
        <f>DI1985/DH1985</f>
        <v>0.19768224330669817</v>
      </c>
      <c r="DH1985">
        <v>100</v>
      </c>
      <c r="DI1985" s="5">
        <v>19.768224330669817</v>
      </c>
      <c r="DJ1985" s="21">
        <f>DL1985/DK1985</f>
        <v>0.15084757322173142</v>
      </c>
      <c r="DK1985">
        <v>250</v>
      </c>
      <c r="DL1985" s="5">
        <v>37.711893305432859</v>
      </c>
      <c r="DM1985" s="21">
        <f>DO1985/DN1985</f>
        <v>0.11501204323067317</v>
      </c>
      <c r="DN1985">
        <v>200</v>
      </c>
      <c r="DO1985" s="5">
        <v>23.002408646134633</v>
      </c>
      <c r="DP1985" s="21">
        <f>DR1985/DQ1985</f>
        <v>0.11018657091069091</v>
      </c>
      <c r="DQ1985">
        <v>200</v>
      </c>
      <c r="DR1985" s="5">
        <v>22.037314182138182</v>
      </c>
    </row>
    <row r="1986" spans="1:166" hidden="1" x14ac:dyDescent="0.25">
      <c r="A1986" t="s">
        <v>85</v>
      </c>
      <c r="B1986" t="s">
        <v>251</v>
      </c>
      <c r="C1986" s="6">
        <v>39051</v>
      </c>
      <c r="D1986" s="5"/>
      <c r="G1986">
        <v>51</v>
      </c>
      <c r="H1986" t="s">
        <v>17</v>
      </c>
      <c r="I1986" s="7">
        <v>11</v>
      </c>
      <c r="J1986">
        <v>1000</v>
      </c>
      <c r="K1986" s="5">
        <f t="shared" si="45"/>
        <v>90.909090909090907</v>
      </c>
      <c r="AC1986" s="5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J1986" s="5"/>
      <c r="BK1986" s="5"/>
      <c r="BL1986" s="5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L1986" s="5">
        <v>178.31814702864349</v>
      </c>
      <c r="CM1986" s="5">
        <f>CS1986+CV1986+CY1986+DB1986+DE1986+DH1986+DK1986+DN1986+DQ1986</f>
        <v>1300</v>
      </c>
      <c r="CO1986" s="5">
        <f>CT1986+CW1986+CZ1986+DC1986+DF1986+DI1986+DL1986+DO1986+DR1986</f>
        <v>186.26045705053556</v>
      </c>
      <c r="CP1986" s="5"/>
      <c r="CQ1986" s="5"/>
      <c r="CR1986" s="21">
        <f>CT1986/CS1986</f>
        <v>4.8923104834054751E-2</v>
      </c>
      <c r="CS1986">
        <v>150</v>
      </c>
      <c r="CT1986" s="5">
        <v>7.3384657251082128</v>
      </c>
      <c r="CU1986" s="21">
        <f>CW1986/CV1986</f>
        <v>0.17604145675096056</v>
      </c>
      <c r="CV1986">
        <v>100</v>
      </c>
      <c r="CW1986" s="5">
        <v>17.604145675096056</v>
      </c>
      <c r="CX1986" s="21">
        <f>CZ1986/CY1986</f>
        <v>0.19919119269949065</v>
      </c>
      <c r="CY1986">
        <v>100</v>
      </c>
      <c r="CZ1986" s="5">
        <v>19.919119269949064</v>
      </c>
      <c r="DA1986" s="21">
        <f>DC1986/DB1986</f>
        <v>0.1858251307296365</v>
      </c>
      <c r="DB1986">
        <v>100</v>
      </c>
      <c r="DC1986" s="5">
        <v>18.58251307296365</v>
      </c>
      <c r="DD1986" s="21">
        <f>DF1986/DE1986</f>
        <v>0.19412143579620789</v>
      </c>
      <c r="DE1986">
        <v>100</v>
      </c>
      <c r="DF1986" s="5">
        <v>19.412143579620789</v>
      </c>
      <c r="DG1986" s="21">
        <f>DI1986/DH1986</f>
        <v>0.19663095348899673</v>
      </c>
      <c r="DH1986">
        <v>100</v>
      </c>
      <c r="DI1986" s="5">
        <v>19.663095348899674</v>
      </c>
      <c r="DJ1986" s="21">
        <f>DL1986/DK1986</f>
        <v>0.15347829242047628</v>
      </c>
      <c r="DK1986">
        <v>250</v>
      </c>
      <c r="DL1986" s="5">
        <v>38.369573105119073</v>
      </c>
      <c r="DM1986" s="21">
        <f>DO1986/DN1986</f>
        <v>0.11444835284042117</v>
      </c>
      <c r="DN1986">
        <v>200</v>
      </c>
      <c r="DO1986" s="5">
        <v>22.889670568084235</v>
      </c>
      <c r="DP1986" s="21">
        <f>DR1986/DQ1986</f>
        <v>0.11240865352847404</v>
      </c>
      <c r="DQ1986">
        <v>200</v>
      </c>
      <c r="DR1986" s="5">
        <v>22.481730705694808</v>
      </c>
    </row>
    <row r="1987" spans="1:166" hidden="1" x14ac:dyDescent="0.25">
      <c r="A1987" t="s">
        <v>85</v>
      </c>
      <c r="B1987" t="s">
        <v>251</v>
      </c>
      <c r="C1987" s="6">
        <v>39052</v>
      </c>
      <c r="D1987" s="5">
        <v>4</v>
      </c>
      <c r="E1987" t="s">
        <v>210</v>
      </c>
      <c r="F1987" t="s">
        <v>12</v>
      </c>
      <c r="G1987">
        <v>52</v>
      </c>
      <c r="H1987" t="s">
        <v>17</v>
      </c>
      <c r="I1987" s="7">
        <v>11</v>
      </c>
      <c r="J1987">
        <v>1000</v>
      </c>
      <c r="K1987" s="5">
        <f t="shared" si="45"/>
        <v>90.909090909090907</v>
      </c>
      <c r="L1987" s="5"/>
      <c r="M1987" s="8"/>
      <c r="N1987" s="8"/>
      <c r="O1987" s="8"/>
      <c r="P1987" s="8"/>
      <c r="Q1987" s="5"/>
      <c r="R1987" s="5">
        <v>52</v>
      </c>
      <c r="S1987" s="5"/>
      <c r="T1987" s="5"/>
      <c r="U1987" s="5"/>
      <c r="V1987" s="5"/>
      <c r="W1987" s="5"/>
      <c r="X1987" s="8"/>
      <c r="Y1987" s="8"/>
      <c r="Z1987" s="8"/>
      <c r="AA1987" s="8"/>
      <c r="AB1987" s="8"/>
      <c r="AC1987" s="5"/>
      <c r="AD1987" s="8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R1987" s="8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8"/>
      <c r="BJ1987" s="5"/>
      <c r="BK1987" s="5"/>
      <c r="BL1987" s="5"/>
      <c r="BM1987" s="8"/>
      <c r="BN1987" s="8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8"/>
      <c r="CL1987" s="5"/>
      <c r="CM1987" s="5"/>
      <c r="CN1987" s="8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</row>
    <row r="1988" spans="1:166" hidden="1" x14ac:dyDescent="0.25">
      <c r="A1988" t="s">
        <v>85</v>
      </c>
      <c r="B1988" t="s">
        <v>251</v>
      </c>
      <c r="C1988" s="6">
        <v>39055</v>
      </c>
      <c r="D1988" s="5"/>
      <c r="G1988">
        <v>55</v>
      </c>
      <c r="H1988" t="s">
        <v>17</v>
      </c>
      <c r="I1988" s="7">
        <v>11</v>
      </c>
      <c r="J1988">
        <v>1000</v>
      </c>
      <c r="K1988" s="5">
        <f t="shared" si="45"/>
        <v>90.909090909090907</v>
      </c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Q1988" s="9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>
        <v>231.944927430131</v>
      </c>
      <c r="CM1988" s="5">
        <f>CS1988+CV1988+CY1988+DB1988+DE1988+DH1988+DK1988+DN1988+DQ1988</f>
        <v>1300</v>
      </c>
      <c r="CO1988" s="5">
        <f>CT1988+CW1988+CZ1988+DC1988+DF1988+DI1988+DL1988+DO1988+DR1988</f>
        <v>236.2719075087806</v>
      </c>
      <c r="CP1988" s="5"/>
      <c r="CQ1988" s="5"/>
      <c r="CR1988" s="21">
        <f>CT1988/CS1988</f>
        <v>0.3000041170779531</v>
      </c>
      <c r="CS1988">
        <v>150</v>
      </c>
      <c r="CT1988" s="5">
        <v>45.00061756169297</v>
      </c>
      <c r="CU1988" s="21">
        <f>CW1988/CV1988</f>
        <v>0.21992314538468413</v>
      </c>
      <c r="CV1988">
        <v>100</v>
      </c>
      <c r="CW1988" s="5">
        <v>21.992314538468413</v>
      </c>
      <c r="CX1988" s="21">
        <f>CZ1988/CY1988</f>
        <v>0.22939707689214558</v>
      </c>
      <c r="CY1988">
        <v>100</v>
      </c>
      <c r="CZ1988" s="5">
        <v>22.939707689214558</v>
      </c>
      <c r="DA1988" s="21">
        <f>DC1988/DB1988</f>
        <v>0.20075618805248524</v>
      </c>
      <c r="DB1988">
        <v>100</v>
      </c>
      <c r="DC1988" s="5">
        <v>20.075618805248524</v>
      </c>
      <c r="DD1988" s="21">
        <f>DF1988/DE1988</f>
        <v>0.20575230546826589</v>
      </c>
      <c r="DE1988">
        <v>100</v>
      </c>
      <c r="DF1988" s="5">
        <v>20.575230546826589</v>
      </c>
      <c r="DG1988" s="21">
        <f>DI1988/DH1988</f>
        <v>0.1951871213917758</v>
      </c>
      <c r="DH1988">
        <v>100</v>
      </c>
      <c r="DI1988" s="5">
        <v>19.51871213917758</v>
      </c>
      <c r="DJ1988" s="21">
        <f>DL1988/DK1988</f>
        <v>0.15424604440868103</v>
      </c>
      <c r="DK1988">
        <v>250</v>
      </c>
      <c r="DL1988" s="5">
        <v>38.561511102170257</v>
      </c>
      <c r="DM1988" s="21">
        <f>DO1988/DN1988</f>
        <v>0.11759957368753039</v>
      </c>
      <c r="DN1988">
        <v>200</v>
      </c>
      <c r="DO1988" s="5">
        <v>23.519914737506078</v>
      </c>
      <c r="DP1988" s="21">
        <f>DR1988/DQ1988</f>
        <v>0.12044140194237815</v>
      </c>
      <c r="DQ1988">
        <v>200</v>
      </c>
      <c r="DR1988" s="5">
        <v>24.088280388475631</v>
      </c>
    </row>
    <row r="1989" spans="1:166" hidden="1" x14ac:dyDescent="0.25">
      <c r="A1989" t="s">
        <v>85</v>
      </c>
      <c r="B1989" t="s">
        <v>251</v>
      </c>
      <c r="C1989" s="6">
        <v>39057</v>
      </c>
      <c r="G1989">
        <v>57</v>
      </c>
      <c r="H1989" t="s">
        <v>17</v>
      </c>
      <c r="I1989" s="7">
        <v>11</v>
      </c>
      <c r="J1989">
        <v>1000</v>
      </c>
      <c r="K1989" s="5">
        <f t="shared" si="45"/>
        <v>90.909090909090907</v>
      </c>
      <c r="M1989" s="5">
        <v>150</v>
      </c>
      <c r="N1989" s="7">
        <v>10.85</v>
      </c>
      <c r="O1989" s="7"/>
      <c r="P1989" s="7"/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/>
      <c r="CM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</row>
    <row r="1990" spans="1:166" hidden="1" x14ac:dyDescent="0.25">
      <c r="A1990" t="s">
        <v>85</v>
      </c>
      <c r="B1990" t="s">
        <v>251</v>
      </c>
      <c r="C1990" s="6">
        <v>39063</v>
      </c>
      <c r="D1990" s="5"/>
      <c r="G1990">
        <v>63</v>
      </c>
      <c r="H1990" t="s">
        <v>17</v>
      </c>
      <c r="I1990" s="7">
        <v>11</v>
      </c>
      <c r="J1990">
        <v>1000</v>
      </c>
      <c r="K1990" s="5">
        <f t="shared" si="45"/>
        <v>90.909090909090907</v>
      </c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Q1990" s="9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>
        <v>186.26702524103229</v>
      </c>
      <c r="CM1990" s="5">
        <f>CS1990+CV1990+CY1990+DB1990+DE1990+DH1990+DK1990+DN1990+DQ1990</f>
        <v>1300</v>
      </c>
      <c r="CO1990" s="5">
        <f>CT1990+CW1990+CZ1990+DC1990+DF1990+DI1990+DL1990+DO1990+DR1990</f>
        <v>210.69260438502874</v>
      </c>
      <c r="CP1990" s="5"/>
      <c r="CQ1990" s="5"/>
      <c r="CR1990" s="21">
        <f>CT1990/CS1990</f>
        <v>0.14000000000000001</v>
      </c>
      <c r="CS1990">
        <v>150</v>
      </c>
      <c r="CT1990" s="5">
        <v>21</v>
      </c>
      <c r="CU1990" s="21">
        <f>CW1990/CV1990</f>
        <v>0.20851935148780265</v>
      </c>
      <c r="CV1990">
        <v>100</v>
      </c>
      <c r="CW1990" s="5">
        <v>20.851935148780264</v>
      </c>
      <c r="CX1990" s="21">
        <f>CZ1990/CY1990</f>
        <v>0.2229800453489412</v>
      </c>
      <c r="CY1990">
        <v>100</v>
      </c>
      <c r="CZ1990" s="5">
        <v>22.298004534894119</v>
      </c>
      <c r="DA1990" s="21">
        <f>DC1990/DB1990</f>
        <v>0.19254009588020396</v>
      </c>
      <c r="DB1990">
        <v>100</v>
      </c>
      <c r="DC1990" s="5">
        <v>19.254009588020395</v>
      </c>
      <c r="DD1990" s="21">
        <f>DF1990/DE1990</f>
        <v>0.20048117241491936</v>
      </c>
      <c r="DE1990">
        <v>100</v>
      </c>
      <c r="DF1990" s="5">
        <v>20.048117241491937</v>
      </c>
      <c r="DG1990" s="21">
        <f>DI1990/DH1990</f>
        <v>0.19860189889155236</v>
      </c>
      <c r="DH1990">
        <v>100</v>
      </c>
      <c r="DI1990" s="5">
        <v>19.860189889155237</v>
      </c>
      <c r="DJ1990" s="21">
        <f>DL1990/DK1990</f>
        <v>0.14774879997118653</v>
      </c>
      <c r="DK1990">
        <v>250</v>
      </c>
      <c r="DL1990" s="5">
        <v>36.937199992796636</v>
      </c>
      <c r="DM1990" s="21">
        <f>DO1990/DN1990</f>
        <v>0.11457440167430551</v>
      </c>
      <c r="DN1990">
        <v>200</v>
      </c>
      <c r="DO1990" s="5">
        <v>22.914880334861103</v>
      </c>
      <c r="DP1990" s="21">
        <f>DR1990/DQ1990</f>
        <v>0.13764133827514546</v>
      </c>
      <c r="DQ1990">
        <v>200</v>
      </c>
      <c r="DR1990" s="5">
        <v>27.52826765502909</v>
      </c>
    </row>
    <row r="1991" spans="1:166" hidden="1" x14ac:dyDescent="0.25">
      <c r="A1991" t="s">
        <v>85</v>
      </c>
      <c r="B1991" t="s">
        <v>251</v>
      </c>
      <c r="C1991" s="6">
        <v>39064</v>
      </c>
      <c r="G1991">
        <v>64</v>
      </c>
      <c r="H1991" t="s">
        <v>17</v>
      </c>
      <c r="I1991" s="7">
        <v>11</v>
      </c>
      <c r="J1991">
        <v>1000</v>
      </c>
      <c r="K1991" s="5">
        <f t="shared" si="45"/>
        <v>90.909090909090907</v>
      </c>
      <c r="M1991" s="5">
        <v>257</v>
      </c>
      <c r="N1991" s="7">
        <v>12.600000000000001</v>
      </c>
      <c r="O1991" s="7"/>
      <c r="P1991" s="7"/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/>
      <c r="CM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</row>
    <row r="1992" spans="1:166" hidden="1" x14ac:dyDescent="0.25">
      <c r="A1992" t="s">
        <v>85</v>
      </c>
      <c r="B1992" t="s">
        <v>251</v>
      </c>
      <c r="C1992" s="6">
        <v>39065</v>
      </c>
      <c r="D1992" s="5"/>
      <c r="G1992">
        <v>65</v>
      </c>
      <c r="H1992" t="s">
        <v>17</v>
      </c>
      <c r="I1992" s="7">
        <v>11</v>
      </c>
      <c r="J1992">
        <v>1000</v>
      </c>
      <c r="K1992" s="5">
        <f t="shared" si="45"/>
        <v>90.909090909090907</v>
      </c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194.6859098115429</v>
      </c>
      <c r="CM1992" s="5">
        <f>CS1992+CV1992+CY1992+DB1992+DE1992+DH1992+DK1992+DN1992+DQ1992</f>
        <v>1300</v>
      </c>
      <c r="CO1992" s="5">
        <f>CT1992+CW1992+CZ1992+DC1992+DF1992+DI1992+DL1992+DO1992+DR1992</f>
        <v>202.13594717610175</v>
      </c>
      <c r="CP1992" s="5"/>
      <c r="CQ1992" s="5"/>
      <c r="CR1992" s="21">
        <f>CT1992/CS1992</f>
        <v>8.9725312408719657E-2</v>
      </c>
      <c r="CS1992">
        <v>150</v>
      </c>
      <c r="CT1992" s="5">
        <v>13.458796861307949</v>
      </c>
      <c r="CU1992" s="21">
        <f>CW1992/CV1992</f>
        <v>0.20501102202662858</v>
      </c>
      <c r="CV1992">
        <v>100</v>
      </c>
      <c r="CW1992" s="5">
        <v>20.501102202662857</v>
      </c>
      <c r="CX1992" s="21">
        <f>CZ1992/CY1992</f>
        <v>0.21703283218657859</v>
      </c>
      <c r="CY1992">
        <v>100</v>
      </c>
      <c r="CZ1992" s="5">
        <v>21.703283218657859</v>
      </c>
      <c r="DA1992" s="21">
        <f>DC1992/DB1992</f>
        <v>0.19309012715533583</v>
      </c>
      <c r="DB1992">
        <v>100</v>
      </c>
      <c r="DC1992" s="5">
        <v>19.309012715533584</v>
      </c>
      <c r="DD1992" s="21">
        <f>DF1992/DE1992</f>
        <v>0.19617259409305354</v>
      </c>
      <c r="DE1992">
        <v>100</v>
      </c>
      <c r="DF1992" s="5">
        <v>19.617259409305355</v>
      </c>
      <c r="DG1992" s="21">
        <f>DI1992/DH1992</f>
        <v>0.19339951974759742</v>
      </c>
      <c r="DH1992">
        <v>100</v>
      </c>
      <c r="DI1992" s="5">
        <v>19.339951974759742</v>
      </c>
      <c r="DJ1992" s="21">
        <f>DL1992/DK1992</f>
        <v>0.15395956978621644</v>
      </c>
      <c r="DK1992">
        <v>250</v>
      </c>
      <c r="DL1992" s="5">
        <v>38.489892446554109</v>
      </c>
      <c r="DM1992" s="21">
        <f>DO1992/DN1992</f>
        <v>0.11534215366251029</v>
      </c>
      <c r="DN1992">
        <v>200</v>
      </c>
      <c r="DO1992" s="5">
        <v>23.068430732502058</v>
      </c>
      <c r="DP1992" s="21">
        <f>DR1992/DQ1992</f>
        <v>0.13324108807409116</v>
      </c>
      <c r="DQ1992">
        <v>200</v>
      </c>
      <c r="DR1992" s="5">
        <v>26.648217614818229</v>
      </c>
    </row>
    <row r="1993" spans="1:166" hidden="1" x14ac:dyDescent="0.25">
      <c r="A1993" t="s">
        <v>85</v>
      </c>
      <c r="B1993" t="s">
        <v>251</v>
      </c>
      <c r="C1993" s="6">
        <v>39069</v>
      </c>
      <c r="D1993" s="5"/>
      <c r="G1993">
        <v>69</v>
      </c>
      <c r="H1993" t="s">
        <v>17</v>
      </c>
      <c r="I1993" s="7">
        <v>11</v>
      </c>
      <c r="J1993">
        <v>1000</v>
      </c>
      <c r="K1993" s="5">
        <f t="shared" si="45"/>
        <v>90.909090909090907</v>
      </c>
      <c r="M1993" s="5">
        <v>310</v>
      </c>
      <c r="N1993" s="7">
        <v>13.850000000000001</v>
      </c>
      <c r="O1993" s="7"/>
      <c r="P1993" s="7"/>
      <c r="AC1993" s="5"/>
      <c r="AE1993" s="8"/>
      <c r="AF1993" s="8"/>
      <c r="AG1993" s="8"/>
      <c r="AH1993" s="8"/>
      <c r="AI1993" s="8"/>
      <c r="AJ1993" s="5"/>
      <c r="AK1993" s="8"/>
      <c r="AL1993" s="8"/>
      <c r="AM1993" s="8"/>
      <c r="AN1993" s="8"/>
      <c r="AO1993" s="8"/>
      <c r="AP1993" s="8"/>
      <c r="AQ1993" s="9"/>
      <c r="AS1993" s="8"/>
      <c r="AT1993" s="8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J1993" s="5"/>
      <c r="BK1993" s="5"/>
      <c r="BL1993" s="5"/>
      <c r="BO1993" s="7"/>
      <c r="BP1993" s="5"/>
      <c r="BQ1993" s="5"/>
      <c r="BR1993" s="5"/>
      <c r="BS1993" s="5"/>
      <c r="BT1993" s="7"/>
      <c r="BU1993" s="7"/>
      <c r="BV1993" s="7"/>
      <c r="BW1993" s="7"/>
      <c r="BX1993" s="7"/>
      <c r="BY1993" s="7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L1993" s="5">
        <v>230.76665826928749</v>
      </c>
      <c r="CM1993" s="5">
        <f>CS1993+CV1993+CY1993+DB1993+DE1993+DH1993+DK1993+DN1993+DQ1993</f>
        <v>1300</v>
      </c>
      <c r="CO1993" s="5">
        <f>CT1993+CW1993+CZ1993+DC1993+DF1993+DI1993+DL1993+DO1993+DR1993</f>
        <v>235.72841808294322</v>
      </c>
      <c r="CP1993" s="5"/>
      <c r="CQ1993" s="5"/>
      <c r="CR1993" s="21">
        <f>CT1993/CS1993</f>
        <v>0.25934767452617286</v>
      </c>
      <c r="CS1993">
        <v>150</v>
      </c>
      <c r="CT1993" s="5">
        <v>38.902151178925926</v>
      </c>
      <c r="CU1993" s="21">
        <f>CW1993/CV1993</f>
        <v>0.2167284288714145</v>
      </c>
      <c r="CV1993">
        <v>100</v>
      </c>
      <c r="CW1993" s="5">
        <v>21.672842887141449</v>
      </c>
      <c r="CX1993" s="21">
        <f>CZ1993/CY1993</f>
        <v>0.23321291886337242</v>
      </c>
      <c r="CY1993">
        <v>100</v>
      </c>
      <c r="CZ1993" s="5">
        <v>23.321291886337242</v>
      </c>
      <c r="DA1993" s="21">
        <f>DC1993/DB1993</f>
        <v>0.20090515485616683</v>
      </c>
      <c r="DB1993">
        <v>100</v>
      </c>
      <c r="DC1993" s="5">
        <v>20.090515485616685</v>
      </c>
      <c r="DD1993" s="21">
        <f>DF1993/DE1993</f>
        <v>0.20320841082078117</v>
      </c>
      <c r="DE1993">
        <v>100</v>
      </c>
      <c r="DF1993" s="5">
        <v>20.320841082078118</v>
      </c>
      <c r="DG1993" s="21">
        <f>DI1993/DH1993</f>
        <v>0.20184479161785021</v>
      </c>
      <c r="DH1993">
        <v>100</v>
      </c>
      <c r="DI1993" s="5">
        <v>20.184479161785021</v>
      </c>
      <c r="DJ1993" s="21">
        <f>DL1993/DK1993</f>
        <v>0.15528881203445177</v>
      </c>
      <c r="DK1993">
        <v>250</v>
      </c>
      <c r="DL1993" s="5">
        <v>38.822203008612945</v>
      </c>
      <c r="DM1993" s="21">
        <f>DO1993/DN1993</f>
        <v>0.11573175914906204</v>
      </c>
      <c r="DN1993">
        <v>200</v>
      </c>
      <c r="DO1993" s="5">
        <v>23.14635182981241</v>
      </c>
      <c r="DP1993" s="21">
        <f>DR1993/DQ1993</f>
        <v>0.14633870781316713</v>
      </c>
      <c r="DQ1993">
        <v>200</v>
      </c>
      <c r="DR1993" s="5">
        <v>29.267741562633425</v>
      </c>
    </row>
    <row r="1994" spans="1:166" hidden="1" x14ac:dyDescent="0.25">
      <c r="A1994" t="s">
        <v>85</v>
      </c>
      <c r="B1994" t="s">
        <v>251</v>
      </c>
      <c r="C1994" s="6">
        <v>39071</v>
      </c>
      <c r="D1994" s="5">
        <v>5</v>
      </c>
      <c r="E1994" t="s">
        <v>206</v>
      </c>
      <c r="F1994" t="s">
        <v>13</v>
      </c>
      <c r="G1994">
        <v>71</v>
      </c>
      <c r="H1994" t="s">
        <v>17</v>
      </c>
      <c r="I1994" s="7">
        <v>11</v>
      </c>
      <c r="J1994">
        <v>1000</v>
      </c>
      <c r="K1994" s="5">
        <f t="shared" si="45"/>
        <v>90.909090909090907</v>
      </c>
      <c r="S1994" s="5">
        <v>71</v>
      </c>
      <c r="AC1994" s="5">
        <v>38.975000000000001</v>
      </c>
      <c r="AE1994" s="8"/>
      <c r="AF1994" s="8"/>
      <c r="AG1994" s="8"/>
      <c r="AH1994" s="8"/>
      <c r="AI1994" s="8"/>
      <c r="AJ1994" s="5">
        <v>43.075000000000003</v>
      </c>
      <c r="AK1994" s="8">
        <v>0.55695000000000006</v>
      </c>
      <c r="AL1994" s="8">
        <v>8.6098359450107881E-2</v>
      </c>
      <c r="AM1994" s="8"/>
      <c r="AN1994" s="8"/>
      <c r="AO1994" s="8"/>
      <c r="AP1994" s="8"/>
      <c r="AQ1994" s="9">
        <f>AK1994/AJ1994</f>
        <v>1.2929773650609403E-2</v>
      </c>
      <c r="AS1994" s="8"/>
      <c r="AT1994" s="8"/>
      <c r="AU1994" s="5">
        <v>2.9249999999999998</v>
      </c>
      <c r="AV1994" s="5"/>
      <c r="AW1994" s="5"/>
      <c r="AX1994" s="5"/>
      <c r="AY1994" s="5">
        <v>0.8</v>
      </c>
      <c r="AZ1994" s="5"/>
      <c r="BA1994" s="5"/>
      <c r="BB1994" s="5"/>
      <c r="BC1994" s="5"/>
      <c r="BD1994" s="5"/>
      <c r="BE1994" s="5"/>
      <c r="BF1994" s="5"/>
      <c r="BG1994" s="5">
        <v>0</v>
      </c>
      <c r="BH1994" s="5">
        <v>3.9916666666666663</v>
      </c>
      <c r="BJ1994" s="5"/>
      <c r="BK1994" s="5">
        <f>AC1994+AJ1994+BH1994</f>
        <v>86.041666666666671</v>
      </c>
      <c r="BL1994" s="5"/>
      <c r="BM1994" s="8">
        <f>BH1994/BK1994</f>
        <v>4.6392251815980619E-2</v>
      </c>
      <c r="BN1994" s="8"/>
      <c r="BO1994" s="7"/>
      <c r="BP1994" s="5"/>
      <c r="BQ1994" s="5"/>
      <c r="BR1994" s="5"/>
      <c r="BS1994" s="5"/>
      <c r="BT1994" s="7"/>
      <c r="BU1994" s="7"/>
      <c r="BV1994" s="7"/>
      <c r="BW1994" s="7"/>
      <c r="BX1994" s="8">
        <f>AC1994/BK1994</f>
        <v>0.4529782082324455</v>
      </c>
      <c r="BY1994" s="8">
        <f>AJ1994/BK1994</f>
        <v>0.50062953995157389</v>
      </c>
      <c r="BZ1994" s="8">
        <f>BH1994/BK1994</f>
        <v>4.6392251815980619E-2</v>
      </c>
      <c r="CA1994" s="5">
        <v>130.66666666666666</v>
      </c>
      <c r="CB1994" s="5">
        <v>63.5</v>
      </c>
      <c r="CC1994" s="5">
        <v>0.5</v>
      </c>
      <c r="CD1994" s="5">
        <v>0</v>
      </c>
      <c r="CE1994" s="5"/>
      <c r="CF1994" s="5"/>
      <c r="CG1994" s="5"/>
      <c r="CH1994" s="5"/>
      <c r="CI1994" s="5"/>
      <c r="CJ1994" s="5"/>
      <c r="CL1994" s="5"/>
      <c r="CM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</row>
    <row r="1995" spans="1:166" hidden="1" x14ac:dyDescent="0.25">
      <c r="A1995" t="s">
        <v>85</v>
      </c>
      <c r="B1995" t="s">
        <v>251</v>
      </c>
      <c r="C1995" s="6">
        <v>39074</v>
      </c>
      <c r="D1995" s="5"/>
      <c r="G1995">
        <v>74</v>
      </c>
      <c r="H1995" t="s">
        <v>17</v>
      </c>
      <c r="I1995" s="7">
        <v>11</v>
      </c>
      <c r="J1995">
        <v>1000</v>
      </c>
      <c r="K1995" s="5">
        <f t="shared" si="45"/>
        <v>90.909090909090907</v>
      </c>
      <c r="AC1995" s="5"/>
      <c r="AE1995" s="8"/>
      <c r="AF1995" s="8"/>
      <c r="AG1995" s="8"/>
      <c r="AH1995" s="8"/>
      <c r="AI1995" s="8"/>
      <c r="AJ1995" s="5"/>
      <c r="AK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238.66789028980821</v>
      </c>
      <c r="CM1995" s="5">
        <f>CS1995+CV1995+CY1995+DB1995+DE1995+DH1995+DK1995+DN1995+DQ1995</f>
        <v>1300</v>
      </c>
      <c r="CO1995" s="5">
        <f>CT1995+CW1995+CZ1995+DC1995+DF1995+DI1995+DL1995+DO1995+DR1995</f>
        <v>243.38182118595654</v>
      </c>
      <c r="CP1995" s="5"/>
      <c r="CQ1995" s="5"/>
      <c r="CR1995" s="21">
        <f>CT1995/CS1995</f>
        <v>0.24586171996496142</v>
      </c>
      <c r="CS1995">
        <v>150</v>
      </c>
      <c r="CT1995" s="5">
        <v>36.879257994744215</v>
      </c>
      <c r="CU1995" s="21">
        <f>CW1995/CV1995</f>
        <v>0.21207937539093913</v>
      </c>
      <c r="CV1995">
        <v>100</v>
      </c>
      <c r="CW1995" s="5">
        <v>21.207937539093912</v>
      </c>
      <c r="CX1995" s="21">
        <f>CZ1995/CY1995</f>
        <v>0.24024873559109999</v>
      </c>
      <c r="CY1995">
        <v>100</v>
      </c>
      <c r="CZ1995" s="5">
        <v>24.024873559109999</v>
      </c>
      <c r="DA1995" s="21">
        <f>DC1995/DB1995</f>
        <v>0.1950381545880942</v>
      </c>
      <c r="DB1995">
        <v>100</v>
      </c>
      <c r="DC1995" s="5">
        <v>19.50381545880942</v>
      </c>
      <c r="DD1995" s="21">
        <f>DF1995/DE1995</f>
        <v>0.19659657653430102</v>
      </c>
      <c r="DE1995">
        <v>100</v>
      </c>
      <c r="DF1995" s="5">
        <v>19.659657653430102</v>
      </c>
      <c r="DG1995" s="21">
        <f>DI1995/DH1995</f>
        <v>0.21149325690245399</v>
      </c>
      <c r="DH1995">
        <v>100</v>
      </c>
      <c r="DI1995" s="5">
        <v>21.149325690245398</v>
      </c>
      <c r="DJ1995" s="21">
        <f>DL1995/DK1995</f>
        <v>0.16603733986931893</v>
      </c>
      <c r="DK1995">
        <v>250</v>
      </c>
      <c r="DL1995" s="5">
        <v>41.509334967329735</v>
      </c>
      <c r="DM1995" s="21">
        <f>DO1995/DN1995</f>
        <v>0.13972687352668689</v>
      </c>
      <c r="DN1995">
        <v>200</v>
      </c>
      <c r="DO1995" s="5">
        <v>27.945374705337379</v>
      </c>
      <c r="DP1995" s="21">
        <f>DR1995/DQ1995</f>
        <v>0.15751121808928192</v>
      </c>
      <c r="DQ1995">
        <v>200</v>
      </c>
      <c r="DR1995" s="5">
        <v>31.502243617856386</v>
      </c>
    </row>
    <row r="1996" spans="1:166" hidden="1" x14ac:dyDescent="0.25">
      <c r="A1996" t="s">
        <v>85</v>
      </c>
      <c r="B1996" t="s">
        <v>251</v>
      </c>
      <c r="C1996" s="6">
        <v>39079</v>
      </c>
      <c r="D1996" s="5"/>
      <c r="G1996">
        <v>79</v>
      </c>
      <c r="H1996" t="s">
        <v>17</v>
      </c>
      <c r="I1996" s="7">
        <v>11</v>
      </c>
      <c r="J1996">
        <v>1000</v>
      </c>
      <c r="K1996" s="5">
        <f t="shared" si="45"/>
        <v>90.909090909090907</v>
      </c>
      <c r="AC1996" s="5"/>
      <c r="AE1996" s="8"/>
      <c r="AF1996" s="8"/>
      <c r="AG1996" s="8"/>
      <c r="AH1996" s="8"/>
      <c r="AI1996" s="8"/>
      <c r="AJ1996" s="5"/>
      <c r="AK1996" s="8"/>
      <c r="AM1996" s="8"/>
      <c r="AN1996" s="8"/>
      <c r="AO1996" s="8"/>
      <c r="AP1996" s="8"/>
      <c r="AQ1996" s="9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>
        <v>199.66057211680979</v>
      </c>
      <c r="CM1996" s="5">
        <f>CS1996+CV1996+CY1996+DB1996+DE1996+DH1996+DK1996+DN1996+DQ1996</f>
        <v>1300</v>
      </c>
      <c r="CO1996" s="5">
        <f>CT1996+CW1996+CZ1996+DC1996+DF1996+DI1996+DL1996+DO1996+DR1996</f>
        <v>206.02306698058717</v>
      </c>
      <c r="CP1996" s="5"/>
      <c r="CQ1996" s="5"/>
      <c r="CR1996" s="21">
        <f>CT1996/CS1996</f>
        <v>0.14527370321799912</v>
      </c>
      <c r="CS1996">
        <v>150</v>
      </c>
      <c r="CT1996" s="5">
        <v>21.791055482699868</v>
      </c>
      <c r="CU1996" s="21">
        <f>CW1996/CV1996</f>
        <v>0.18630797292467158</v>
      </c>
      <c r="CV1996">
        <v>100</v>
      </c>
      <c r="CW1996" s="5">
        <v>18.630797292467157</v>
      </c>
      <c r="CX1996" s="21">
        <f>CZ1996/CY1996</f>
        <v>0.1907230028594406</v>
      </c>
      <c r="CY1996">
        <v>100</v>
      </c>
      <c r="CZ1996" s="5">
        <v>19.07230028594406</v>
      </c>
      <c r="DA1996" s="21">
        <f>DC1996/DB1996</f>
        <v>0.18464485528508284</v>
      </c>
      <c r="DB1996">
        <v>100</v>
      </c>
      <c r="DC1996" s="5">
        <v>18.464485528508284</v>
      </c>
      <c r="DD1996" s="21">
        <f>DF1996/DE1996</f>
        <v>0.19723827968862145</v>
      </c>
      <c r="DE1996">
        <v>100</v>
      </c>
      <c r="DF1996" s="5">
        <v>19.723827968862146</v>
      </c>
      <c r="DG1996" s="21">
        <f>DI1996/DH1996</f>
        <v>0.19240258806142102</v>
      </c>
      <c r="DH1996">
        <v>100</v>
      </c>
      <c r="DI1996" s="5">
        <v>19.240258806142101</v>
      </c>
      <c r="DJ1996" s="21">
        <f>DL1996/DK1996</f>
        <v>0.1529511791151415</v>
      </c>
      <c r="DK1996">
        <v>250</v>
      </c>
      <c r="DL1996" s="5">
        <v>38.237794778785378</v>
      </c>
      <c r="DM1996" s="21">
        <f>DO1996/DN1996</f>
        <v>0.12654904089332075</v>
      </c>
      <c r="DN1996">
        <v>200</v>
      </c>
      <c r="DO1996" s="5">
        <v>25.309808178664149</v>
      </c>
      <c r="DP1996" s="21">
        <f>DR1996/DQ1996</f>
        <v>0.1277636932925702</v>
      </c>
      <c r="DQ1996">
        <v>200</v>
      </c>
      <c r="DR1996" s="5">
        <v>25.552738658514038</v>
      </c>
    </row>
    <row r="1997" spans="1:166" hidden="1" x14ac:dyDescent="0.25">
      <c r="A1997" t="s">
        <v>85</v>
      </c>
      <c r="B1997" t="s">
        <v>251</v>
      </c>
      <c r="C1997" s="6">
        <v>39080</v>
      </c>
      <c r="G1997">
        <v>80</v>
      </c>
      <c r="H1997" t="s">
        <v>17</v>
      </c>
      <c r="I1997" s="7">
        <v>11</v>
      </c>
      <c r="J1997">
        <v>1000</v>
      </c>
      <c r="K1997" s="5">
        <f t="shared" si="45"/>
        <v>90.909090909090907</v>
      </c>
      <c r="M1997" s="5">
        <v>483</v>
      </c>
      <c r="N1997" s="7">
        <v>16.75</v>
      </c>
      <c r="O1997" s="7"/>
      <c r="P1997" s="7"/>
      <c r="AC1997" s="5"/>
      <c r="AE1997" s="8"/>
      <c r="AF1997" s="8"/>
      <c r="AG1997" s="8"/>
      <c r="AH1997" s="8"/>
      <c r="AI1997" s="8"/>
      <c r="AJ1997" s="5"/>
      <c r="AK1997" s="8"/>
      <c r="AM1997" s="8"/>
      <c r="AN1997" s="8"/>
      <c r="AO1997" s="8"/>
      <c r="AP1997" s="8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/>
      <c r="CM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</row>
    <row r="1998" spans="1:166" hidden="1" x14ac:dyDescent="0.25">
      <c r="A1998" t="s">
        <v>85</v>
      </c>
      <c r="B1998" t="s">
        <v>251</v>
      </c>
      <c r="C1998" s="6">
        <v>39081</v>
      </c>
      <c r="D1998" s="5"/>
      <c r="G1998">
        <v>81</v>
      </c>
      <c r="H1998" t="s">
        <v>17</v>
      </c>
      <c r="I1998" s="7">
        <v>11</v>
      </c>
      <c r="J1998">
        <v>1000</v>
      </c>
      <c r="K1998" s="5">
        <f t="shared" si="45"/>
        <v>90.909090909090907</v>
      </c>
      <c r="AC1998" s="5"/>
      <c r="AE1998" s="8"/>
      <c r="AF1998" s="8"/>
      <c r="AG1998" s="8"/>
      <c r="AH1998" s="8"/>
      <c r="AI1998" s="8"/>
      <c r="AJ1998" s="5"/>
      <c r="AK1998" s="8"/>
      <c r="AM1998" s="8"/>
      <c r="AN1998" s="8"/>
      <c r="AO1998" s="8"/>
      <c r="AP1998" s="8"/>
      <c r="AQ1998" s="9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>
        <v>236.72429541728221</v>
      </c>
      <c r="CM1998" s="5">
        <f>CS1998+CV1998+CY1998+DB1998+DE1998+DH1998+DK1998+DN1998+DQ1998</f>
        <v>1300</v>
      </c>
      <c r="CO1998" s="5">
        <f>CT1998+CW1998+CZ1998+DC1998+DF1998+DI1998+DL1998+DO1998+DR1998</f>
        <v>241.37847495592274</v>
      </c>
      <c r="CP1998" s="5"/>
      <c r="CQ1998" s="5"/>
      <c r="CR1998" s="21">
        <f>CT1998/CS1998</f>
        <v>0.30143352280634672</v>
      </c>
      <c r="CS1998">
        <v>150</v>
      </c>
      <c r="CT1998" s="5">
        <v>45.215028420952009</v>
      </c>
      <c r="CU1998" s="21">
        <f>CW1998/CV1998</f>
        <v>0.21659746961844334</v>
      </c>
      <c r="CV1998">
        <v>100</v>
      </c>
      <c r="CW1998" s="5">
        <v>21.659746961844334</v>
      </c>
      <c r="CX1998" s="21">
        <f>CZ1998/CY1998</f>
        <v>0.22696777209364677</v>
      </c>
      <c r="CY1998">
        <v>100</v>
      </c>
      <c r="CZ1998" s="5">
        <v>22.696777209364676</v>
      </c>
      <c r="DA1998" s="21">
        <f>DC1998/DB1998</f>
        <v>0.19530171124076148</v>
      </c>
      <c r="DB1998">
        <v>100</v>
      </c>
      <c r="DC1998" s="5">
        <v>19.530171124076148</v>
      </c>
      <c r="DD1998" s="21">
        <f>DF1998/DE1998</f>
        <v>0.19943840478914857</v>
      </c>
      <c r="DE1998">
        <v>100</v>
      </c>
      <c r="DF1998" s="5">
        <v>19.943840478914858</v>
      </c>
      <c r="DG1998" s="21">
        <f>DI1998/DH1998</f>
        <v>0.19821229340500074</v>
      </c>
      <c r="DH1998">
        <v>100</v>
      </c>
      <c r="DI1998" s="5">
        <v>19.821229340500075</v>
      </c>
      <c r="DJ1998" s="21">
        <f>DL1998/DK1998</f>
        <v>0.16461642574189522</v>
      </c>
      <c r="DK1998">
        <v>250</v>
      </c>
      <c r="DL1998" s="5">
        <v>41.154106435473807</v>
      </c>
      <c r="DM1998" s="21">
        <f>DO1998/DN1998</f>
        <v>0.12845123238648493</v>
      </c>
      <c r="DN1998">
        <v>200</v>
      </c>
      <c r="DO1998" s="5">
        <v>25.690246477296988</v>
      </c>
      <c r="DP1998" s="21">
        <f>DR1998/DQ1998</f>
        <v>0.12833664253749918</v>
      </c>
      <c r="DQ1998">
        <v>200</v>
      </c>
      <c r="DR1998" s="5">
        <v>25.667328507499839</v>
      </c>
    </row>
    <row r="1999" spans="1:166" hidden="1" x14ac:dyDescent="0.25">
      <c r="A1999" t="s">
        <v>85</v>
      </c>
      <c r="B1999" t="s">
        <v>251</v>
      </c>
      <c r="C1999" s="6">
        <v>39085</v>
      </c>
      <c r="G1999">
        <v>85</v>
      </c>
      <c r="H1999" t="s">
        <v>17</v>
      </c>
      <c r="I1999" s="7">
        <v>11</v>
      </c>
      <c r="J1999">
        <v>1000</v>
      </c>
      <c r="K1999" s="5">
        <f t="shared" si="45"/>
        <v>90.909090909090907</v>
      </c>
      <c r="M1999" s="5">
        <v>557</v>
      </c>
      <c r="N1999" s="7">
        <v>17.799999999999997</v>
      </c>
      <c r="O1999" s="7"/>
      <c r="P1999" s="7"/>
      <c r="AC1999" s="5"/>
      <c r="AE1999" s="8"/>
      <c r="AF1999" s="8"/>
      <c r="AG1999" s="8"/>
      <c r="AH1999" s="8"/>
      <c r="AI1999" s="8"/>
      <c r="AJ1999" s="5"/>
      <c r="AK1999" s="8"/>
      <c r="AL1999" s="8"/>
      <c r="AM1999" s="8"/>
      <c r="AN1999" s="8"/>
      <c r="AO1999" s="8"/>
      <c r="AP1999" s="8"/>
      <c r="AS1999" s="8"/>
      <c r="AT1999" s="8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J1999" s="5"/>
      <c r="BK1999" s="5"/>
      <c r="BL1999" s="5"/>
      <c r="BO1999" s="7"/>
      <c r="BP1999" s="5"/>
      <c r="BQ1999" s="5"/>
      <c r="BR1999" s="5"/>
      <c r="BS1999" s="5"/>
      <c r="BT1999" s="7"/>
      <c r="BU1999" s="7"/>
      <c r="BV1999" s="7"/>
      <c r="BW1999" s="7"/>
      <c r="BX1999" s="7"/>
      <c r="BY1999" s="7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L1999" s="5"/>
      <c r="CM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</row>
    <row r="2000" spans="1:166" hidden="1" x14ac:dyDescent="0.25">
      <c r="A2000" t="s">
        <v>85</v>
      </c>
      <c r="B2000" t="s">
        <v>251</v>
      </c>
      <c r="C2000" s="6">
        <v>39086</v>
      </c>
      <c r="G2000">
        <v>86</v>
      </c>
      <c r="H2000" t="s">
        <v>17</v>
      </c>
      <c r="I2000" s="7">
        <v>11</v>
      </c>
      <c r="J2000">
        <v>1000</v>
      </c>
      <c r="K2000" s="5">
        <f t="shared" si="45"/>
        <v>90.909090909090907</v>
      </c>
      <c r="AC2000" s="5">
        <v>95.05</v>
      </c>
      <c r="AE2000" s="8"/>
      <c r="AF2000" s="8"/>
      <c r="AG2000" s="8"/>
      <c r="AH2000" s="8"/>
      <c r="AI2000" s="8"/>
      <c r="AJ2000" s="5">
        <v>84.274999999999991</v>
      </c>
      <c r="AK2000" s="8">
        <v>1.137475</v>
      </c>
      <c r="AL2000" s="8">
        <v>0.12111751438857504</v>
      </c>
      <c r="AM2000" s="8"/>
      <c r="AN2000" s="8"/>
      <c r="AO2000" s="8"/>
      <c r="AP2000" s="8"/>
      <c r="AQ2000" s="9">
        <f>AK2000/AJ2000</f>
        <v>1.3497181845149808E-2</v>
      </c>
      <c r="AR2000" s="9">
        <v>4.2932171926021639E-2</v>
      </c>
      <c r="AS2000" s="7">
        <f>AJ2000*AR2000</f>
        <v>3.6181087890654733</v>
      </c>
      <c r="AT2000" s="8"/>
      <c r="AU2000" s="5">
        <v>10.75</v>
      </c>
      <c r="AV2000" s="5"/>
      <c r="AW2000" s="5"/>
      <c r="AX2000" s="5"/>
      <c r="AY2000" s="5">
        <v>6.8749999999999991</v>
      </c>
      <c r="AZ2000" s="5"/>
      <c r="BA2000" s="5"/>
      <c r="BB2000" s="5"/>
      <c r="BC2000" s="5"/>
      <c r="BD2000" s="5"/>
      <c r="BE2000" s="5"/>
      <c r="BF2000" s="5"/>
      <c r="BG2000" s="5">
        <v>0</v>
      </c>
      <c r="BH2000" s="5">
        <v>17.625</v>
      </c>
      <c r="BJ2000" s="5"/>
      <c r="BK2000" s="5">
        <f>AC2000+AJ2000+BH2000</f>
        <v>196.95</v>
      </c>
      <c r="BL2000" s="5"/>
      <c r="BM2000" s="8">
        <f>BH2000/BK2000</f>
        <v>8.9489718202589497E-2</v>
      </c>
      <c r="BN2000" s="8"/>
      <c r="BO2000" s="7"/>
      <c r="BP2000" s="5"/>
      <c r="BQ2000" s="5"/>
      <c r="BR2000" s="5"/>
      <c r="BS2000" s="5"/>
      <c r="BT2000" s="7"/>
      <c r="BU2000" s="7"/>
      <c r="BV2000" s="7"/>
      <c r="BW2000" s="7"/>
      <c r="BX2000" s="8">
        <f>AC2000/BK2000</f>
        <v>0.48260979944148263</v>
      </c>
      <c r="BY2000" s="8">
        <f>AJ2000/BK2000</f>
        <v>0.42790048235592787</v>
      </c>
      <c r="BZ2000" s="8">
        <f>BH2000/BK2000</f>
        <v>8.9489718202589497E-2</v>
      </c>
      <c r="CA2000" s="5">
        <v>204.25</v>
      </c>
      <c r="CB2000" s="5">
        <v>124.5</v>
      </c>
      <c r="CC2000" s="5">
        <v>21.5</v>
      </c>
      <c r="CD2000" s="5">
        <v>0</v>
      </c>
      <c r="CE2000" s="5"/>
      <c r="CF2000" s="5"/>
      <c r="CG2000" s="5"/>
      <c r="CH2000" s="5"/>
      <c r="CI2000" s="5"/>
      <c r="CJ2000" s="5"/>
      <c r="CL2000" s="5">
        <v>226.78881721074501</v>
      </c>
      <c r="CM2000" s="5">
        <f>CS2000+CV2000+CY2000+DB2000+DE2000+DH2000+DK2000+DN2000+DQ2000</f>
        <v>1300</v>
      </c>
      <c r="CO2000" s="5">
        <f>CT2000+CW2000+CZ2000+DC2000+DF2000+DI2000+DL2000+DO2000+DR2000</f>
        <v>231.60853362630715</v>
      </c>
      <c r="CP2000" s="5"/>
      <c r="CQ2000" s="5"/>
      <c r="CR2000" s="21">
        <f>CT2000/CS2000</f>
        <v>0.25913108935105317</v>
      </c>
      <c r="CS2000">
        <v>150</v>
      </c>
      <c r="CT2000" s="5">
        <v>38.869663402657977</v>
      </c>
      <c r="CU2000" s="21">
        <f>CW2000/CV2000</f>
        <v>0.20304663323206149</v>
      </c>
      <c r="CV2000">
        <v>100</v>
      </c>
      <c r="CW2000" s="5">
        <v>20.30466332320615</v>
      </c>
      <c r="CX2000" s="21">
        <f>CZ2000/CY2000</f>
        <v>0.21782350214458041</v>
      </c>
      <c r="CY2000">
        <v>100</v>
      </c>
      <c r="CZ2000" s="5">
        <v>21.782350214458042</v>
      </c>
      <c r="DA2000" s="21">
        <f>DC2000/DB2000</f>
        <v>0.18943471097268896</v>
      </c>
      <c r="DB2000">
        <v>100</v>
      </c>
      <c r="DC2000" s="5">
        <v>18.943471097268898</v>
      </c>
      <c r="DD2000" s="21">
        <f>DF2000/DE2000</f>
        <v>0.19496940067870278</v>
      </c>
      <c r="DE2000">
        <v>100</v>
      </c>
      <c r="DF2000" s="5">
        <v>19.496940067870277</v>
      </c>
      <c r="DG2000" s="21">
        <f>DI2000/DH2000</f>
        <v>0.19523295733137006</v>
      </c>
      <c r="DH2000">
        <v>100</v>
      </c>
      <c r="DI2000" s="5">
        <v>19.523295733137005</v>
      </c>
      <c r="DJ2000" s="21">
        <f>DL2000/DK2000</f>
        <v>0.16411223040635781</v>
      </c>
      <c r="DK2000">
        <v>250</v>
      </c>
      <c r="DL2000" s="5">
        <v>41.028057601589452</v>
      </c>
      <c r="DM2000" s="21">
        <f>DO2000/DN2000</f>
        <v>0.12581566585981174</v>
      </c>
      <c r="DN2000">
        <v>200</v>
      </c>
      <c r="DO2000" s="5">
        <v>25.16313317196235</v>
      </c>
      <c r="DP2000" s="21">
        <f>DR2000/DQ2000</f>
        <v>0.13248479507078489</v>
      </c>
      <c r="DQ2000">
        <v>200</v>
      </c>
      <c r="DR2000" s="5">
        <v>26.496959014156978</v>
      </c>
    </row>
    <row r="2001" spans="1:122" hidden="1" x14ac:dyDescent="0.25">
      <c r="A2001" t="s">
        <v>85</v>
      </c>
      <c r="B2001" t="s">
        <v>251</v>
      </c>
      <c r="C2001" s="6">
        <v>39089</v>
      </c>
      <c r="D2001" s="5"/>
      <c r="G2001">
        <v>89</v>
      </c>
      <c r="H2001" t="s">
        <v>17</v>
      </c>
      <c r="I2001" s="7">
        <v>11</v>
      </c>
      <c r="J2001">
        <v>1000</v>
      </c>
      <c r="K2001" s="5">
        <f t="shared" si="45"/>
        <v>90.909090909090907</v>
      </c>
      <c r="AC2001" s="5"/>
      <c r="AE2001" s="8"/>
      <c r="AF2001" s="8"/>
      <c r="AG2001" s="8"/>
      <c r="AH2001" s="8"/>
      <c r="AI2001" s="8"/>
      <c r="AJ2001" s="5"/>
      <c r="AK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206.22713630098389</v>
      </c>
      <c r="CM2001" s="5">
        <f>CS2001+CV2001+CY2001+DB2001+DE2001+DH2001+DK2001+DN2001+DQ2001</f>
        <v>1300</v>
      </c>
      <c r="CO2001" s="5">
        <f>CT2001+CW2001+CZ2001+DC2001+DF2001+DI2001+DL2001+DO2001+DR2001</f>
        <v>212.02234605379084</v>
      </c>
      <c r="CP2001" s="5"/>
      <c r="CQ2001" s="5"/>
      <c r="CR2001" s="21">
        <f>CT2001/CS2001</f>
        <v>0.17217504900671143</v>
      </c>
      <c r="CS2001">
        <v>150</v>
      </c>
      <c r="CT2001" s="5">
        <v>25.826257351006717</v>
      </c>
      <c r="CU2001" s="21">
        <f>CW2001/CV2001</f>
        <v>0.18955093758377267</v>
      </c>
      <c r="CV2001">
        <v>100</v>
      </c>
      <c r="CW2001" s="5">
        <v>18.955093758377267</v>
      </c>
      <c r="CX2001" s="21">
        <f>CZ2001/CY2001</f>
        <v>0.19248768653382187</v>
      </c>
      <c r="CY2001">
        <v>100</v>
      </c>
      <c r="CZ2001" s="5">
        <v>19.248768653382186</v>
      </c>
      <c r="DA2001" s="21">
        <f>DC2001/DB2001</f>
        <v>0.17599332168665555</v>
      </c>
      <c r="DB2001">
        <v>100</v>
      </c>
      <c r="DC2001" s="5">
        <v>17.599332168665555</v>
      </c>
      <c r="DD2001" s="21">
        <f>DF2001/DE2001</f>
        <v>0.1922879982124352</v>
      </c>
      <c r="DE2001">
        <v>100</v>
      </c>
      <c r="DF2001" s="5">
        <v>19.22879982124352</v>
      </c>
      <c r="DG2001" s="21">
        <f>DI2001/DH2001</f>
        <v>0.20209688928561903</v>
      </c>
      <c r="DH2001">
        <v>100</v>
      </c>
      <c r="DI2001" s="5">
        <v>20.209688928561903</v>
      </c>
      <c r="DJ2001" s="21">
        <f>DL2001/DK2001</f>
        <v>0.15638887458471526</v>
      </c>
      <c r="DK2001">
        <v>250</v>
      </c>
      <c r="DL2001" s="5">
        <v>39.097218646178817</v>
      </c>
      <c r="DM2001" s="21">
        <f>DO2001/DN2001</f>
        <v>0.12533438849407152</v>
      </c>
      <c r="DN2001">
        <v>200</v>
      </c>
      <c r="DO2001" s="5">
        <v>25.066877698814302</v>
      </c>
      <c r="DP2001" s="21">
        <f>DR2001/DQ2001</f>
        <v>0.13395154513780302</v>
      </c>
      <c r="DQ2001">
        <v>200</v>
      </c>
      <c r="DR2001" s="5">
        <v>26.790309027560603</v>
      </c>
    </row>
    <row r="2002" spans="1:122" hidden="1" x14ac:dyDescent="0.25">
      <c r="A2002" t="s">
        <v>85</v>
      </c>
      <c r="B2002" t="s">
        <v>251</v>
      </c>
      <c r="C2002" s="6">
        <v>39092</v>
      </c>
      <c r="D2002" s="5"/>
      <c r="G2002">
        <v>92</v>
      </c>
      <c r="H2002" t="s">
        <v>17</v>
      </c>
      <c r="I2002" s="7">
        <v>11</v>
      </c>
      <c r="J2002">
        <v>1000</v>
      </c>
      <c r="K2002" s="5">
        <f t="shared" si="45"/>
        <v>90.909090909090907</v>
      </c>
      <c r="AC2002" s="5"/>
      <c r="AE2002" s="8"/>
      <c r="AF2002" s="8"/>
      <c r="AG2002" s="8"/>
      <c r="AH2002" s="8"/>
      <c r="AI2002" s="8"/>
      <c r="AJ2002" s="5"/>
      <c r="AK2002" s="8"/>
      <c r="AM2002" s="8"/>
      <c r="AN2002" s="8"/>
      <c r="AO2002" s="8"/>
      <c r="AP2002" s="8"/>
      <c r="AQ2002" s="9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>
        <v>237.66797919567421</v>
      </c>
      <c r="CM2002" s="5">
        <f>CS2002+CV2002+CY2002+DB2002+DE2002+DH2002+DK2002+DN2002+DQ2002</f>
        <v>1300</v>
      </c>
      <c r="CO2002" s="5">
        <f>CT2002+CW2002+CZ2002+DC2002+DF2002+DI2002+DL2002+DO2002+DR2002</f>
        <v>242.07509176115946</v>
      </c>
      <c r="CP2002" s="5"/>
      <c r="CQ2002" s="5"/>
      <c r="CR2002" s="21">
        <f>CT2002/CS2002</f>
        <v>0.30250427791014822</v>
      </c>
      <c r="CS2002">
        <v>150</v>
      </c>
      <c r="CT2002" s="5">
        <v>45.375641686522236</v>
      </c>
      <c r="CU2002" s="21">
        <f>CW2002/CV2002</f>
        <v>0.21736398113631261</v>
      </c>
      <c r="CV2002">
        <v>100</v>
      </c>
      <c r="CW2002" s="5">
        <v>21.73639811363126</v>
      </c>
      <c r="CX2002" s="21">
        <f>CZ2002/CY2002</f>
        <v>0.23136906242982264</v>
      </c>
      <c r="CY2002">
        <v>100</v>
      </c>
      <c r="CZ2002" s="5">
        <v>23.136906242982263</v>
      </c>
      <c r="DA2002" s="21">
        <f>DC2002/DB2002</f>
        <v>0.19994699432244339</v>
      </c>
      <c r="DB2002">
        <v>100</v>
      </c>
      <c r="DC2002" s="5">
        <v>19.994699432244339</v>
      </c>
      <c r="DD2002" s="21">
        <f>DF2002/DE2002</f>
        <v>0.20213564242484622</v>
      </c>
      <c r="DE2002">
        <v>100</v>
      </c>
      <c r="DF2002" s="5">
        <v>20.213564242484622</v>
      </c>
      <c r="DG2002" s="21">
        <f>DI2002/DH2002</f>
        <v>0.19461360447290368</v>
      </c>
      <c r="DH2002">
        <v>100</v>
      </c>
      <c r="DI2002" s="5">
        <v>19.461360447290367</v>
      </c>
      <c r="DJ2002" s="21">
        <f>DL2002/DK2002</f>
        <v>0.15707257017091747</v>
      </c>
      <c r="DK2002">
        <v>250</v>
      </c>
      <c r="DL2002" s="5">
        <v>39.268142542729365</v>
      </c>
      <c r="DM2002" s="21">
        <f>DO2002/DN2002</f>
        <v>0.13261260045151221</v>
      </c>
      <c r="DN2002">
        <v>200</v>
      </c>
      <c r="DO2002" s="5">
        <v>26.522520090302443</v>
      </c>
      <c r="DP2002" s="21">
        <f>DR2002/DQ2002</f>
        <v>0.1318292948148628</v>
      </c>
      <c r="DQ2002">
        <v>200</v>
      </c>
      <c r="DR2002" s="5">
        <v>26.36585896297256</v>
      </c>
    </row>
    <row r="2003" spans="1:122" hidden="1" x14ac:dyDescent="0.25">
      <c r="A2003" t="s">
        <v>85</v>
      </c>
      <c r="B2003" t="s">
        <v>251</v>
      </c>
      <c r="C2003" s="6">
        <v>39093</v>
      </c>
      <c r="G2003">
        <v>93</v>
      </c>
      <c r="H2003" t="s">
        <v>17</v>
      </c>
      <c r="I2003" s="7">
        <v>11</v>
      </c>
      <c r="J2003">
        <v>1000</v>
      </c>
      <c r="K2003" s="5">
        <f t="shared" si="45"/>
        <v>90.909090909090907</v>
      </c>
      <c r="M2003" s="5">
        <v>683.00000000000011</v>
      </c>
      <c r="N2003" s="7">
        <v>18.95</v>
      </c>
      <c r="O2003" s="7"/>
      <c r="P2003" s="7"/>
      <c r="AC2003" s="5"/>
      <c r="AE2003" s="8"/>
      <c r="AF2003" s="8"/>
      <c r="AG2003" s="8"/>
      <c r="AH2003" s="8"/>
      <c r="AI2003" s="8"/>
      <c r="AJ2003" s="5"/>
      <c r="AK2003" s="8"/>
      <c r="AM2003" s="8"/>
      <c r="AN2003" s="8"/>
      <c r="AO2003" s="8"/>
      <c r="AP2003" s="8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/>
      <c r="CM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</row>
    <row r="2004" spans="1:122" hidden="1" x14ac:dyDescent="0.25">
      <c r="A2004" t="s">
        <v>85</v>
      </c>
      <c r="B2004" t="s">
        <v>251</v>
      </c>
      <c r="C2004" s="6">
        <v>39094</v>
      </c>
      <c r="D2004" s="5"/>
      <c r="G2004">
        <v>94</v>
      </c>
      <c r="H2004" t="s">
        <v>17</v>
      </c>
      <c r="I2004" s="7">
        <v>11</v>
      </c>
      <c r="J2004">
        <v>1000</v>
      </c>
      <c r="K2004" s="5">
        <f t="shared" si="45"/>
        <v>90.909090909090907</v>
      </c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218.50933612300699</v>
      </c>
      <c r="CM2004" s="5">
        <f t="shared" ref="CM2004:CM2010" si="48">CS2004+CV2004+CY2004+DB2004+DE2004+DH2004+DK2004+DN2004+DQ2004</f>
        <v>1300</v>
      </c>
      <c r="CO2004" s="5">
        <f t="shared" ref="CO2004:CO2010" si="49">CT2004+CW2004+CZ2004+DC2004+DF2004+DI2004+DL2004+DO2004+DR2004</f>
        <v>223.84134720586823</v>
      </c>
      <c r="CP2004" s="5"/>
      <c r="CQ2004" s="5"/>
      <c r="CR2004" s="21">
        <f t="shared" ref="CR2004:CR2010" si="50">CT2004/CS2004</f>
        <v>0.21811430461752418</v>
      </c>
      <c r="CS2004">
        <v>150</v>
      </c>
      <c r="CT2004" s="5">
        <v>32.717145692628627</v>
      </c>
      <c r="CU2004" s="21">
        <f t="shared" ref="CU2004:CU2010" si="51">CW2004/CV2004</f>
        <v>0.20378594652645701</v>
      </c>
      <c r="CV2004">
        <v>100</v>
      </c>
      <c r="CW2004" s="5">
        <v>20.378594652645702</v>
      </c>
      <c r="CX2004" s="21">
        <f t="shared" ref="CX2004:CX2010" si="52">CZ2004/CY2004</f>
        <v>0.21250479360107399</v>
      </c>
      <c r="CY2004">
        <v>100</v>
      </c>
      <c r="CZ2004" s="5">
        <v>21.250479360107398</v>
      </c>
      <c r="DA2004" s="21">
        <f t="shared" ref="DA2004:DA2010" si="53">DC2004/DB2004</f>
        <v>0.18895674016312347</v>
      </c>
      <c r="DB2004">
        <v>100</v>
      </c>
      <c r="DC2004" s="5">
        <v>18.895674016312348</v>
      </c>
      <c r="DD2004" s="21">
        <f t="shared" ref="DD2004:DD2010" si="54">DF2004/DE2004</f>
        <v>0.19072414815059419</v>
      </c>
      <c r="DE2004">
        <v>100</v>
      </c>
      <c r="DF2004" s="5">
        <v>19.072414815059417</v>
      </c>
      <c r="DG2004" s="21">
        <f t="shared" ref="DG2004:DG2010" si="55">DI2004/DH2004</f>
        <v>0.19712813293636436</v>
      </c>
      <c r="DH2004">
        <v>100</v>
      </c>
      <c r="DI2004" s="5">
        <v>19.712813293636437</v>
      </c>
      <c r="DJ2004" s="21">
        <f t="shared" ref="DJ2004:DJ2010" si="56">DL2004/DK2004</f>
        <v>0.15946787703506454</v>
      </c>
      <c r="DK2004">
        <v>250</v>
      </c>
      <c r="DL2004" s="5">
        <v>39.866969258766133</v>
      </c>
      <c r="DM2004" s="21">
        <f t="shared" ref="DM2004:DM2010" si="57">DO2004/DN2004</f>
        <v>0.13241022385817491</v>
      </c>
      <c r="DN2004">
        <v>200</v>
      </c>
      <c r="DO2004" s="5">
        <v>26.482044771634982</v>
      </c>
      <c r="DP2004" s="21">
        <f t="shared" ref="DP2004:DP2010" si="58">DR2004/DQ2004</f>
        <v>0.12732605672538599</v>
      </c>
      <c r="DQ2004">
        <v>200</v>
      </c>
      <c r="DR2004" s="5">
        <v>25.465211345077201</v>
      </c>
    </row>
    <row r="2005" spans="1:122" hidden="1" x14ac:dyDescent="0.25">
      <c r="A2005" t="s">
        <v>85</v>
      </c>
      <c r="B2005" t="s">
        <v>251</v>
      </c>
      <c r="C2005" s="6">
        <v>39098</v>
      </c>
      <c r="D2005" s="5"/>
      <c r="G2005">
        <v>98</v>
      </c>
      <c r="H2005" t="s">
        <v>17</v>
      </c>
      <c r="I2005" s="7">
        <v>11</v>
      </c>
      <c r="J2005">
        <v>1000</v>
      </c>
      <c r="K2005" s="5">
        <f t="shared" si="45"/>
        <v>90.909090909090907</v>
      </c>
      <c r="M2005" s="5">
        <v>719.5</v>
      </c>
      <c r="N2005" s="7">
        <v>20.350000000000001</v>
      </c>
      <c r="O2005" s="7"/>
      <c r="P2005" s="7"/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181.83495436808619</v>
      </c>
      <c r="CM2005" s="5">
        <f t="shared" si="48"/>
        <v>1300</v>
      </c>
      <c r="CO2005" s="5">
        <f t="shared" si="49"/>
        <v>187.60479916803774</v>
      </c>
      <c r="CP2005" s="5"/>
      <c r="CQ2005" s="5"/>
      <c r="CR2005" s="21">
        <f t="shared" si="50"/>
        <v>0.17936940722741446</v>
      </c>
      <c r="CS2005">
        <v>150</v>
      </c>
      <c r="CT2005" s="5">
        <v>26.905411084112167</v>
      </c>
      <c r="CU2005" s="21">
        <f t="shared" si="51"/>
        <v>0.16174411636201513</v>
      </c>
      <c r="CV2005">
        <v>100</v>
      </c>
      <c r="CW2005" s="5">
        <v>16.174411636201512</v>
      </c>
      <c r="CX2005" s="21">
        <f t="shared" si="52"/>
        <v>0.12705920419081593</v>
      </c>
      <c r="CY2005">
        <v>100</v>
      </c>
      <c r="CZ2005" s="5">
        <v>12.705920419081593</v>
      </c>
      <c r="DA2005" s="21">
        <f t="shared" si="53"/>
        <v>0.13306415617483761</v>
      </c>
      <c r="DB2005">
        <v>100</v>
      </c>
      <c r="DC2005" s="5">
        <v>13.30641561748376</v>
      </c>
      <c r="DD2005" s="21">
        <f t="shared" si="54"/>
        <v>0.15982079906382551</v>
      </c>
      <c r="DE2005">
        <v>100</v>
      </c>
      <c r="DF2005" s="5">
        <v>15.982079906382552</v>
      </c>
      <c r="DG2005" s="21">
        <f t="shared" si="55"/>
        <v>0.17167833695950085</v>
      </c>
      <c r="DH2005">
        <v>100</v>
      </c>
      <c r="DI2005" s="5">
        <v>17.167833695950087</v>
      </c>
      <c r="DJ2005" s="21">
        <f t="shared" si="56"/>
        <v>0.14814707709437089</v>
      </c>
      <c r="DK2005">
        <v>250</v>
      </c>
      <c r="DL2005" s="5">
        <v>37.036769273592725</v>
      </c>
      <c r="DM2005" s="21">
        <f t="shared" si="57"/>
        <v>0.12160958900081187</v>
      </c>
      <c r="DN2005">
        <v>200</v>
      </c>
      <c r="DO2005" s="5">
        <v>24.321917800162375</v>
      </c>
      <c r="DP2005" s="21">
        <f t="shared" si="58"/>
        <v>0.12002019867535484</v>
      </c>
      <c r="DQ2005">
        <v>200</v>
      </c>
      <c r="DR2005" s="5">
        <v>24.004039735070968</v>
      </c>
    </row>
    <row r="2006" spans="1:122" hidden="1" x14ac:dyDescent="0.25">
      <c r="A2006" t="s">
        <v>85</v>
      </c>
      <c r="B2006" t="s">
        <v>251</v>
      </c>
      <c r="C2006" s="6">
        <v>39101</v>
      </c>
      <c r="D2006" s="5"/>
      <c r="G2006">
        <v>101</v>
      </c>
      <c r="H2006" t="s">
        <v>17</v>
      </c>
      <c r="I2006" s="7">
        <v>11</v>
      </c>
      <c r="J2006">
        <v>1000</v>
      </c>
      <c r="K2006" s="5">
        <f t="shared" si="45"/>
        <v>90.909090909090907</v>
      </c>
      <c r="AC2006" s="5"/>
      <c r="AE2006" s="8"/>
      <c r="AF2006" s="8"/>
      <c r="AG2006" s="8"/>
      <c r="AH2006" s="8"/>
      <c r="AI2006" s="8"/>
      <c r="AJ2006" s="5"/>
      <c r="AK2006" s="8"/>
      <c r="AL2006" s="8"/>
      <c r="AM2006" s="8"/>
      <c r="AN2006" s="8"/>
      <c r="AO2006" s="8"/>
      <c r="AP2006" s="8"/>
      <c r="AQ2006" s="9"/>
      <c r="AS2006" s="8"/>
      <c r="AT2006" s="8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J2006" s="5"/>
      <c r="BK2006" s="5"/>
      <c r="BL2006" s="5"/>
      <c r="BO2006" s="7"/>
      <c r="BP2006" s="5"/>
      <c r="BQ2006" s="5"/>
      <c r="BR2006" s="5"/>
      <c r="BS2006" s="5"/>
      <c r="BT2006" s="7"/>
      <c r="BU2006" s="7"/>
      <c r="BV2006" s="7"/>
      <c r="BW2006" s="7"/>
      <c r="BX2006" s="7"/>
      <c r="BY2006" s="7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L2006" s="5">
        <v>230.20736512388609</v>
      </c>
      <c r="CM2006" s="5">
        <f t="shared" si="48"/>
        <v>1300</v>
      </c>
      <c r="CO2006" s="5">
        <f t="shared" si="49"/>
        <v>234.81363250635621</v>
      </c>
      <c r="CP2006" s="5"/>
      <c r="CQ2006" s="5"/>
      <c r="CR2006" s="21">
        <f t="shared" si="50"/>
        <v>0.27642814443050884</v>
      </c>
      <c r="CS2006">
        <v>150</v>
      </c>
      <c r="CT2006" s="5">
        <v>41.464221664576328</v>
      </c>
      <c r="CU2006" s="21">
        <f t="shared" si="51"/>
        <v>0.21674908263273834</v>
      </c>
      <c r="CV2006">
        <v>100</v>
      </c>
      <c r="CW2006" s="5">
        <v>21.674908263273835</v>
      </c>
      <c r="CX2006" s="21">
        <f t="shared" si="52"/>
        <v>0.23132510789911437</v>
      </c>
      <c r="CY2006">
        <v>100</v>
      </c>
      <c r="CZ2006" s="5">
        <v>23.132510789911436</v>
      </c>
      <c r="DA2006" s="21">
        <f t="shared" si="53"/>
        <v>0.19602003241473176</v>
      </c>
      <c r="DB2006">
        <v>100</v>
      </c>
      <c r="DC2006" s="5">
        <v>19.602003241473177</v>
      </c>
      <c r="DD2006" s="21">
        <f t="shared" si="54"/>
        <v>0.1917075902981108</v>
      </c>
      <c r="DE2006">
        <v>100</v>
      </c>
      <c r="DF2006" s="5">
        <v>19.17075902981108</v>
      </c>
      <c r="DG2006" s="21">
        <f t="shared" si="55"/>
        <v>0.18896330895117025</v>
      </c>
      <c r="DH2006">
        <v>100</v>
      </c>
      <c r="DI2006" s="5">
        <v>18.896330895117025</v>
      </c>
      <c r="DJ2006" s="21">
        <f t="shared" si="56"/>
        <v>0.15880842922594257</v>
      </c>
      <c r="DK2006">
        <v>250</v>
      </c>
      <c r="DL2006" s="5">
        <v>39.702107306485644</v>
      </c>
      <c r="DM2006" s="21">
        <f t="shared" si="57"/>
        <v>0.12889554817642465</v>
      </c>
      <c r="DN2006">
        <v>200</v>
      </c>
      <c r="DO2006" s="5">
        <v>25.779109635284932</v>
      </c>
      <c r="DP2006" s="21">
        <f t="shared" si="58"/>
        <v>0.1269584084021137</v>
      </c>
      <c r="DQ2006">
        <v>200</v>
      </c>
      <c r="DR2006" s="5">
        <v>25.391681680422742</v>
      </c>
    </row>
    <row r="2007" spans="1:122" hidden="1" x14ac:dyDescent="0.25">
      <c r="A2007" t="s">
        <v>85</v>
      </c>
      <c r="B2007" t="s">
        <v>251</v>
      </c>
      <c r="C2007" s="6">
        <v>39104</v>
      </c>
      <c r="G2007">
        <v>104</v>
      </c>
      <c r="H2007" t="s">
        <v>17</v>
      </c>
      <c r="I2007" s="7">
        <v>11</v>
      </c>
      <c r="J2007">
        <v>1000</v>
      </c>
      <c r="K2007" s="5">
        <f t="shared" si="45"/>
        <v>90.909090909090907</v>
      </c>
      <c r="AC2007" s="5">
        <v>198.57499999999999</v>
      </c>
      <c r="AE2007" s="8"/>
      <c r="AF2007" s="8"/>
      <c r="AG2007" s="8"/>
      <c r="AH2007" s="8"/>
      <c r="AI2007" s="8"/>
      <c r="AJ2007" s="5">
        <v>163.25000000000003</v>
      </c>
      <c r="AK2007" s="8">
        <v>2.3451749999999998</v>
      </c>
      <c r="AL2007" s="8">
        <v>0.23366809215566262</v>
      </c>
      <c r="AM2007" s="8"/>
      <c r="AN2007" s="8"/>
      <c r="AO2007" s="8"/>
      <c r="AP2007" s="8"/>
      <c r="AQ2007" s="9">
        <f>AK2007/AJ2007</f>
        <v>1.4365543644716688E-2</v>
      </c>
      <c r="AR2007" s="9">
        <v>3.75588533455097E-2</v>
      </c>
      <c r="AS2007" s="7">
        <f>AJ2007*AR2007</f>
        <v>6.1314828086544599</v>
      </c>
      <c r="AT2007" s="8"/>
      <c r="AU2007" s="5">
        <v>14.074999999999999</v>
      </c>
      <c r="AV2007" s="5"/>
      <c r="AW2007" s="5"/>
      <c r="AX2007" s="5"/>
      <c r="AY2007" s="5">
        <v>124.2</v>
      </c>
      <c r="AZ2007" s="5"/>
      <c r="BA2007" s="5"/>
      <c r="BB2007" s="5"/>
      <c r="BC2007" s="5"/>
      <c r="BD2007" s="5"/>
      <c r="BE2007" s="5"/>
      <c r="BF2007" s="5"/>
      <c r="BG2007" s="5">
        <v>0</v>
      </c>
      <c r="BH2007" s="5">
        <v>138.27500000000001</v>
      </c>
      <c r="BJ2007" s="5"/>
      <c r="BK2007" s="5">
        <f>AC2007+AJ2007+BH2007</f>
        <v>500.1</v>
      </c>
      <c r="BL2007" s="5"/>
      <c r="BM2007" s="8">
        <f>BH2007/BK2007</f>
        <v>0.27649470105978802</v>
      </c>
      <c r="BN2007" s="8"/>
      <c r="BO2007" s="7"/>
      <c r="BP2007" s="5"/>
      <c r="BQ2007" s="5"/>
      <c r="BR2007" s="5"/>
      <c r="BS2007" s="5"/>
      <c r="BT2007" s="7"/>
      <c r="BU2007" s="7"/>
      <c r="BV2007" s="7"/>
      <c r="BW2007" s="7"/>
      <c r="BX2007" s="8">
        <f>AC2007/BK2007</f>
        <v>0.3970705858828234</v>
      </c>
      <c r="BY2007" s="8">
        <f>AJ2007/BK2007</f>
        <v>0.32643471305738858</v>
      </c>
      <c r="BZ2007" s="8">
        <f>BH2007/BK2007</f>
        <v>0.27649470105978802</v>
      </c>
      <c r="CA2007" s="5">
        <v>413.0625</v>
      </c>
      <c r="CB2007" s="5">
        <v>85.25</v>
      </c>
      <c r="CC2007" s="5">
        <v>128</v>
      </c>
      <c r="CD2007" s="5">
        <v>0</v>
      </c>
      <c r="CE2007" s="5"/>
      <c r="CF2007" s="5"/>
      <c r="CG2007" s="5"/>
      <c r="CH2007" s="5"/>
      <c r="CI2007" s="5"/>
      <c r="CJ2007" s="5"/>
      <c r="CL2007" s="5">
        <v>200.69256249855749</v>
      </c>
      <c r="CM2007" s="5">
        <f t="shared" si="48"/>
        <v>1300</v>
      </c>
      <c r="CO2007" s="5">
        <f t="shared" si="49"/>
        <v>206.62993471692877</v>
      </c>
      <c r="CP2007" s="5"/>
      <c r="CQ2007" s="5"/>
      <c r="CR2007" s="21">
        <f t="shared" si="50"/>
        <v>0.17023243755838216</v>
      </c>
      <c r="CS2007">
        <v>150</v>
      </c>
      <c r="CT2007" s="5">
        <v>25.534865633757324</v>
      </c>
      <c r="CU2007" s="21">
        <f t="shared" si="51"/>
        <v>0.19500456790398851</v>
      </c>
      <c r="CV2007">
        <v>100</v>
      </c>
      <c r="CW2007" s="5">
        <v>19.50045679039885</v>
      </c>
      <c r="CX2007" s="21">
        <f t="shared" si="52"/>
        <v>0.19426478317123227</v>
      </c>
      <c r="CY2007">
        <v>100</v>
      </c>
      <c r="CZ2007" s="5">
        <v>19.426478317123227</v>
      </c>
      <c r="DA2007" s="21">
        <f t="shared" si="53"/>
        <v>0.17263020726620176</v>
      </c>
      <c r="DB2007">
        <v>100</v>
      </c>
      <c r="DC2007" s="5">
        <v>17.263020726620177</v>
      </c>
      <c r="DD2007" s="21">
        <f t="shared" si="54"/>
        <v>0.17573115868049641</v>
      </c>
      <c r="DE2007">
        <v>100</v>
      </c>
      <c r="DF2007" s="5">
        <v>17.573115868049641</v>
      </c>
      <c r="DG2007" s="21">
        <f t="shared" si="55"/>
        <v>0.18510266867425024</v>
      </c>
      <c r="DH2007">
        <v>100</v>
      </c>
      <c r="DI2007" s="5">
        <v>18.510266867425024</v>
      </c>
      <c r="DJ2007" s="21">
        <f t="shared" si="56"/>
        <v>0.15420878200244756</v>
      </c>
      <c r="DK2007">
        <v>250</v>
      </c>
      <c r="DL2007" s="5">
        <v>38.552195500611887</v>
      </c>
      <c r="DM2007" s="21">
        <f t="shared" si="57"/>
        <v>0.12404326344919436</v>
      </c>
      <c r="DN2007">
        <v>200</v>
      </c>
      <c r="DO2007" s="5">
        <v>24.808652689838873</v>
      </c>
      <c r="DP2007" s="21">
        <f t="shared" si="58"/>
        <v>0.12730441161551898</v>
      </c>
      <c r="DQ2007">
        <v>200</v>
      </c>
      <c r="DR2007" s="5">
        <v>25.460882323103796</v>
      </c>
    </row>
    <row r="2008" spans="1:122" hidden="1" x14ac:dyDescent="0.25">
      <c r="A2008" t="s">
        <v>85</v>
      </c>
      <c r="B2008" t="s">
        <v>251</v>
      </c>
      <c r="C2008" s="6">
        <v>39107</v>
      </c>
      <c r="D2008" s="5"/>
      <c r="G2008">
        <v>107</v>
      </c>
      <c r="H2008" t="s">
        <v>17</v>
      </c>
      <c r="I2008" s="7">
        <v>11</v>
      </c>
      <c r="J2008">
        <v>1000</v>
      </c>
      <c r="K2008" s="5">
        <f t="shared" si="45"/>
        <v>90.909090909090907</v>
      </c>
      <c r="AC2008" s="5"/>
      <c r="AE2008" s="8"/>
      <c r="AF2008" s="8"/>
      <c r="AG2008" s="8"/>
      <c r="AH2008" s="8"/>
      <c r="AI2008" s="8"/>
      <c r="AJ2008" s="5"/>
      <c r="AK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219.9470874925787</v>
      </c>
      <c r="CM2008" s="5">
        <f t="shared" si="48"/>
        <v>1300</v>
      </c>
      <c r="CO2008" s="5">
        <f t="shared" si="49"/>
        <v>224.49493870521039</v>
      </c>
      <c r="CP2008" s="5"/>
      <c r="CQ2008" s="5"/>
      <c r="CR2008" s="21">
        <f t="shared" si="50"/>
        <v>0.26464668366040894</v>
      </c>
      <c r="CS2008">
        <v>150</v>
      </c>
      <c r="CT2008" s="5">
        <v>39.697002549061338</v>
      </c>
      <c r="CU2008" s="21">
        <f t="shared" si="51"/>
        <v>0.21650948288855396</v>
      </c>
      <c r="CV2008">
        <v>100</v>
      </c>
      <c r="CW2008" s="5">
        <v>21.650948288855396</v>
      </c>
      <c r="CX2008" s="21">
        <f t="shared" si="52"/>
        <v>0.22443822479829778</v>
      </c>
      <c r="CY2008">
        <v>100</v>
      </c>
      <c r="CZ2008" s="5">
        <v>22.443822479829777</v>
      </c>
      <c r="DA2008" s="21">
        <f t="shared" si="53"/>
        <v>0.18703305952200069</v>
      </c>
      <c r="DB2008">
        <v>100</v>
      </c>
      <c r="DC2008" s="5">
        <v>18.703305952200068</v>
      </c>
      <c r="DD2008" s="21">
        <f t="shared" si="54"/>
        <v>0.18525940494269391</v>
      </c>
      <c r="DE2008">
        <v>100</v>
      </c>
      <c r="DF2008" s="5">
        <v>18.525940494269392</v>
      </c>
      <c r="DG2008" s="21">
        <f t="shared" si="55"/>
        <v>0.17897202685066455</v>
      </c>
      <c r="DH2008">
        <v>100</v>
      </c>
      <c r="DI2008" s="5">
        <v>17.897202685066453</v>
      </c>
      <c r="DJ2008" s="21">
        <f t="shared" si="56"/>
        <v>0.14215551288313572</v>
      </c>
      <c r="DK2008">
        <v>250</v>
      </c>
      <c r="DL2008" s="5">
        <v>35.538878220783928</v>
      </c>
      <c r="DM2008" s="21">
        <f t="shared" si="57"/>
        <v>0.12100154605869097</v>
      </c>
      <c r="DN2008">
        <v>200</v>
      </c>
      <c r="DO2008" s="5">
        <v>24.200309211738194</v>
      </c>
      <c r="DP2008" s="21">
        <f t="shared" si="58"/>
        <v>0.12918764411702935</v>
      </c>
      <c r="DQ2008">
        <v>200</v>
      </c>
      <c r="DR2008" s="5">
        <v>25.837528823405869</v>
      </c>
    </row>
    <row r="2009" spans="1:122" hidden="1" x14ac:dyDescent="0.25">
      <c r="A2009" t="s">
        <v>85</v>
      </c>
      <c r="B2009" t="s">
        <v>251</v>
      </c>
      <c r="C2009" s="6">
        <v>39111</v>
      </c>
      <c r="D2009" s="5"/>
      <c r="G2009">
        <v>111</v>
      </c>
      <c r="H2009" t="s">
        <v>17</v>
      </c>
      <c r="I2009" s="7">
        <v>11</v>
      </c>
      <c r="J2009">
        <v>1000</v>
      </c>
      <c r="K2009" s="5">
        <f t="shared" si="45"/>
        <v>90.909090909090907</v>
      </c>
      <c r="M2009" s="5">
        <v>779.5</v>
      </c>
      <c r="N2009" s="7">
        <v>21.849999999999998</v>
      </c>
      <c r="O2009" s="7"/>
      <c r="P2009" s="7"/>
      <c r="AC2009" s="5"/>
      <c r="AE2009" s="8"/>
      <c r="AF2009" s="8"/>
      <c r="AG2009" s="8"/>
      <c r="AH2009" s="8"/>
      <c r="AI2009" s="8"/>
      <c r="AJ2009" s="5"/>
      <c r="AK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P2009" s="5"/>
      <c r="BQ2009" s="5"/>
      <c r="BR2009" s="5"/>
      <c r="BS2009" s="5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181.8966819809196</v>
      </c>
      <c r="CM2009" s="5">
        <f t="shared" si="48"/>
        <v>1300</v>
      </c>
      <c r="CO2009" s="5">
        <f t="shared" si="49"/>
        <v>183.65444809264616</v>
      </c>
      <c r="CP2009" s="5"/>
      <c r="CQ2009" s="5"/>
      <c r="CR2009" s="21">
        <f t="shared" si="50"/>
        <v>0.12247491588650838</v>
      </c>
      <c r="CS2009">
        <v>150</v>
      </c>
      <c r="CT2009" s="5">
        <v>18.371237382976258</v>
      </c>
      <c r="CU2009" s="21">
        <f t="shared" si="51"/>
        <v>0.18180281290783148</v>
      </c>
      <c r="CV2009">
        <v>100</v>
      </c>
      <c r="CW2009" s="5">
        <v>18.180281290783149</v>
      </c>
      <c r="CX2009" s="21">
        <f t="shared" si="52"/>
        <v>0.16702110740538317</v>
      </c>
      <c r="CY2009">
        <v>100</v>
      </c>
      <c r="CZ2009" s="5">
        <v>16.702110740538316</v>
      </c>
      <c r="DA2009" s="21">
        <f t="shared" si="53"/>
        <v>0.14626836668431792</v>
      </c>
      <c r="DB2009">
        <v>100</v>
      </c>
      <c r="DC2009" s="5">
        <v>14.626836668431793</v>
      </c>
      <c r="DD2009" s="21">
        <f t="shared" si="54"/>
        <v>0.15362638499978568</v>
      </c>
      <c r="DE2009">
        <v>100</v>
      </c>
      <c r="DF2009" s="5">
        <v>15.362638499978567</v>
      </c>
      <c r="DG2009" s="21">
        <f t="shared" si="55"/>
        <v>0.16899468764002393</v>
      </c>
      <c r="DH2009">
        <v>100</v>
      </c>
      <c r="DI2009" s="5">
        <v>16.899468764002393</v>
      </c>
      <c r="DJ2009" s="21">
        <f t="shared" si="56"/>
        <v>0.13447337775461474</v>
      </c>
      <c r="DK2009">
        <v>250</v>
      </c>
      <c r="DL2009" s="5">
        <v>33.618344438653686</v>
      </c>
      <c r="DM2009" s="21">
        <f t="shared" si="57"/>
        <v>0.11830271178174645</v>
      </c>
      <c r="DN2009">
        <v>200</v>
      </c>
      <c r="DO2009" s="5">
        <v>23.660542356349289</v>
      </c>
      <c r="DP2009" s="21">
        <f t="shared" si="58"/>
        <v>0.13116493975466359</v>
      </c>
      <c r="DQ2009">
        <v>200</v>
      </c>
      <c r="DR2009" s="5">
        <v>26.232987950932717</v>
      </c>
    </row>
    <row r="2010" spans="1:122" hidden="1" x14ac:dyDescent="0.25">
      <c r="A2010" t="s">
        <v>85</v>
      </c>
      <c r="B2010" t="s">
        <v>251</v>
      </c>
      <c r="C2010" s="6">
        <v>39114</v>
      </c>
      <c r="D2010" s="5"/>
      <c r="G2010">
        <v>114</v>
      </c>
      <c r="H2010" t="s">
        <v>17</v>
      </c>
      <c r="I2010" s="7">
        <v>11</v>
      </c>
      <c r="J2010">
        <v>1000</v>
      </c>
      <c r="K2010" s="5">
        <f t="shared" si="45"/>
        <v>90.909090909090907</v>
      </c>
      <c r="AC2010" s="5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Q2010" s="9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J2010" s="5"/>
      <c r="BK2010" s="5"/>
      <c r="BL2010" s="5"/>
      <c r="BO2010" s="7"/>
      <c r="BP2010" s="5"/>
      <c r="BQ2010" s="5"/>
      <c r="BR2010" s="5"/>
      <c r="BS2010" s="5"/>
      <c r="BT2010" s="7"/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L2010" s="5">
        <v>221.87596103711891</v>
      </c>
      <c r="CM2010" s="5">
        <f t="shared" si="48"/>
        <v>1300</v>
      </c>
      <c r="CO2010" s="5">
        <f t="shared" si="49"/>
        <v>226.5900443608796</v>
      </c>
      <c r="CP2010" s="5"/>
      <c r="CQ2010" s="5"/>
      <c r="CR2010" s="21">
        <f t="shared" si="50"/>
        <v>0.2516270024624821</v>
      </c>
      <c r="CS2010">
        <v>150</v>
      </c>
      <c r="CT2010" s="5">
        <v>37.744050369372317</v>
      </c>
      <c r="CU2010" s="21">
        <f t="shared" si="51"/>
        <v>0.2146560196763003</v>
      </c>
      <c r="CV2010">
        <v>100</v>
      </c>
      <c r="CW2010" s="5">
        <v>21.465601967630029</v>
      </c>
      <c r="CX2010" s="21">
        <f t="shared" si="52"/>
        <v>0.23101183589697832</v>
      </c>
      <c r="CY2010">
        <v>100</v>
      </c>
      <c r="CZ2010" s="5">
        <v>23.101183589697833</v>
      </c>
      <c r="DA2010" s="21">
        <f t="shared" si="53"/>
        <v>0.19276234555795008</v>
      </c>
      <c r="DB2010">
        <v>100</v>
      </c>
      <c r="DC2010" s="5">
        <v>19.276234555795007</v>
      </c>
      <c r="DD2010" s="21">
        <f t="shared" si="54"/>
        <v>0.18545010029576672</v>
      </c>
      <c r="DE2010">
        <v>100</v>
      </c>
      <c r="DF2010" s="5">
        <v>18.545010029576673</v>
      </c>
      <c r="DG2010" s="21">
        <f t="shared" si="55"/>
        <v>0.18434010375361992</v>
      </c>
      <c r="DH2010">
        <v>100</v>
      </c>
      <c r="DI2010" s="5">
        <v>18.434010375361993</v>
      </c>
      <c r="DJ2010" s="21">
        <f t="shared" si="56"/>
        <v>0.14680921561476129</v>
      </c>
      <c r="DK2010">
        <v>250</v>
      </c>
      <c r="DL2010" s="5">
        <v>36.702303903690321</v>
      </c>
      <c r="DM2010" s="21">
        <f t="shared" si="57"/>
        <v>0.12341785048627851</v>
      </c>
      <c r="DN2010">
        <v>200</v>
      </c>
      <c r="DO2010" s="5">
        <v>24.683570097255704</v>
      </c>
      <c r="DP2010" s="21">
        <f t="shared" si="58"/>
        <v>0.13319039736249846</v>
      </c>
      <c r="DQ2010">
        <v>200</v>
      </c>
      <c r="DR2010" s="5">
        <v>26.63807947249969</v>
      </c>
    </row>
    <row r="2011" spans="1:122" hidden="1" x14ac:dyDescent="0.25">
      <c r="A2011" t="s">
        <v>85</v>
      </c>
      <c r="B2011" t="s">
        <v>251</v>
      </c>
      <c r="C2011" s="6">
        <v>39116</v>
      </c>
      <c r="D2011" s="5">
        <v>6</v>
      </c>
      <c r="E2011" t="s">
        <v>239</v>
      </c>
      <c r="F2011" t="s">
        <v>89</v>
      </c>
      <c r="G2011">
        <v>116</v>
      </c>
      <c r="H2011" t="s">
        <v>17</v>
      </c>
      <c r="I2011" s="7">
        <v>11</v>
      </c>
      <c r="J2011">
        <v>1000</v>
      </c>
      <c r="K2011" s="5">
        <f t="shared" si="45"/>
        <v>90.909090909090907</v>
      </c>
      <c r="T2011" s="5">
        <v>116</v>
      </c>
      <c r="AC2011" s="5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J2011" s="5"/>
      <c r="BK2011" s="5"/>
      <c r="BL2011" s="5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L2011" s="5"/>
      <c r="CM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</row>
    <row r="2012" spans="1:122" hidden="1" x14ac:dyDescent="0.25">
      <c r="A2012" t="s">
        <v>85</v>
      </c>
      <c r="B2012" t="s">
        <v>251</v>
      </c>
      <c r="C2012" s="6">
        <v>39117</v>
      </c>
      <c r="D2012" s="5"/>
      <c r="G2012">
        <v>117</v>
      </c>
      <c r="H2012" t="s">
        <v>17</v>
      </c>
      <c r="I2012" s="7">
        <v>11</v>
      </c>
      <c r="J2012">
        <v>1000</v>
      </c>
      <c r="K2012" s="5">
        <f t="shared" si="45"/>
        <v>90.909090909090907</v>
      </c>
      <c r="AC2012" s="5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J2012" s="5"/>
      <c r="BK2012" s="5"/>
      <c r="BL2012" s="5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L2012" s="5">
        <v>217.1818993909001</v>
      </c>
      <c r="CM2012" s="5">
        <f t="shared" ref="CM2012:CM2018" si="59">CS2012+CV2012+CY2012+DB2012+DE2012+DH2012+DK2012+DN2012+DQ2012</f>
        <v>1300</v>
      </c>
      <c r="CO2012" s="5">
        <f t="shared" ref="CO2012:CO2018" si="60">CT2012+CW2012+CZ2012+DC2012+DF2012+DI2012+DL2012+DO2012+DR2012</f>
        <v>221.63033429130709</v>
      </c>
      <c r="CP2012" s="5"/>
      <c r="CQ2012" s="5"/>
      <c r="CR2012" s="21">
        <f t="shared" ref="CR2012:CR2018" si="61">CT2012/CS2012</f>
        <v>0.27517006683081074</v>
      </c>
      <c r="CS2012">
        <v>150</v>
      </c>
      <c r="CT2012" s="5">
        <v>41.27551002462161</v>
      </c>
      <c r="CU2012" s="21">
        <f t="shared" ref="CU2012:CU2018" si="62">CW2012/CV2012</f>
        <v>0.20853691202552121</v>
      </c>
      <c r="CV2012">
        <v>100</v>
      </c>
      <c r="CW2012" s="5">
        <v>20.85369120255212</v>
      </c>
      <c r="CX2012" s="21">
        <f t="shared" ref="CX2012:CX2018" si="63">CZ2012/CY2012</f>
        <v>0.21372106501879515</v>
      </c>
      <c r="CY2012">
        <v>100</v>
      </c>
      <c r="CZ2012" s="5">
        <v>21.372106501879514</v>
      </c>
      <c r="DA2012" s="21">
        <f t="shared" ref="DA2012:DA2018" si="64">DC2012/DB2012</f>
        <v>0.18036929138119795</v>
      </c>
      <c r="DB2012">
        <v>100</v>
      </c>
      <c r="DC2012" s="5">
        <v>18.036929138119795</v>
      </c>
      <c r="DD2012" s="21">
        <f t="shared" ref="DD2012:DD2018" si="65">DF2012/DE2012</f>
        <v>0.17765723797409719</v>
      </c>
      <c r="DE2012">
        <v>100</v>
      </c>
      <c r="DF2012" s="5">
        <v>17.76572379740972</v>
      </c>
      <c r="DG2012" s="21">
        <f t="shared" ref="DG2012:DG2018" si="66">DI2012/DH2012</f>
        <v>0.17312570569894128</v>
      </c>
      <c r="DH2012">
        <v>100</v>
      </c>
      <c r="DI2012" s="5">
        <v>17.312570569894127</v>
      </c>
      <c r="DJ2012" s="21">
        <f t="shared" ref="DJ2012:DJ2018" si="67">DL2012/DK2012</f>
        <v>0.14020645267848625</v>
      </c>
      <c r="DK2012">
        <v>250</v>
      </c>
      <c r="DL2012" s="5">
        <v>35.051613169621561</v>
      </c>
      <c r="DM2012" s="21">
        <f t="shared" ref="DM2012:DM2018" si="68">DO2012/DN2012</f>
        <v>0.11627725417391165</v>
      </c>
      <c r="DN2012">
        <v>200</v>
      </c>
      <c r="DO2012" s="5">
        <v>23.25545083478233</v>
      </c>
      <c r="DP2012" s="21">
        <f t="shared" ref="DP2012:DP2018" si="69">DR2012/DQ2012</f>
        <v>0.13353369526213155</v>
      </c>
      <c r="DQ2012">
        <v>200</v>
      </c>
      <c r="DR2012" s="5">
        <v>26.706739052426308</v>
      </c>
    </row>
    <row r="2013" spans="1:122" hidden="1" x14ac:dyDescent="0.25">
      <c r="A2013" t="s">
        <v>85</v>
      </c>
      <c r="B2013" t="s">
        <v>251</v>
      </c>
      <c r="C2013" s="6">
        <v>39120</v>
      </c>
      <c r="D2013" s="5"/>
      <c r="G2013">
        <v>120</v>
      </c>
      <c r="H2013" t="s">
        <v>17</v>
      </c>
      <c r="I2013" s="7">
        <v>11</v>
      </c>
      <c r="J2013">
        <v>1000</v>
      </c>
      <c r="K2013" s="5">
        <f t="shared" si="45"/>
        <v>90.909090909090907</v>
      </c>
      <c r="M2013" s="5">
        <v>791.49999999999989</v>
      </c>
      <c r="N2013" s="7">
        <v>21.65</v>
      </c>
      <c r="O2013" s="7"/>
      <c r="P2013" s="7"/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216.61316896552611</v>
      </c>
      <c r="CM2013" s="5">
        <f t="shared" si="59"/>
        <v>1300</v>
      </c>
      <c r="CO2013" s="5">
        <f t="shared" si="60"/>
        <v>221.34297642099546</v>
      </c>
      <c r="CP2013" s="5"/>
      <c r="CQ2013" s="5"/>
      <c r="CR2013" s="21">
        <f t="shared" si="61"/>
        <v>0.27209200334897393</v>
      </c>
      <c r="CS2013">
        <v>150</v>
      </c>
      <c r="CT2013" s="5">
        <v>40.813800502346091</v>
      </c>
      <c r="CU2013" s="21">
        <f t="shared" si="62"/>
        <v>0.21236254700549323</v>
      </c>
      <c r="CV2013">
        <v>100</v>
      </c>
      <c r="CW2013" s="5">
        <v>21.236254700549324</v>
      </c>
      <c r="CX2013" s="21">
        <f t="shared" si="63"/>
        <v>0.22695095797418616</v>
      </c>
      <c r="CY2013">
        <v>100</v>
      </c>
      <c r="CZ2013" s="5">
        <v>22.695095797418617</v>
      </c>
      <c r="DA2013" s="21">
        <f t="shared" si="64"/>
        <v>0.18521545705273396</v>
      </c>
      <c r="DB2013">
        <v>100</v>
      </c>
      <c r="DC2013" s="5">
        <v>18.521545705273397</v>
      </c>
      <c r="DD2013" s="21">
        <f t="shared" si="65"/>
        <v>0.17951117631493752</v>
      </c>
      <c r="DE2013">
        <v>100</v>
      </c>
      <c r="DF2013" s="5">
        <v>17.951117631493752</v>
      </c>
      <c r="DG2013" s="21">
        <f t="shared" si="66"/>
        <v>0.18234040792585263</v>
      </c>
      <c r="DH2013">
        <v>100</v>
      </c>
      <c r="DI2013" s="5">
        <v>18.234040792585262</v>
      </c>
      <c r="DJ2013" s="21">
        <f t="shared" si="67"/>
        <v>0.14010836685246442</v>
      </c>
      <c r="DK2013">
        <v>250</v>
      </c>
      <c r="DL2013" s="5">
        <v>35.027091713116107</v>
      </c>
      <c r="DM2013" s="21">
        <f t="shared" si="68"/>
        <v>0.11894122987871977</v>
      </c>
      <c r="DN2013">
        <v>200</v>
      </c>
      <c r="DO2013" s="5">
        <v>23.788245975743955</v>
      </c>
      <c r="DP2013" s="21">
        <f t="shared" si="69"/>
        <v>0.11537891801234476</v>
      </c>
      <c r="DQ2013">
        <v>200</v>
      </c>
      <c r="DR2013" s="5">
        <v>23.075783602468952</v>
      </c>
    </row>
    <row r="2014" spans="1:122" hidden="1" x14ac:dyDescent="0.25">
      <c r="A2014" t="s">
        <v>85</v>
      </c>
      <c r="B2014" t="s">
        <v>251</v>
      </c>
      <c r="C2014" s="6">
        <v>39125</v>
      </c>
      <c r="D2014" s="5"/>
      <c r="G2014">
        <v>125</v>
      </c>
      <c r="H2014" t="s">
        <v>17</v>
      </c>
      <c r="I2014" s="7">
        <v>11</v>
      </c>
      <c r="J2014">
        <v>1000</v>
      </c>
      <c r="K2014" s="5">
        <f t="shared" si="45"/>
        <v>90.909090909090907</v>
      </c>
      <c r="AC2014" s="5"/>
      <c r="AE2014" s="8"/>
      <c r="AF2014" s="8"/>
      <c r="AG2014" s="8"/>
      <c r="AH2014" s="8"/>
      <c r="AI2014" s="8"/>
      <c r="AJ2014" s="5"/>
      <c r="AK2014" s="8"/>
      <c r="AL2014" s="8"/>
      <c r="AM2014" s="8"/>
      <c r="AN2014" s="8"/>
      <c r="AO2014" s="8"/>
      <c r="AP2014" s="8"/>
      <c r="AQ2014" s="9"/>
      <c r="AS2014" s="8"/>
      <c r="AT2014" s="8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J2014" s="5"/>
      <c r="BK2014" s="5"/>
      <c r="BL2014" s="5"/>
      <c r="BO2014" s="7"/>
      <c r="BP2014" s="5"/>
      <c r="BQ2014" s="5"/>
      <c r="BR2014" s="5"/>
      <c r="BS2014" s="5"/>
      <c r="BT2014" s="7"/>
      <c r="BU2014" s="7"/>
      <c r="BV2014" s="7"/>
      <c r="BW2014" s="7"/>
      <c r="BX2014" s="7"/>
      <c r="BY2014" s="7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L2014" s="5">
        <v>172.80694794913549</v>
      </c>
      <c r="CM2014" s="5">
        <f t="shared" si="59"/>
        <v>1300</v>
      </c>
      <c r="CO2014" s="5">
        <f t="shared" si="60"/>
        <v>178.86608693050326</v>
      </c>
      <c r="CP2014" s="5"/>
      <c r="CQ2014" s="5"/>
      <c r="CR2014" s="21">
        <f t="shared" si="61"/>
        <v>0.16043959766377486</v>
      </c>
      <c r="CS2014">
        <v>150</v>
      </c>
      <c r="CT2014" s="5">
        <v>24.065939649566229</v>
      </c>
      <c r="CU2014" s="21">
        <f t="shared" si="62"/>
        <v>0.17192189339554914</v>
      </c>
      <c r="CV2014">
        <v>100</v>
      </c>
      <c r="CW2014" s="5">
        <v>17.192189339554915</v>
      </c>
      <c r="CX2014" s="21">
        <f t="shared" si="63"/>
        <v>0.14860934134960524</v>
      </c>
      <c r="CY2014">
        <v>100</v>
      </c>
      <c r="CZ2014" s="5">
        <v>14.860934134960525</v>
      </c>
      <c r="DA2014" s="21">
        <f t="shared" si="64"/>
        <v>0.13231646605285727</v>
      </c>
      <c r="DB2014">
        <v>100</v>
      </c>
      <c r="DC2014" s="5">
        <v>13.231646605285727</v>
      </c>
      <c r="DD2014" s="21">
        <f t="shared" si="65"/>
        <v>0.13435326051624566</v>
      </c>
      <c r="DE2014">
        <v>100</v>
      </c>
      <c r="DF2014" s="5">
        <v>13.435326051624566</v>
      </c>
      <c r="DG2014" s="21">
        <f t="shared" si="66"/>
        <v>0.1429607309038981</v>
      </c>
      <c r="DH2014">
        <v>100</v>
      </c>
      <c r="DI2014" s="5">
        <v>14.296073090389811</v>
      </c>
      <c r="DJ2014" s="21">
        <f t="shared" si="67"/>
        <v>0.12936007930118462</v>
      </c>
      <c r="DK2014">
        <v>250</v>
      </c>
      <c r="DL2014" s="5">
        <v>32.340019825296153</v>
      </c>
      <c r="DM2014" s="21">
        <f t="shared" si="68"/>
        <v>0.11998509187853319</v>
      </c>
      <c r="DN2014">
        <v>200</v>
      </c>
      <c r="DO2014" s="5">
        <v>23.997018375706638</v>
      </c>
      <c r="DP2014" s="21">
        <f t="shared" si="69"/>
        <v>0.12723469929059353</v>
      </c>
      <c r="DQ2014">
        <v>200</v>
      </c>
      <c r="DR2014" s="5">
        <v>25.446939858118704</v>
      </c>
    </row>
    <row r="2015" spans="1:122" hidden="1" x14ac:dyDescent="0.25">
      <c r="A2015" t="s">
        <v>85</v>
      </c>
      <c r="B2015" t="s">
        <v>251</v>
      </c>
      <c r="C2015" s="6">
        <v>39126</v>
      </c>
      <c r="G2015">
        <v>126</v>
      </c>
      <c r="H2015" t="s">
        <v>17</v>
      </c>
      <c r="I2015" s="7">
        <v>11</v>
      </c>
      <c r="J2015">
        <v>1000</v>
      </c>
      <c r="K2015" s="5">
        <f t="shared" si="45"/>
        <v>90.909090909090907</v>
      </c>
      <c r="AC2015" s="5">
        <v>245.88715456619735</v>
      </c>
      <c r="AE2015" s="8"/>
      <c r="AF2015" s="8"/>
      <c r="AG2015" s="8"/>
      <c r="AH2015" s="8"/>
      <c r="AI2015" s="8"/>
      <c r="AJ2015" s="5">
        <v>193.21188082850429</v>
      </c>
      <c r="AK2015" s="8">
        <v>2.6242560226162088</v>
      </c>
      <c r="AL2015" s="8">
        <v>0.16017072256736059</v>
      </c>
      <c r="AM2015" s="8"/>
      <c r="AN2015" s="8"/>
      <c r="AO2015" s="8"/>
      <c r="AP2015" s="8"/>
      <c r="AQ2015" s="9">
        <f>AK2015/AJ2015</f>
        <v>1.3582270465787298E-2</v>
      </c>
      <c r="AR2015" s="9">
        <v>3.2970173606967371E-2</v>
      </c>
      <c r="AS2015" s="7">
        <f>AJ2015*AR2015</f>
        <v>6.3702292538444771</v>
      </c>
      <c r="AT2015" s="8"/>
      <c r="AU2015" s="5">
        <v>0.5849354014251702</v>
      </c>
      <c r="AV2015" s="5"/>
      <c r="AW2015" s="5"/>
      <c r="AX2015" s="5"/>
      <c r="AY2015" s="5">
        <v>503.92686580531415</v>
      </c>
      <c r="AZ2015" s="5"/>
      <c r="BA2015" s="5"/>
      <c r="BB2015" s="5"/>
      <c r="BC2015" s="5"/>
      <c r="BD2015" s="5"/>
      <c r="BE2015" s="5"/>
      <c r="BF2015" s="5"/>
      <c r="BG2015" s="5">
        <v>0</v>
      </c>
      <c r="BH2015" s="5">
        <v>504.51180120673934</v>
      </c>
      <c r="BJ2015" s="5"/>
      <c r="BK2015" s="5">
        <f>AC2015+AJ2015+BH2015</f>
        <v>943.61083660144095</v>
      </c>
      <c r="BL2015" s="5"/>
      <c r="BM2015" s="8">
        <f>BH2015/BK2015</f>
        <v>0.5346608809875647</v>
      </c>
      <c r="BN2015" s="8"/>
      <c r="BO2015" s="7"/>
      <c r="BP2015" s="5"/>
      <c r="BQ2015" s="5"/>
      <c r="BR2015" s="5"/>
      <c r="BS2015" s="5"/>
      <c r="BT2015" s="7"/>
      <c r="BU2015" s="7"/>
      <c r="BV2015" s="7"/>
      <c r="BW2015" s="7"/>
      <c r="BX2015" s="8">
        <f>AC2015/BK2015</f>
        <v>0.26058110507907861</v>
      </c>
      <c r="BY2015" s="8">
        <f>AJ2015/BK2015</f>
        <v>0.20475801393335677</v>
      </c>
      <c r="BZ2015" s="8">
        <f>BH2015/BK2015</f>
        <v>0.5346608809875647</v>
      </c>
      <c r="CA2015" s="5">
        <v>350.9000297258321</v>
      </c>
      <c r="CB2015" s="5">
        <v>4.3100812612706019</v>
      </c>
      <c r="CC2015" s="5">
        <v>149.42205794595174</v>
      </c>
      <c r="CD2015" s="5">
        <v>0</v>
      </c>
      <c r="CE2015" s="5"/>
      <c r="CF2015" s="5"/>
      <c r="CG2015" s="5"/>
      <c r="CH2015" s="5"/>
      <c r="CI2015" s="5"/>
      <c r="CJ2015" s="5"/>
      <c r="CL2015" s="5">
        <v>193.26752557404981</v>
      </c>
      <c r="CM2015" s="5">
        <f t="shared" si="59"/>
        <v>1300</v>
      </c>
      <c r="CO2015" s="5">
        <f t="shared" si="60"/>
        <v>197.88953070785774</v>
      </c>
      <c r="CP2015" s="5"/>
      <c r="CQ2015" s="5"/>
      <c r="CR2015" s="21">
        <f t="shared" si="61"/>
        <v>0.26932940250511112</v>
      </c>
      <c r="CS2015">
        <v>150</v>
      </c>
      <c r="CT2015" s="5">
        <v>40.399410375766664</v>
      </c>
      <c r="CU2015" s="21">
        <f t="shared" si="62"/>
        <v>0.18580916918310891</v>
      </c>
      <c r="CV2015">
        <v>100</v>
      </c>
      <c r="CW2015" s="5">
        <v>18.580916918310891</v>
      </c>
      <c r="CX2015" s="21">
        <f t="shared" si="63"/>
        <v>0.15512514605294028</v>
      </c>
      <c r="CY2015">
        <v>100</v>
      </c>
      <c r="CZ2015" s="5">
        <v>15.512514605294029</v>
      </c>
      <c r="DA2015" s="21">
        <f t="shared" si="64"/>
        <v>0.13698170721027964</v>
      </c>
      <c r="DB2015">
        <v>100</v>
      </c>
      <c r="DC2015" s="5">
        <v>13.698170721027964</v>
      </c>
      <c r="DD2015" s="21">
        <f t="shared" si="65"/>
        <v>0.14375439596206235</v>
      </c>
      <c r="DE2015">
        <v>100</v>
      </c>
      <c r="DF2015" s="5">
        <v>14.375439596206235</v>
      </c>
      <c r="DG2015" s="21">
        <f t="shared" si="66"/>
        <v>0.14671100120395722</v>
      </c>
      <c r="DH2015">
        <v>100</v>
      </c>
      <c r="DI2015" s="5">
        <v>14.671100120395721</v>
      </c>
      <c r="DJ2015" s="21">
        <f t="shared" si="67"/>
        <v>0.13074010043307932</v>
      </c>
      <c r="DK2015">
        <v>250</v>
      </c>
      <c r="DL2015" s="5">
        <v>32.685025108269834</v>
      </c>
      <c r="DM2015" s="21">
        <f t="shared" si="68"/>
        <v>0.11865108517495666</v>
      </c>
      <c r="DN2015">
        <v>200</v>
      </c>
      <c r="DO2015" s="5">
        <v>23.730217034991334</v>
      </c>
      <c r="DP2015" s="21">
        <f t="shared" si="69"/>
        <v>0.12118368113797526</v>
      </c>
      <c r="DQ2015">
        <v>200</v>
      </c>
      <c r="DR2015" s="5">
        <v>24.236736227595053</v>
      </c>
    </row>
    <row r="2016" spans="1:122" hidden="1" x14ac:dyDescent="0.25">
      <c r="A2016" t="s">
        <v>85</v>
      </c>
      <c r="B2016" t="s">
        <v>251</v>
      </c>
      <c r="C2016" s="6">
        <v>39129</v>
      </c>
      <c r="D2016" s="5"/>
      <c r="G2016">
        <v>129</v>
      </c>
      <c r="H2016" t="s">
        <v>17</v>
      </c>
      <c r="I2016" s="7">
        <v>11</v>
      </c>
      <c r="J2016">
        <v>1000</v>
      </c>
      <c r="K2016" s="5">
        <f t="shared" si="45"/>
        <v>90.909090909090907</v>
      </c>
      <c r="AC2016" s="5"/>
      <c r="AE2016" s="8"/>
      <c r="AF2016" s="8"/>
      <c r="AG2016" s="8"/>
      <c r="AH2016" s="8"/>
      <c r="AI2016" s="8"/>
      <c r="AJ2016" s="5"/>
      <c r="AK2016" s="8"/>
      <c r="AM2016" s="8"/>
      <c r="AN2016" s="8"/>
      <c r="AO2016" s="8"/>
      <c r="AP2016" s="8"/>
      <c r="AQ2016" s="9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J2016" s="5"/>
      <c r="BK2016" s="5"/>
      <c r="BL2016" s="5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L2016" s="5">
        <v>224.640618996044</v>
      </c>
      <c r="CM2016" s="5">
        <f t="shared" si="59"/>
        <v>1300</v>
      </c>
      <c r="CO2016" s="5">
        <f t="shared" si="60"/>
        <v>229.57731496465036</v>
      </c>
      <c r="CP2016" s="5"/>
      <c r="CQ2016" s="5"/>
      <c r="CR2016" s="21">
        <f t="shared" si="61"/>
        <v>0.27504347475361374</v>
      </c>
      <c r="CS2016">
        <v>150</v>
      </c>
      <c r="CT2016" s="5">
        <v>41.256521213042063</v>
      </c>
      <c r="CU2016" s="21">
        <f t="shared" si="62"/>
        <v>0.21903871114192414</v>
      </c>
      <c r="CV2016">
        <v>100</v>
      </c>
      <c r="CW2016" s="5">
        <v>21.903871114192413</v>
      </c>
      <c r="CX2016" s="21">
        <f t="shared" si="63"/>
        <v>0.23161346558124982</v>
      </c>
      <c r="CY2016">
        <v>100</v>
      </c>
      <c r="CZ2016" s="5">
        <v>23.161346558124983</v>
      </c>
      <c r="DA2016" s="21">
        <f t="shared" si="64"/>
        <v>0.19515508882125168</v>
      </c>
      <c r="DB2016">
        <v>100</v>
      </c>
      <c r="DC2016" s="5">
        <v>19.515508882125168</v>
      </c>
      <c r="DD2016" s="21">
        <f t="shared" si="65"/>
        <v>0.18910945098970003</v>
      </c>
      <c r="DE2016">
        <v>100</v>
      </c>
      <c r="DF2016" s="5">
        <v>18.910945098970004</v>
      </c>
      <c r="DG2016" s="21">
        <f t="shared" si="66"/>
        <v>0.18398155704149594</v>
      </c>
      <c r="DH2016">
        <v>100</v>
      </c>
      <c r="DI2016" s="5">
        <v>18.398155704149595</v>
      </c>
      <c r="DJ2016" s="21">
        <f t="shared" si="67"/>
        <v>0.1391306633400182</v>
      </c>
      <c r="DK2016">
        <v>250</v>
      </c>
      <c r="DL2016" s="5">
        <v>34.782665835004551</v>
      </c>
      <c r="DM2016" s="21">
        <f t="shared" si="68"/>
        <v>0.12624132996360113</v>
      </c>
      <c r="DN2016">
        <v>200</v>
      </c>
      <c r="DO2016" s="5">
        <v>25.248265992720228</v>
      </c>
      <c r="DP2016" s="21">
        <f t="shared" si="69"/>
        <v>0.13200017283160681</v>
      </c>
      <c r="DQ2016">
        <v>200</v>
      </c>
      <c r="DR2016" s="5">
        <v>26.400034566321359</v>
      </c>
    </row>
    <row r="2017" spans="1:166" hidden="1" x14ac:dyDescent="0.25">
      <c r="A2017" t="s">
        <v>85</v>
      </c>
      <c r="B2017" t="s">
        <v>251</v>
      </c>
      <c r="C2017" s="6">
        <v>39136</v>
      </c>
      <c r="D2017" s="5"/>
      <c r="G2017">
        <v>136</v>
      </c>
      <c r="H2017" t="s">
        <v>17</v>
      </c>
      <c r="I2017" s="7">
        <v>11</v>
      </c>
      <c r="J2017">
        <v>1000</v>
      </c>
      <c r="K2017" s="5">
        <f t="shared" si="45"/>
        <v>90.909090909090907</v>
      </c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Q2017" s="9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>
        <v>162.68078701248501</v>
      </c>
      <c r="CM2017" s="5">
        <f t="shared" si="59"/>
        <v>1300</v>
      </c>
      <c r="CO2017" s="5">
        <f t="shared" si="60"/>
        <v>167.13946654164812</v>
      </c>
      <c r="CP2017" s="5"/>
      <c r="CQ2017" s="5"/>
      <c r="CR2017" s="21">
        <f t="shared" si="61"/>
        <v>0.14014636271922529</v>
      </c>
      <c r="CS2017">
        <v>150</v>
      </c>
      <c r="CT2017" s="5">
        <v>21.021954407883793</v>
      </c>
      <c r="CU2017" s="21">
        <f t="shared" si="62"/>
        <v>0.16701532682719766</v>
      </c>
      <c r="CV2017">
        <v>100</v>
      </c>
      <c r="CW2017" s="5">
        <v>16.701532682719765</v>
      </c>
      <c r="CX2017" s="21">
        <f t="shared" si="63"/>
        <v>0.1415797685493751</v>
      </c>
      <c r="CY2017">
        <v>100</v>
      </c>
      <c r="CZ2017" s="5">
        <v>14.157976854937511</v>
      </c>
      <c r="DA2017" s="21">
        <f t="shared" si="64"/>
        <v>0.12341341028623468</v>
      </c>
      <c r="DB2017">
        <v>100</v>
      </c>
      <c r="DC2017" s="5">
        <v>12.341341028623468</v>
      </c>
      <c r="DD2017" s="21">
        <f t="shared" si="65"/>
        <v>0.13306248630823295</v>
      </c>
      <c r="DE2017">
        <v>100</v>
      </c>
      <c r="DF2017" s="5">
        <v>13.306248630823296</v>
      </c>
      <c r="DG2017" s="21">
        <f t="shared" si="66"/>
        <v>0.14138223594240229</v>
      </c>
      <c r="DH2017">
        <v>100</v>
      </c>
      <c r="DI2017" s="5">
        <v>14.13822359424023</v>
      </c>
      <c r="DJ2017" s="21">
        <f t="shared" si="67"/>
        <v>0.11506321682489211</v>
      </c>
      <c r="DK2017">
        <v>250</v>
      </c>
      <c r="DL2017" s="5">
        <v>28.765804206223027</v>
      </c>
      <c r="DM2017" s="21">
        <f t="shared" si="68"/>
        <v>0.10909368683487759</v>
      </c>
      <c r="DN2017">
        <v>200</v>
      </c>
      <c r="DO2017" s="5">
        <v>21.818737366975519</v>
      </c>
      <c r="DP2017" s="21">
        <f t="shared" si="69"/>
        <v>0.12443823884610762</v>
      </c>
      <c r="DQ2017">
        <v>200</v>
      </c>
      <c r="DR2017" s="5">
        <v>24.887647769221523</v>
      </c>
    </row>
    <row r="2018" spans="1:166" hidden="1" x14ac:dyDescent="0.25">
      <c r="A2018" t="s">
        <v>85</v>
      </c>
      <c r="B2018" t="s">
        <v>251</v>
      </c>
      <c r="C2018" s="6">
        <v>39140</v>
      </c>
      <c r="D2018" s="5"/>
      <c r="G2018">
        <v>140</v>
      </c>
      <c r="H2018" t="s">
        <v>17</v>
      </c>
      <c r="I2018" s="7">
        <v>11</v>
      </c>
      <c r="J2018">
        <v>1000</v>
      </c>
      <c r="K2018" s="5">
        <f t="shared" si="45"/>
        <v>90.909090909090907</v>
      </c>
      <c r="AC2018" s="5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J2018" s="5"/>
      <c r="BK2018" s="5"/>
      <c r="BL2018" s="5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L2018" s="5">
        <v>227.10874681776221</v>
      </c>
      <c r="CM2018" s="5">
        <f t="shared" si="59"/>
        <v>1300</v>
      </c>
      <c r="CO2018" s="5">
        <f t="shared" si="60"/>
        <v>231.39156816463122</v>
      </c>
      <c r="CP2018" s="5"/>
      <c r="CQ2018" s="5"/>
      <c r="CR2018" s="21">
        <f t="shared" si="61"/>
        <v>0.31091018882084093</v>
      </c>
      <c r="CS2018">
        <v>150</v>
      </c>
      <c r="CT2018" s="5">
        <v>46.636528323126143</v>
      </c>
      <c r="CU2018" s="21">
        <f t="shared" si="62"/>
        <v>0.21641422441579367</v>
      </c>
      <c r="CV2018">
        <v>100</v>
      </c>
      <c r="CW2018" s="5">
        <v>21.641422441579365</v>
      </c>
      <c r="CX2018" s="21">
        <f t="shared" si="63"/>
        <v>0.23314049713492707</v>
      </c>
      <c r="CY2018">
        <v>100</v>
      </c>
      <c r="CZ2018" s="5">
        <v>23.314049713492707</v>
      </c>
      <c r="DA2018" s="21">
        <f t="shared" si="64"/>
        <v>0.1919268827027524</v>
      </c>
      <c r="DB2018">
        <v>100</v>
      </c>
      <c r="DC2018" s="5">
        <v>19.192688270275241</v>
      </c>
      <c r="DD2018" s="21">
        <f t="shared" si="65"/>
        <v>0.19374096856540796</v>
      </c>
      <c r="DE2018">
        <v>100</v>
      </c>
      <c r="DF2018" s="5">
        <v>19.374096856540795</v>
      </c>
      <c r="DG2018" s="21">
        <f t="shared" si="66"/>
        <v>0.18192644734596136</v>
      </c>
      <c r="DH2018">
        <v>100</v>
      </c>
      <c r="DI2018" s="5">
        <v>18.192644734596136</v>
      </c>
      <c r="DJ2018" s="21">
        <f t="shared" si="67"/>
        <v>0.14081954287713433</v>
      </c>
      <c r="DK2018">
        <v>250</v>
      </c>
      <c r="DL2018" s="5">
        <v>35.204885719283581</v>
      </c>
      <c r="DM2018" s="21">
        <f t="shared" si="68"/>
        <v>0.11560977107820289</v>
      </c>
      <c r="DN2018">
        <v>200</v>
      </c>
      <c r="DO2018" s="5">
        <v>23.121954215640578</v>
      </c>
      <c r="DP2018" s="21">
        <f t="shared" si="69"/>
        <v>0.12356648945048331</v>
      </c>
      <c r="DQ2018">
        <v>200</v>
      </c>
      <c r="DR2018" s="5">
        <v>24.713297890096662</v>
      </c>
    </row>
    <row r="2019" spans="1:166" hidden="1" x14ac:dyDescent="0.25">
      <c r="A2019" t="s">
        <v>85</v>
      </c>
      <c r="B2019" t="s">
        <v>251</v>
      </c>
      <c r="C2019" s="6">
        <v>39143</v>
      </c>
      <c r="D2019" s="5">
        <v>8</v>
      </c>
      <c r="E2019" t="s">
        <v>208</v>
      </c>
      <c r="F2019" t="s">
        <v>14</v>
      </c>
      <c r="G2019">
        <v>143</v>
      </c>
      <c r="H2019" t="s">
        <v>17</v>
      </c>
      <c r="I2019" s="7">
        <v>11</v>
      </c>
      <c r="J2019">
        <v>1000</v>
      </c>
      <c r="K2019" s="5">
        <f t="shared" si="45"/>
        <v>90.909090909090907</v>
      </c>
      <c r="L2019" s="5"/>
      <c r="M2019" s="8"/>
      <c r="N2019" s="8"/>
      <c r="O2019" s="8"/>
      <c r="P2019" s="8"/>
      <c r="Q2019" s="5"/>
      <c r="R2019" s="5"/>
      <c r="S2019" s="5"/>
      <c r="T2019" s="5"/>
      <c r="U2019" s="5">
        <v>143</v>
      </c>
      <c r="V2019" s="5"/>
      <c r="W2019" s="5"/>
      <c r="X2019" s="8"/>
      <c r="Y2019" s="8"/>
      <c r="Z2019" s="8"/>
      <c r="AA2019" s="8"/>
      <c r="AB2019" s="8"/>
      <c r="AC2019" s="5"/>
      <c r="AD2019" s="8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R2019" s="8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8"/>
      <c r="BJ2019" s="5"/>
      <c r="BK2019" s="5"/>
      <c r="BL2019" s="5"/>
      <c r="BM2019" s="8"/>
      <c r="BN2019" s="8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8"/>
      <c r="CL2019" s="5"/>
      <c r="CM2019" s="5"/>
      <c r="CN2019" s="8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</row>
    <row r="2020" spans="1:166" hidden="1" x14ac:dyDescent="0.25">
      <c r="A2020" t="s">
        <v>85</v>
      </c>
      <c r="B2020" t="s">
        <v>251</v>
      </c>
      <c r="C2020" s="6">
        <v>39146</v>
      </c>
      <c r="D2020" s="5"/>
      <c r="G2020">
        <v>146</v>
      </c>
      <c r="H2020" t="s">
        <v>17</v>
      </c>
      <c r="I2020" s="7">
        <v>11</v>
      </c>
      <c r="J2020">
        <v>1000</v>
      </c>
      <c r="K2020" s="5">
        <f t="shared" si="45"/>
        <v>90.909090909090907</v>
      </c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Q2020" s="9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>
        <v>208.07578109040259</v>
      </c>
      <c r="CM2020" s="5">
        <f>CS2020+CV2020+CY2020+DB2020+DE2020+DH2020+DK2020+DN2020+DQ2020</f>
        <v>1300</v>
      </c>
      <c r="CO2020" s="5">
        <f>CT2020+CW2020+CZ2020+DC2020+DF2020+DI2020+DL2020+DO2020+DR2020</f>
        <v>212.68561922327922</v>
      </c>
      <c r="CP2020" s="5"/>
      <c r="CQ2020" s="5"/>
      <c r="CR2020" s="21">
        <f>CT2020/CS2020</f>
        <v>0.27058725949031787</v>
      </c>
      <c r="CS2020">
        <v>150</v>
      </c>
      <c r="CT2020" s="5">
        <v>40.58808892354768</v>
      </c>
      <c r="CU2020" s="21">
        <f>CW2020/CV2020</f>
        <v>0.19893263018160717</v>
      </c>
      <c r="CV2020">
        <v>100</v>
      </c>
      <c r="CW2020" s="5">
        <v>19.893263018160717</v>
      </c>
      <c r="CX2020" s="21">
        <f>CZ2020/CY2020</f>
        <v>0.20019026370978538</v>
      </c>
      <c r="CY2020">
        <v>100</v>
      </c>
      <c r="CZ2020" s="5">
        <v>20.019026370978537</v>
      </c>
      <c r="DA2020" s="21">
        <f>DC2020/DB2020</f>
        <v>0.17585655629106078</v>
      </c>
      <c r="DB2020">
        <v>100</v>
      </c>
      <c r="DC2020" s="5">
        <v>17.585655629106078</v>
      </c>
      <c r="DD2020" s="21">
        <f>DF2020/DE2020</f>
        <v>0.17606255111503125</v>
      </c>
      <c r="DE2020">
        <v>100</v>
      </c>
      <c r="DF2020" s="5">
        <v>17.606255111503124</v>
      </c>
      <c r="DG2020" s="21">
        <f>DI2020/DH2020</f>
        <v>0.1708096831037868</v>
      </c>
      <c r="DH2020">
        <v>100</v>
      </c>
      <c r="DI2020" s="5">
        <v>17.08096831037868</v>
      </c>
      <c r="DJ2020" s="21">
        <f>DL2020/DK2020</f>
        <v>0.13069202502000718</v>
      </c>
      <c r="DK2020">
        <v>250</v>
      </c>
      <c r="DL2020" s="5">
        <v>32.673006255001795</v>
      </c>
      <c r="DM2020" s="21">
        <f>DO2020/DN2020</f>
        <v>0.11186704558640283</v>
      </c>
      <c r="DN2020">
        <v>200</v>
      </c>
      <c r="DO2020" s="5">
        <v>22.373409117280566</v>
      </c>
      <c r="DP2020" s="21">
        <f>DR2020/DQ2020</f>
        <v>0.12432973243661027</v>
      </c>
      <c r="DQ2020">
        <v>200</v>
      </c>
      <c r="DR2020" s="5">
        <v>24.865946487322056</v>
      </c>
    </row>
    <row r="2021" spans="1:166" hidden="1" x14ac:dyDescent="0.25">
      <c r="A2021" t="s">
        <v>85</v>
      </c>
      <c r="B2021" t="s">
        <v>251</v>
      </c>
      <c r="C2021" s="6">
        <v>39150</v>
      </c>
      <c r="D2021" s="5"/>
      <c r="G2021">
        <v>150</v>
      </c>
      <c r="H2021" t="s">
        <v>17</v>
      </c>
      <c r="I2021" s="7">
        <v>11</v>
      </c>
      <c r="J2021">
        <v>1000</v>
      </c>
      <c r="K2021" s="5">
        <f t="shared" si="45"/>
        <v>90.909090909090907</v>
      </c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186.38658443406061</v>
      </c>
      <c r="CM2021" s="5">
        <f>CS2021+CV2021+CY2021+DB2021+DE2021+DH2021+DK2021+DN2021+DQ2021</f>
        <v>1300</v>
      </c>
      <c r="CO2021" s="5">
        <f>CT2021+CW2021+CZ2021+DC2021+DF2021+DI2021+DL2021+DO2021+DR2021</f>
        <v>191.30959952268537</v>
      </c>
      <c r="CP2021" s="5"/>
      <c r="CQ2021" s="5"/>
      <c r="CR2021" s="21">
        <f>CT2021/CS2021</f>
        <v>0.24118115717297808</v>
      </c>
      <c r="CS2021">
        <v>150</v>
      </c>
      <c r="CT2021" s="5">
        <v>36.177173575946711</v>
      </c>
      <c r="CU2021" s="21">
        <f>CW2021/CV2021</f>
        <v>0.18887066532077162</v>
      </c>
      <c r="CV2021">
        <v>100</v>
      </c>
      <c r="CW2021" s="5">
        <v>18.887066532077164</v>
      </c>
      <c r="CX2021" s="21">
        <f>CZ2021/CY2021</f>
        <v>0.17126720726783312</v>
      </c>
      <c r="CY2021">
        <v>100</v>
      </c>
      <c r="CZ2021" s="5">
        <v>17.126720726783311</v>
      </c>
      <c r="DA2021" s="21">
        <f>DC2021/DB2021</f>
        <v>0.15025514507865415</v>
      </c>
      <c r="DB2021">
        <v>100</v>
      </c>
      <c r="DC2021" s="5">
        <v>15.025514507865415</v>
      </c>
      <c r="DD2021" s="21">
        <f>DF2021/DE2021</f>
        <v>0.14848317782876636</v>
      </c>
      <c r="DE2021">
        <v>100</v>
      </c>
      <c r="DF2021" s="5">
        <v>14.848317782876634</v>
      </c>
      <c r="DG2021" s="21">
        <f>DI2021/DH2021</f>
        <v>0.14472062399296556</v>
      </c>
      <c r="DH2021">
        <v>100</v>
      </c>
      <c r="DI2021" s="5">
        <v>14.472062399296556</v>
      </c>
      <c r="DJ2021" s="21">
        <f>DL2021/DK2021</f>
        <v>0.11597600832291566</v>
      </c>
      <c r="DK2021">
        <v>250</v>
      </c>
      <c r="DL2021" s="5">
        <v>28.994002080728915</v>
      </c>
      <c r="DM2021" s="21">
        <f>DO2021/DN2021</f>
        <v>0.10521881755634777</v>
      </c>
      <c r="DN2021">
        <v>200</v>
      </c>
      <c r="DO2021" s="5">
        <v>21.043763511269553</v>
      </c>
      <c r="DP2021" s="21">
        <f>DR2021/DQ2021</f>
        <v>0.12367489202920556</v>
      </c>
      <c r="DQ2021">
        <v>200</v>
      </c>
      <c r="DR2021" s="5">
        <v>24.734978405841112</v>
      </c>
    </row>
    <row r="2022" spans="1:166" hidden="1" x14ac:dyDescent="0.25">
      <c r="A2022" t="s">
        <v>85</v>
      </c>
      <c r="B2022" t="s">
        <v>251</v>
      </c>
      <c r="C2022" s="6">
        <v>39153</v>
      </c>
      <c r="D2022" s="5"/>
      <c r="G2022">
        <v>153</v>
      </c>
      <c r="H2022" t="s">
        <v>17</v>
      </c>
      <c r="I2022" s="7">
        <v>11</v>
      </c>
      <c r="J2022">
        <v>1000</v>
      </c>
      <c r="K2022" s="5">
        <f t="shared" si="45"/>
        <v>90.909090909090907</v>
      </c>
      <c r="AC2022" s="5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J2022" s="5"/>
      <c r="BK2022" s="5"/>
      <c r="BL2022" s="5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L2022" s="5">
        <v>175.4745167645452</v>
      </c>
      <c r="CM2022" s="5">
        <f>CS2022+CV2022+CY2022+DB2022+DE2022+DH2022+DK2022+DN2022+DQ2022</f>
        <v>1300</v>
      </c>
      <c r="CO2022" s="5">
        <f>CT2022+CW2022+CZ2022+DC2022+DF2022+DI2022+DL2022+DO2022+DR2022</f>
        <v>181.09840224097465</v>
      </c>
      <c r="CP2022" s="5"/>
      <c r="CQ2022" s="5"/>
      <c r="CR2022" s="21">
        <f>CT2022/CS2022</f>
        <v>0.19055205921838037</v>
      </c>
      <c r="CS2022">
        <v>150</v>
      </c>
      <c r="CT2022" s="5">
        <v>28.582808882757053</v>
      </c>
      <c r="CU2022" s="21">
        <f>CW2022/CV2022</f>
        <v>0.17745323447155933</v>
      </c>
      <c r="CV2022">
        <v>100</v>
      </c>
      <c r="CW2022" s="5">
        <v>17.745323447155933</v>
      </c>
      <c r="CX2022" s="21">
        <f>CZ2022/CY2022</f>
        <v>0.15347024561324385</v>
      </c>
      <c r="CY2022">
        <v>100</v>
      </c>
      <c r="CZ2022" s="5">
        <v>15.347024561324384</v>
      </c>
      <c r="DA2022" s="21">
        <f>DC2022/DB2022</f>
        <v>0.13161651109961833</v>
      </c>
      <c r="DB2022">
        <v>100</v>
      </c>
      <c r="DC2022" s="5">
        <v>13.161651109961833</v>
      </c>
      <c r="DD2022" s="21">
        <f>DF2022/DE2022</f>
        <v>0.14291950514535784</v>
      </c>
      <c r="DE2022">
        <v>100</v>
      </c>
      <c r="DF2022" s="5">
        <v>14.291950514535785</v>
      </c>
      <c r="DG2022" s="21">
        <f>DI2022/DH2022</f>
        <v>0.13781753956278753</v>
      </c>
      <c r="DH2022">
        <v>100</v>
      </c>
      <c r="DI2022" s="5">
        <v>13.781753956278754</v>
      </c>
      <c r="DJ2022" s="21">
        <f>DL2022/DK2022</f>
        <v>0.11944791503054691</v>
      </c>
      <c r="DK2022">
        <v>250</v>
      </c>
      <c r="DL2022" s="5">
        <v>29.861978757636727</v>
      </c>
      <c r="DM2022" s="21">
        <f>DO2022/DN2022</f>
        <v>0.11068026086089201</v>
      </c>
      <c r="DN2022">
        <v>200</v>
      </c>
      <c r="DO2022" s="5">
        <v>22.136052172178402</v>
      </c>
      <c r="DP2022" s="21">
        <f>DR2022/DQ2022</f>
        <v>0.1309492941957289</v>
      </c>
      <c r="DQ2022">
        <v>200</v>
      </c>
      <c r="DR2022" s="5">
        <v>26.189858839145778</v>
      </c>
    </row>
    <row r="2023" spans="1:166" hidden="1" x14ac:dyDescent="0.25">
      <c r="A2023" t="s">
        <v>85</v>
      </c>
      <c r="B2023" t="s">
        <v>251</v>
      </c>
      <c r="C2023" s="6">
        <v>39154</v>
      </c>
      <c r="D2023" s="5"/>
      <c r="G2023">
        <v>154</v>
      </c>
      <c r="H2023" t="s">
        <v>17</v>
      </c>
      <c r="I2023" s="7">
        <v>11</v>
      </c>
      <c r="J2023">
        <v>1000</v>
      </c>
      <c r="K2023" s="5">
        <f t="shared" ref="K2023:K2086" si="70">1000000/I2023/J2023</f>
        <v>90.909090909090907</v>
      </c>
      <c r="AC2023" s="5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J2023" s="5"/>
      <c r="BK2023" s="5"/>
      <c r="BL2023" s="5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L2023" s="5">
        <v>165.04502233206031</v>
      </c>
      <c r="CM2023" s="5">
        <f>CS2023+CV2023+CY2023+DB2023+DE2023+DH2023+DK2023+DN2023+DQ2023</f>
        <v>1300</v>
      </c>
      <c r="CO2023" s="5">
        <f>CT2023+CW2023+CZ2023+DC2023+DF2023+DI2023+DL2023+DO2023+DR2023</f>
        <v>170.72782489277046</v>
      </c>
      <c r="CP2023" s="5"/>
      <c r="CQ2023" s="5"/>
      <c r="CR2023" s="21">
        <f>CT2023/CS2023</f>
        <v>0.18799005955493625</v>
      </c>
      <c r="CS2023">
        <v>150</v>
      </c>
      <c r="CT2023" s="5">
        <v>28.198508933240436</v>
      </c>
      <c r="CU2023" s="21">
        <f>CW2023/CV2023</f>
        <v>0.16926166775332177</v>
      </c>
      <c r="CV2023">
        <v>100</v>
      </c>
      <c r="CW2023" s="5">
        <v>16.926166775332177</v>
      </c>
      <c r="CX2023" s="21">
        <f>CZ2023/CY2023</f>
        <v>0.13735413903190272</v>
      </c>
      <c r="CY2023">
        <v>100</v>
      </c>
      <c r="CZ2023" s="5">
        <v>13.735413903190272</v>
      </c>
      <c r="DA2023" s="21">
        <f>DC2023/DB2023</f>
        <v>0.11271637632459899</v>
      </c>
      <c r="DB2023">
        <v>100</v>
      </c>
      <c r="DC2023" s="5">
        <v>11.2716376324599</v>
      </c>
      <c r="DD2023" s="21">
        <f>DF2023/DE2023</f>
        <v>0.12165399295267072</v>
      </c>
      <c r="DE2023">
        <v>100</v>
      </c>
      <c r="DF2023" s="5">
        <v>12.165399295267072</v>
      </c>
      <c r="DG2023" s="21">
        <f>DI2023/DH2023</f>
        <v>0.12811214174198696</v>
      </c>
      <c r="DH2023">
        <v>100</v>
      </c>
      <c r="DI2023" s="5">
        <v>12.811214174198696</v>
      </c>
      <c r="DJ2023" s="21">
        <f>DL2023/DK2023</f>
        <v>0.11057409079250508</v>
      </c>
      <c r="DK2023">
        <v>250</v>
      </c>
      <c r="DL2023" s="5">
        <v>27.643522698126269</v>
      </c>
      <c r="DM2023" s="21">
        <f>DO2023/DN2023</f>
        <v>0.11107148152563152</v>
      </c>
      <c r="DN2023">
        <v>200</v>
      </c>
      <c r="DO2023" s="5">
        <v>22.214296305126304</v>
      </c>
      <c r="DP2023" s="21">
        <f>DR2023/DQ2023</f>
        <v>0.1288083258791467</v>
      </c>
      <c r="DQ2023">
        <v>200</v>
      </c>
      <c r="DR2023" s="5">
        <v>25.761665175829343</v>
      </c>
    </row>
    <row r="2024" spans="1:166" hidden="1" x14ac:dyDescent="0.25">
      <c r="A2024" t="s">
        <v>85</v>
      </c>
      <c r="B2024" t="s">
        <v>251</v>
      </c>
      <c r="C2024" s="6">
        <v>39157</v>
      </c>
      <c r="D2024" s="5"/>
      <c r="G2024">
        <v>157</v>
      </c>
      <c r="H2024" t="s">
        <v>17</v>
      </c>
      <c r="I2024" s="7">
        <v>11</v>
      </c>
      <c r="J2024">
        <v>1000</v>
      </c>
      <c r="K2024" s="5">
        <f t="shared" si="70"/>
        <v>90.909090909090907</v>
      </c>
      <c r="AC2024" s="5"/>
      <c r="AE2024" s="8"/>
      <c r="AF2024" s="8"/>
      <c r="AG2024" s="8"/>
      <c r="AH2024" s="8"/>
      <c r="AI2024" s="8"/>
      <c r="AJ2024" s="5"/>
      <c r="AK2024" s="8"/>
      <c r="AL2024" s="8"/>
      <c r="AM2024" s="8"/>
      <c r="AN2024" s="8"/>
      <c r="AO2024" s="8"/>
      <c r="AP2024" s="8"/>
      <c r="AQ2024" s="9"/>
      <c r="AS2024" s="8"/>
      <c r="AT2024" s="8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J2024" s="5"/>
      <c r="BK2024" s="5"/>
      <c r="BL2024" s="5"/>
      <c r="BO2024" s="7"/>
      <c r="BP2024" s="5"/>
      <c r="BQ2024" s="5"/>
      <c r="BR2024" s="5"/>
      <c r="BS2024" s="5"/>
      <c r="BT2024" s="7"/>
      <c r="BU2024" s="7"/>
      <c r="BV2024" s="7"/>
      <c r="BW2024" s="7"/>
      <c r="BX2024" s="7"/>
      <c r="BY2024" s="7"/>
      <c r="BZ2024" s="7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L2024" s="5">
        <v>220.16057307413431</v>
      </c>
      <c r="CM2024" s="5">
        <f>CS2024+CV2024+CY2024+DB2024+DE2024+DH2024+DK2024+DN2024+DQ2024</f>
        <v>1300</v>
      </c>
      <c r="CO2024" s="5">
        <f>CT2024+CW2024+CZ2024+DC2024+DF2024+DI2024+DL2024+DO2024+DR2024</f>
        <v>224.6406463213464</v>
      </c>
      <c r="CP2024" s="5"/>
      <c r="CQ2024" s="5"/>
      <c r="CR2024" s="21">
        <f>CT2024/CS2024</f>
        <v>0.27098168617170953</v>
      </c>
      <c r="CS2024">
        <v>150</v>
      </c>
      <c r="CT2024" s="5">
        <v>40.647252925756433</v>
      </c>
      <c r="CU2024" s="21">
        <f>CW2024/CV2024</f>
        <v>0.21749507575078439</v>
      </c>
      <c r="CV2024">
        <v>100</v>
      </c>
      <c r="CW2024" s="5">
        <v>21.749507575078439</v>
      </c>
      <c r="CX2024" s="21">
        <f>CZ2024/CY2024</f>
        <v>0.23685135253249662</v>
      </c>
      <c r="CY2024">
        <v>100</v>
      </c>
      <c r="CZ2024" s="5">
        <v>23.685135253249662</v>
      </c>
      <c r="DA2024" s="21">
        <f>DC2024/DB2024</f>
        <v>0.1906167645887227</v>
      </c>
      <c r="DB2024">
        <v>100</v>
      </c>
      <c r="DC2024" s="5">
        <v>19.06167645887227</v>
      </c>
      <c r="DD2024" s="21">
        <f>DF2024/DE2024</f>
        <v>0.1887429221413896</v>
      </c>
      <c r="DE2024">
        <v>100</v>
      </c>
      <c r="DF2024" s="5">
        <v>18.874292214138961</v>
      </c>
      <c r="DG2024" s="21">
        <f>DI2024/DH2024</f>
        <v>0.18627128946545959</v>
      </c>
      <c r="DH2024">
        <v>100</v>
      </c>
      <c r="DI2024" s="5">
        <v>18.627128946545959</v>
      </c>
      <c r="DJ2024" s="21">
        <f>DL2024/DK2024</f>
        <v>0.14007240390173178</v>
      </c>
      <c r="DK2024">
        <v>250</v>
      </c>
      <c r="DL2024" s="5">
        <v>35.018100975432944</v>
      </c>
      <c r="DM2024" s="21">
        <f>DO2024/DN2024</f>
        <v>0.1126788020508047</v>
      </c>
      <c r="DN2024">
        <v>200</v>
      </c>
      <c r="DO2024" s="5">
        <v>22.53576041016094</v>
      </c>
      <c r="DP2024" s="21">
        <f>DR2024/DQ2024</f>
        <v>0.12220895781055371</v>
      </c>
      <c r="DQ2024">
        <v>200</v>
      </c>
      <c r="DR2024" s="5">
        <v>24.441791562110744</v>
      </c>
    </row>
    <row r="2025" spans="1:166" hidden="1" x14ac:dyDescent="0.25">
      <c r="A2025" t="s">
        <v>85</v>
      </c>
      <c r="B2025" t="s">
        <v>251</v>
      </c>
      <c r="C2025" s="6">
        <v>39161</v>
      </c>
      <c r="D2025" s="5"/>
      <c r="E2025" s="6"/>
      <c r="G2025">
        <v>161</v>
      </c>
      <c r="H2025" t="s">
        <v>17</v>
      </c>
      <c r="I2025" s="7">
        <v>11</v>
      </c>
      <c r="J2025">
        <v>1000</v>
      </c>
      <c r="K2025" s="5">
        <f t="shared" si="70"/>
        <v>90.909090909090907</v>
      </c>
      <c r="L2025" s="5"/>
      <c r="M2025" s="8"/>
      <c r="N2025" s="8"/>
      <c r="O2025" s="8"/>
      <c r="P2025" s="8"/>
      <c r="Q2025" s="5"/>
      <c r="R2025" s="5"/>
      <c r="S2025" s="5"/>
      <c r="T2025" s="5"/>
      <c r="U2025" s="5"/>
      <c r="V2025" s="5"/>
      <c r="W2025" s="5"/>
      <c r="X2025" s="8"/>
      <c r="Y2025" s="8"/>
      <c r="Z2025" s="8"/>
      <c r="AA2025" s="8"/>
      <c r="AB2025" s="8"/>
      <c r="AC2025" s="5"/>
      <c r="AD2025" s="8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R2025" s="8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8"/>
      <c r="BJ2025" s="5"/>
      <c r="BK2025" s="5"/>
      <c r="BL2025" s="5"/>
      <c r="BM2025" s="8"/>
      <c r="BN2025" s="8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>
        <v>0</v>
      </c>
      <c r="CC2025" s="5">
        <v>153.41</v>
      </c>
      <c r="CD2025" s="5">
        <v>116.82907236122</v>
      </c>
      <c r="CE2025" s="5"/>
      <c r="CF2025" s="5"/>
      <c r="CG2025" s="5"/>
      <c r="CH2025" s="5"/>
      <c r="CI2025" s="5"/>
      <c r="CJ2025" s="5"/>
      <c r="CK2025" s="8"/>
      <c r="CL2025" s="5"/>
      <c r="CM2025" s="5"/>
      <c r="CN2025" s="8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</row>
    <row r="2026" spans="1:166" hidden="1" x14ac:dyDescent="0.25">
      <c r="A2026" t="s">
        <v>85</v>
      </c>
      <c r="B2026" t="s">
        <v>251</v>
      </c>
      <c r="C2026" s="6">
        <v>39162</v>
      </c>
      <c r="D2026" s="5"/>
      <c r="G2026">
        <v>162</v>
      </c>
      <c r="H2026" t="s">
        <v>17</v>
      </c>
      <c r="I2026" s="7">
        <v>11</v>
      </c>
      <c r="J2026">
        <v>1000</v>
      </c>
      <c r="K2026" s="5">
        <f t="shared" si="70"/>
        <v>90.909090909090907</v>
      </c>
      <c r="AC2026" s="5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Q2026" s="9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J2026" s="5"/>
      <c r="BK2026" s="5"/>
      <c r="BL2026" s="5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L2026" s="5">
        <v>184.14477214109019</v>
      </c>
      <c r="CM2026" s="5">
        <f>CS2026+CV2026+CY2026+DB2026+DE2026+DH2026+DK2026+DN2026+DQ2026</f>
        <v>1300</v>
      </c>
      <c r="CO2026" s="5">
        <f>CT2026+CW2026+CZ2026+DC2026+DF2026+DI2026+DL2026+DO2026+DR2026</f>
        <v>189.72393142072985</v>
      </c>
      <c r="CP2026" s="5"/>
      <c r="CQ2026" s="5"/>
      <c r="CR2026" s="21">
        <f>CT2026/CS2026</f>
        <v>0.20276291325984763</v>
      </c>
      <c r="CS2026">
        <v>150</v>
      </c>
      <c r="CT2026" s="5">
        <v>30.414436988977144</v>
      </c>
      <c r="CU2026" s="21">
        <f>CW2026/CV2026</f>
        <v>0.18609932471199961</v>
      </c>
      <c r="CV2026">
        <v>100</v>
      </c>
      <c r="CW2026" s="5">
        <v>18.609932471199961</v>
      </c>
      <c r="CX2026" s="21">
        <f>CZ2026/CY2026</f>
        <v>0.18478099757945229</v>
      </c>
      <c r="CY2026">
        <v>100</v>
      </c>
      <c r="CZ2026" s="5">
        <v>18.47809975794523</v>
      </c>
      <c r="DA2026" s="21">
        <f>DC2026/DB2026</f>
        <v>0.15634242564731016</v>
      </c>
      <c r="DB2026">
        <v>100</v>
      </c>
      <c r="DC2026" s="5">
        <v>15.634242564731016</v>
      </c>
      <c r="DD2026" s="21">
        <f>DF2026/DE2026</f>
        <v>0.15543420362929056</v>
      </c>
      <c r="DE2026">
        <v>100</v>
      </c>
      <c r="DF2026" s="5">
        <v>15.543420362929055</v>
      </c>
      <c r="DG2026" s="21">
        <f>DI2026/DH2026</f>
        <v>0.15703221452175545</v>
      </c>
      <c r="DH2026">
        <v>100</v>
      </c>
      <c r="DI2026" s="5">
        <v>15.703221452175546</v>
      </c>
      <c r="DJ2026" s="21">
        <f>DL2026/DK2026</f>
        <v>0.11927113348967441</v>
      </c>
      <c r="DK2026">
        <v>250</v>
      </c>
      <c r="DL2026" s="5">
        <v>29.817783372418603</v>
      </c>
      <c r="DM2026" s="21">
        <f>DO2026/DN2026</f>
        <v>0.10803000430240392</v>
      </c>
      <c r="DN2026">
        <v>200</v>
      </c>
      <c r="DO2026" s="5">
        <v>21.606000860480783</v>
      </c>
      <c r="DP2026" s="21">
        <f>DR2026/DQ2026</f>
        <v>0.11958396794936267</v>
      </c>
      <c r="DQ2026">
        <v>200</v>
      </c>
      <c r="DR2026" s="5">
        <v>23.916793589872533</v>
      </c>
    </row>
    <row r="2027" spans="1:166" hidden="1" x14ac:dyDescent="0.25">
      <c r="A2027" t="s">
        <v>85</v>
      </c>
      <c r="B2027" t="s">
        <v>251</v>
      </c>
      <c r="C2027" s="6">
        <v>39163</v>
      </c>
      <c r="D2027" s="5">
        <v>9</v>
      </c>
      <c r="E2027" s="6" t="s">
        <v>207</v>
      </c>
      <c r="F2027" t="s">
        <v>15</v>
      </c>
      <c r="G2027">
        <v>163</v>
      </c>
      <c r="H2027" t="s">
        <v>17</v>
      </c>
      <c r="I2027" s="7">
        <v>11</v>
      </c>
      <c r="J2027">
        <v>1000</v>
      </c>
      <c r="K2027" s="5">
        <f t="shared" si="70"/>
        <v>90.909090909090907</v>
      </c>
      <c r="L2027" s="5"/>
      <c r="M2027" s="8"/>
      <c r="N2027" s="8"/>
      <c r="O2027" s="8"/>
      <c r="P2027" s="8"/>
      <c r="Q2027" s="5"/>
      <c r="R2027" s="5"/>
      <c r="S2027" s="5"/>
      <c r="T2027" s="5"/>
      <c r="U2027" s="5"/>
      <c r="V2027" s="5">
        <v>163</v>
      </c>
      <c r="W2027" s="5"/>
      <c r="X2027" s="8"/>
      <c r="Y2027" s="8"/>
      <c r="Z2027" s="8"/>
      <c r="AA2027" s="8"/>
      <c r="AB2027" s="8"/>
      <c r="AC2027" s="5"/>
      <c r="AD2027" s="8"/>
      <c r="AE2027" s="8"/>
      <c r="AF2027" s="8"/>
      <c r="AG2027" s="8"/>
      <c r="AH2027" s="8"/>
      <c r="AI2027" s="8"/>
      <c r="AJ2027" s="5"/>
      <c r="AK2027" s="8"/>
      <c r="AL2027" s="8"/>
      <c r="AM2027" s="8"/>
      <c r="AN2027" s="8"/>
      <c r="AO2027" s="8"/>
      <c r="AP2027" s="8"/>
      <c r="AQ2027" s="9"/>
      <c r="AR2027" s="8"/>
      <c r="AS2027" s="8"/>
      <c r="AT2027" s="8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8"/>
      <c r="BJ2027" s="5"/>
      <c r="BK2027" s="5"/>
      <c r="BL2027" s="5"/>
      <c r="BM2027" s="8"/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7"/>
      <c r="BY2027" s="7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8"/>
      <c r="CL2027" s="5"/>
      <c r="CM2027" s="5"/>
      <c r="CN2027" s="8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</row>
    <row r="2028" spans="1:166" hidden="1" x14ac:dyDescent="0.25">
      <c r="A2028" t="s">
        <v>85</v>
      </c>
      <c r="B2028" t="s">
        <v>251</v>
      </c>
      <c r="C2028" s="6">
        <v>39167</v>
      </c>
      <c r="G2028">
        <v>167</v>
      </c>
      <c r="H2028" t="s">
        <v>17</v>
      </c>
      <c r="I2028" s="7">
        <v>11</v>
      </c>
      <c r="J2028">
        <v>1000</v>
      </c>
      <c r="K2028" s="5">
        <f t="shared" si="70"/>
        <v>90.909090909090907</v>
      </c>
      <c r="AC2028" s="5">
        <v>387.39665481441529</v>
      </c>
      <c r="AE2028" s="8"/>
      <c r="AF2028" s="8"/>
      <c r="AG2028" s="8"/>
      <c r="AH2028" s="8"/>
      <c r="AI2028" s="8"/>
      <c r="AJ2028" s="5">
        <v>239.03508977843461</v>
      </c>
      <c r="AK2028" s="8">
        <v>2.7461355765574051</v>
      </c>
      <c r="AL2028" s="8">
        <v>7.0499826560989978E-2</v>
      </c>
      <c r="AM2028" s="8"/>
      <c r="AN2028" s="8"/>
      <c r="AO2028" s="8"/>
      <c r="AP2028" s="8"/>
      <c r="AQ2028" s="9">
        <f>AK2028/AJ2028</f>
        <v>1.1488420294705858E-2</v>
      </c>
      <c r="AR2028" s="9">
        <v>2.5821690449733693E-2</v>
      </c>
      <c r="AS2028" s="7">
        <f>AJ2028*AR2028</f>
        <v>6.1722900948830404</v>
      </c>
      <c r="AT2028" s="8"/>
      <c r="AU2028" s="5">
        <v>0</v>
      </c>
      <c r="AV2028" s="5"/>
      <c r="AW2028" s="5"/>
      <c r="AX2028" s="5"/>
      <c r="AY2028" s="5">
        <v>210.62972808806049</v>
      </c>
      <c r="AZ2028" s="5"/>
      <c r="BA2028" s="5"/>
      <c r="BB2028" s="5"/>
      <c r="BC2028" s="5"/>
      <c r="BD2028" s="5"/>
      <c r="BE2028" s="5"/>
      <c r="BF2028" s="5"/>
      <c r="BG2028" s="5">
        <v>714.15044956138399</v>
      </c>
      <c r="BH2028" s="5">
        <v>924.78017764944479</v>
      </c>
      <c r="BJ2028" s="5"/>
      <c r="BK2028" s="5">
        <f>AC2028+AJ2028+BH2028</f>
        <v>1551.2119222422948</v>
      </c>
      <c r="BL2028" s="5"/>
      <c r="BM2028" s="8">
        <f>BH2028/BK2028</f>
        <v>0.59616623904789512</v>
      </c>
      <c r="BN2028" s="8"/>
      <c r="BO2028" s="7"/>
      <c r="BP2028" s="5"/>
      <c r="BQ2028" s="5"/>
      <c r="BR2028" s="5"/>
      <c r="BS2028" s="5"/>
      <c r="BT2028" s="7"/>
      <c r="BU2028" s="7"/>
      <c r="BV2028" s="7"/>
      <c r="BW2028" s="7"/>
      <c r="BX2028" s="8">
        <f>AC2028/BK2028</f>
        <v>0.2497380591650101</v>
      </c>
      <c r="BY2028" s="8">
        <f>AJ2028/BK2028</f>
        <v>0.15409570178709472</v>
      </c>
      <c r="BZ2028" s="8">
        <f>BH2028/BK2028</f>
        <v>0.59616623904789512</v>
      </c>
      <c r="CA2028" s="5"/>
      <c r="CB2028" s="5">
        <v>0</v>
      </c>
      <c r="CC2028" s="5">
        <v>36.582740010410063</v>
      </c>
      <c r="CD2028" s="5">
        <v>116.82907236122</v>
      </c>
      <c r="CE2028" s="5"/>
      <c r="CF2028" s="5"/>
      <c r="CG2028" s="5"/>
      <c r="CH2028" s="5"/>
      <c r="CI2028" s="5"/>
      <c r="CJ2028" s="5"/>
      <c r="CL2028" s="5"/>
      <c r="CM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</row>
    <row r="2029" spans="1:166" hidden="1" x14ac:dyDescent="0.25">
      <c r="A2029" t="s">
        <v>85</v>
      </c>
      <c r="B2029" t="s">
        <v>251</v>
      </c>
      <c r="C2029" s="6">
        <v>39168</v>
      </c>
      <c r="D2029" s="5"/>
      <c r="G2029">
        <v>168</v>
      </c>
      <c r="H2029" t="s">
        <v>17</v>
      </c>
      <c r="I2029" s="7">
        <v>11</v>
      </c>
      <c r="J2029">
        <v>1000</v>
      </c>
      <c r="K2029" s="5">
        <f t="shared" si="70"/>
        <v>90.909090909090907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O2029" s="7"/>
      <c r="BP2029" s="5"/>
      <c r="BQ2029" s="5"/>
      <c r="BR2029" s="5"/>
      <c r="BS2029" s="5"/>
      <c r="BT2029" s="7"/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146.45384460907951</v>
      </c>
      <c r="CM2029" s="5">
        <f>CS2029+CV2029+CY2029+DB2029+DE2029+DH2029+DK2029+DN2029+DQ2029</f>
        <v>1300</v>
      </c>
      <c r="CO2029" s="5">
        <f>CT2029+CW2029+CZ2029+DC2029+DF2029+DI2029+DL2029+DO2029+DR2029</f>
        <v>153.26606467202961</v>
      </c>
      <c r="CP2029" s="5"/>
      <c r="CQ2029" s="5"/>
      <c r="CR2029" s="21">
        <f>CT2029/CS2029</f>
        <v>0.12667604194408766</v>
      </c>
      <c r="CS2029">
        <v>150</v>
      </c>
      <c r="CT2029" s="5">
        <v>19.001406291613151</v>
      </c>
      <c r="CU2029" s="21">
        <f>CW2029/CV2029</f>
        <v>0.1656859613143267</v>
      </c>
      <c r="CV2029">
        <v>100</v>
      </c>
      <c r="CW2029" s="5">
        <v>16.56859613143267</v>
      </c>
      <c r="CX2029" s="21">
        <f>CZ2029/CY2029</f>
        <v>0.13094693383539543</v>
      </c>
      <c r="CY2029">
        <v>100</v>
      </c>
      <c r="CZ2029" s="5">
        <v>13.094693383539544</v>
      </c>
      <c r="DA2029" s="21">
        <f>DC2029/DB2029</f>
        <v>0.10729137325431594</v>
      </c>
      <c r="DB2029">
        <v>100</v>
      </c>
      <c r="DC2029" s="5">
        <v>10.729137325431594</v>
      </c>
      <c r="DD2029" s="21">
        <f>DF2029/DE2029</f>
        <v>0.11351124841121042</v>
      </c>
      <c r="DE2029">
        <v>100</v>
      </c>
      <c r="DF2029" s="5">
        <v>11.351124841121042</v>
      </c>
      <c r="DG2029" s="21">
        <f>DI2029/DH2029</f>
        <v>0.12322621053242251</v>
      </c>
      <c r="DH2029">
        <v>100</v>
      </c>
      <c r="DI2029" s="5">
        <v>12.322621053242251</v>
      </c>
      <c r="DJ2029" s="21">
        <f>DL2029/DK2029</f>
        <v>0.1022045220546286</v>
      </c>
      <c r="DK2029">
        <v>250</v>
      </c>
      <c r="DL2029" s="5">
        <v>25.551130513657149</v>
      </c>
      <c r="DM2029" s="21">
        <f>DO2029/DN2029</f>
        <v>9.5355886148969268E-2</v>
      </c>
      <c r="DN2029">
        <v>200</v>
      </c>
      <c r="DO2029" s="5">
        <v>19.071177229793854</v>
      </c>
      <c r="DP2029" s="21">
        <f>DR2029/DQ2029</f>
        <v>0.12788088951099186</v>
      </c>
      <c r="DQ2029">
        <v>200</v>
      </c>
      <c r="DR2029" s="5">
        <v>25.576177902198374</v>
      </c>
    </row>
    <row r="2030" spans="1:166" hidden="1" x14ac:dyDescent="0.25">
      <c r="A2030" t="s">
        <v>85</v>
      </c>
      <c r="B2030" t="s">
        <v>251</v>
      </c>
      <c r="C2030" s="6">
        <v>39175</v>
      </c>
      <c r="D2030" s="5">
        <v>10</v>
      </c>
      <c r="E2030" t="s">
        <v>108</v>
      </c>
      <c r="F2030" t="s">
        <v>18</v>
      </c>
      <c r="G2030">
        <v>175</v>
      </c>
      <c r="H2030" t="s">
        <v>17</v>
      </c>
      <c r="I2030" s="7">
        <v>11</v>
      </c>
      <c r="J2030">
        <v>1000</v>
      </c>
      <c r="K2030" s="5">
        <f t="shared" si="70"/>
        <v>90.909090909090907</v>
      </c>
      <c r="W2030">
        <v>175</v>
      </c>
      <c r="AC2030" s="5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J2030" s="5"/>
      <c r="BK2030" s="5"/>
      <c r="BL2030" s="5"/>
      <c r="BN2030" s="5">
        <f>BP2030*(1/(BO2030/100))</f>
        <v>698.17293530414634</v>
      </c>
      <c r="BO2030" s="7">
        <v>39.99152443203306</v>
      </c>
      <c r="BP2030" s="5">
        <v>279.21000000000004</v>
      </c>
      <c r="BQ2030" s="5">
        <f>BN2030-BP2030</f>
        <v>418.9629353041463</v>
      </c>
      <c r="BR2030" s="5"/>
      <c r="BS2030" s="5"/>
      <c r="BT2030" s="7">
        <v>12.300000000000002</v>
      </c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L2030" s="5">
        <v>109.2420353873438</v>
      </c>
      <c r="CM2030" s="5">
        <f>CS2030+CV2030+CY2030+DB2030+DE2030+DH2030+DK2030+DN2030+DQ2030</f>
        <v>1300</v>
      </c>
      <c r="CO2030" s="5">
        <f>CT2030+CW2030+CZ2030+DC2030+DF2030+DI2030+DL2030+DO2030+DR2030</f>
        <v>116.0648974477557</v>
      </c>
      <c r="CP2030" s="5"/>
      <c r="CQ2030" s="5"/>
      <c r="CR2030" s="21">
        <f>CT2030/CS2030</f>
        <v>0.11218541062948915</v>
      </c>
      <c r="CS2030">
        <v>150</v>
      </c>
      <c r="CT2030" s="5">
        <v>16.827811594423373</v>
      </c>
      <c r="CU2030" s="21">
        <f>CW2030/CV2030</f>
        <v>0.14199648526153452</v>
      </c>
      <c r="CV2030">
        <v>100</v>
      </c>
      <c r="CW2030" s="5">
        <v>14.199648526153453</v>
      </c>
      <c r="CX2030" s="21">
        <f>CZ2030/CY2030</f>
        <v>6.6260416465036512E-2</v>
      </c>
      <c r="CY2030">
        <v>100</v>
      </c>
      <c r="CZ2030" s="5">
        <v>6.6260416465036514</v>
      </c>
      <c r="DA2030" s="21">
        <f>DC2030/DB2030</f>
        <v>6.1157526570462611E-2</v>
      </c>
      <c r="DB2030">
        <v>100</v>
      </c>
      <c r="DC2030" s="5">
        <v>6.1157526570462615</v>
      </c>
      <c r="DD2030" s="21">
        <f>DF2030/DE2030</f>
        <v>7.9340758700625069E-2</v>
      </c>
      <c r="DE2030">
        <v>100</v>
      </c>
      <c r="DF2030" s="5">
        <v>7.9340758700625074</v>
      </c>
      <c r="DG2030" s="21">
        <f>DI2030/DH2030</f>
        <v>8.6393509507902311E-2</v>
      </c>
      <c r="DH2030">
        <v>100</v>
      </c>
      <c r="DI2030" s="5">
        <v>8.6393509507902309</v>
      </c>
      <c r="DJ2030" s="21">
        <f>DL2030/DK2030</f>
        <v>7.0760064309264945E-2</v>
      </c>
      <c r="DK2030">
        <v>250</v>
      </c>
      <c r="DL2030" s="5">
        <v>17.690016077316237</v>
      </c>
      <c r="DM2030" s="21">
        <f>DO2030/DN2030</f>
        <v>8.0343237633297052E-2</v>
      </c>
      <c r="DN2030">
        <v>200</v>
      </c>
      <c r="DO2030" s="5">
        <v>16.068647526659412</v>
      </c>
      <c r="DP2030" s="21">
        <f>DR2030/DQ2030</f>
        <v>0.10981776299400277</v>
      </c>
      <c r="DQ2030">
        <v>200</v>
      </c>
      <c r="DR2030" s="5">
        <v>21.963552598800554</v>
      </c>
    </row>
    <row r="2031" spans="1:166" hidden="1" x14ac:dyDescent="0.25">
      <c r="A2031" t="s">
        <v>77</v>
      </c>
      <c r="B2031" t="s">
        <v>248</v>
      </c>
      <c r="C2031" s="6">
        <v>39370</v>
      </c>
      <c r="D2031" s="5">
        <v>1</v>
      </c>
      <c r="E2031" s="6" t="s">
        <v>209</v>
      </c>
      <c r="F2031" t="s">
        <v>10</v>
      </c>
      <c r="G2031">
        <v>0</v>
      </c>
      <c r="H2031" t="s">
        <v>17</v>
      </c>
      <c r="I2031" s="7">
        <v>10</v>
      </c>
      <c r="J2031">
        <v>1000</v>
      </c>
      <c r="K2031" s="5">
        <f t="shared" si="70"/>
        <v>100</v>
      </c>
      <c r="L2031" s="5"/>
      <c r="M2031" s="8"/>
      <c r="N2031" s="8"/>
      <c r="O2031" s="8"/>
      <c r="P2031" s="8"/>
      <c r="Q2031" s="5"/>
      <c r="R2031" s="5"/>
      <c r="S2031" s="5"/>
      <c r="T2031" s="5"/>
      <c r="U2031" s="5"/>
      <c r="V2031" s="5"/>
      <c r="W2031" s="5"/>
      <c r="X2031" s="8"/>
      <c r="Y2031" s="8"/>
      <c r="Z2031" s="8"/>
      <c r="AA2031" s="8"/>
      <c r="AB2031" s="8"/>
      <c r="AC2031" s="5"/>
      <c r="AD2031" s="8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R2031" s="8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8"/>
      <c r="BJ2031" s="5"/>
      <c r="BK2031" s="5"/>
      <c r="BL2031" s="5"/>
      <c r="BM2031" s="8"/>
      <c r="BN2031" s="8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8"/>
      <c r="CL2031" s="5"/>
      <c r="CM2031" s="5"/>
      <c r="CN2031" s="8"/>
      <c r="CO2031" s="5"/>
      <c r="CP2031" s="5"/>
      <c r="CQ2031" s="5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</row>
    <row r="2032" spans="1:166" hidden="1" x14ac:dyDescent="0.25">
      <c r="A2032" t="s">
        <v>77</v>
      </c>
      <c r="B2032" t="s">
        <v>248</v>
      </c>
      <c r="C2032" s="6">
        <v>39377</v>
      </c>
      <c r="D2032" s="5">
        <v>3</v>
      </c>
      <c r="E2032" s="6" t="s">
        <v>205</v>
      </c>
      <c r="F2032" t="s">
        <v>88</v>
      </c>
      <c r="G2032">
        <v>7</v>
      </c>
      <c r="H2032" t="s">
        <v>17</v>
      </c>
      <c r="I2032" s="7">
        <v>10</v>
      </c>
      <c r="J2032">
        <v>1000</v>
      </c>
      <c r="K2032" s="5">
        <f t="shared" si="70"/>
        <v>100</v>
      </c>
      <c r="L2032" s="5"/>
      <c r="M2032" s="8"/>
      <c r="N2032" s="8"/>
      <c r="O2032" s="8"/>
      <c r="P2032" s="8"/>
      <c r="Q2032" s="5">
        <v>7</v>
      </c>
      <c r="R2032" s="5"/>
      <c r="S2032" s="5"/>
      <c r="T2032" s="5"/>
      <c r="U2032" s="5"/>
      <c r="V2032" s="5"/>
      <c r="W2032" s="5"/>
      <c r="X2032" s="8"/>
      <c r="Y2032" s="8"/>
      <c r="Z2032" s="8"/>
      <c r="AA2032" s="8"/>
      <c r="AB2032" s="8"/>
      <c r="AC2032" s="5"/>
      <c r="AD2032" s="8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Q2032" s="9"/>
      <c r="AR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8"/>
      <c r="BJ2032" s="5"/>
      <c r="BK2032" s="5"/>
      <c r="BL2032" s="5"/>
      <c r="BM2032" s="8"/>
      <c r="BN2032" s="8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8"/>
      <c r="CL2032" s="5"/>
      <c r="CM2032" s="5"/>
      <c r="CN2032" s="8"/>
      <c r="CO2032" s="5"/>
      <c r="CP2032" s="5"/>
      <c r="CQ2032" s="5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</row>
    <row r="2033" spans="1:166" hidden="1" x14ac:dyDescent="0.25">
      <c r="A2033" t="s">
        <v>77</v>
      </c>
      <c r="B2033" t="s">
        <v>248</v>
      </c>
      <c r="C2033" s="6">
        <v>39420</v>
      </c>
      <c r="D2033" s="5">
        <v>4</v>
      </c>
      <c r="E2033" t="s">
        <v>210</v>
      </c>
      <c r="F2033" t="s">
        <v>12</v>
      </c>
      <c r="G2033">
        <v>50</v>
      </c>
      <c r="H2033" t="s">
        <v>17</v>
      </c>
      <c r="I2033" s="7">
        <v>10</v>
      </c>
      <c r="J2033">
        <v>1000</v>
      </c>
      <c r="K2033" s="5">
        <f t="shared" si="70"/>
        <v>100</v>
      </c>
      <c r="L2033" s="5"/>
      <c r="M2033" s="8"/>
      <c r="N2033" s="8"/>
      <c r="O2033" s="8"/>
      <c r="P2033" s="8"/>
      <c r="Q2033" s="5"/>
      <c r="R2033" s="5">
        <v>50</v>
      </c>
      <c r="S2033" s="5"/>
      <c r="T2033" s="5"/>
      <c r="U2033" s="5"/>
      <c r="V2033" s="5"/>
      <c r="W2033" s="5"/>
      <c r="X2033" s="8"/>
      <c r="Y2033" s="8"/>
      <c r="Z2033" s="8"/>
      <c r="AA2033" s="8"/>
      <c r="AB2033" s="8"/>
      <c r="AC2033" s="5"/>
      <c r="AD2033" s="8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R2033" s="8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8"/>
      <c r="BJ2033" s="5"/>
      <c r="BK2033" s="5"/>
      <c r="BL2033" s="5"/>
      <c r="BM2033" s="8"/>
      <c r="BN2033" s="8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8"/>
      <c r="CL2033" s="5">
        <v>125.63371164062301</v>
      </c>
      <c r="CM2033" s="5"/>
      <c r="CN2033" s="8"/>
      <c r="CO2033" s="5"/>
      <c r="CP2033" s="5"/>
      <c r="CQ2033" s="5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</row>
    <row r="2034" spans="1:166" hidden="1" x14ac:dyDescent="0.25">
      <c r="A2034" t="s">
        <v>77</v>
      </c>
      <c r="B2034" t="s">
        <v>248</v>
      </c>
      <c r="C2034" s="6">
        <v>39441</v>
      </c>
      <c r="D2034" s="5">
        <v>5</v>
      </c>
      <c r="E2034" t="s">
        <v>206</v>
      </c>
      <c r="F2034" t="s">
        <v>13</v>
      </c>
      <c r="G2034">
        <v>71</v>
      </c>
      <c r="H2034" t="s">
        <v>17</v>
      </c>
      <c r="I2034" s="7">
        <v>10</v>
      </c>
      <c r="J2034">
        <v>1000</v>
      </c>
      <c r="K2034" s="5">
        <f t="shared" si="70"/>
        <v>100</v>
      </c>
      <c r="L2034" s="5"/>
      <c r="M2034" s="8"/>
      <c r="N2034" s="8"/>
      <c r="O2034" s="8"/>
      <c r="P2034" s="8"/>
      <c r="Q2034" s="5"/>
      <c r="R2034" s="5"/>
      <c r="S2034" s="5">
        <v>71</v>
      </c>
      <c r="T2034" s="5"/>
      <c r="U2034" s="5"/>
      <c r="V2034" s="5"/>
      <c r="W2034" s="5"/>
      <c r="X2034" s="8"/>
      <c r="Y2034" s="8"/>
      <c r="Z2034" s="8"/>
      <c r="AA2034" s="8"/>
      <c r="AB2034" s="8"/>
      <c r="AC2034" s="5"/>
      <c r="AD2034" s="8"/>
      <c r="AE2034" s="8"/>
      <c r="AF2034" s="8"/>
      <c r="AG2034" s="8"/>
      <c r="AH2034" s="8"/>
      <c r="AI2034" s="8"/>
      <c r="AJ2034" s="5"/>
      <c r="AK2034" s="8"/>
      <c r="AL2034" s="8"/>
      <c r="AM2034" s="8"/>
      <c r="AN2034" s="8"/>
      <c r="AO2034" s="8"/>
      <c r="AP2034" s="8"/>
      <c r="AQ2034" s="9"/>
      <c r="AR2034" s="8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8"/>
      <c r="BJ2034" s="5"/>
      <c r="BK2034" s="5"/>
      <c r="BL2034" s="5"/>
      <c r="BM2034" s="8"/>
      <c r="BN2034" s="8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8"/>
      <c r="CL2034" s="5"/>
      <c r="CM2034" s="5"/>
      <c r="CN2034" s="8"/>
      <c r="CO2034" s="5"/>
      <c r="CP2034" s="5"/>
      <c r="CQ2034" s="5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</row>
    <row r="2035" spans="1:166" hidden="1" x14ac:dyDescent="0.25">
      <c r="A2035" t="s">
        <v>77</v>
      </c>
      <c r="B2035" t="s">
        <v>248</v>
      </c>
      <c r="C2035" s="6">
        <v>39449</v>
      </c>
      <c r="D2035" s="5"/>
      <c r="E2035" s="6"/>
      <c r="G2035">
        <v>79</v>
      </c>
      <c r="H2035" t="s">
        <v>17</v>
      </c>
      <c r="I2035" s="7">
        <v>10</v>
      </c>
      <c r="J2035">
        <v>1000</v>
      </c>
      <c r="K2035" s="5">
        <f t="shared" si="70"/>
        <v>100</v>
      </c>
      <c r="L2035" s="5"/>
      <c r="M2035" s="8"/>
      <c r="N2035" s="8"/>
      <c r="O2035" s="8"/>
      <c r="P2035" s="8"/>
      <c r="Q2035" s="5"/>
      <c r="R2035" s="5"/>
      <c r="S2035" s="5"/>
      <c r="T2035" s="5"/>
      <c r="U2035" s="5"/>
      <c r="V2035" s="5"/>
      <c r="W2035" s="5"/>
      <c r="X2035" s="8"/>
      <c r="Y2035" s="8"/>
      <c r="Z2035" s="8"/>
      <c r="AA2035" s="8"/>
      <c r="AB2035" s="8"/>
      <c r="AC2035" s="5"/>
      <c r="AD2035" s="8"/>
      <c r="AE2035" s="8"/>
      <c r="AF2035" s="8"/>
      <c r="AG2035" s="8"/>
      <c r="AH2035" s="8"/>
      <c r="AI2035" s="8"/>
      <c r="AJ2035" s="5"/>
      <c r="AK2035" s="8">
        <v>1.79</v>
      </c>
      <c r="AL2035" s="8"/>
      <c r="AM2035" s="8"/>
      <c r="AN2035" s="8"/>
      <c r="AO2035" s="8"/>
      <c r="AP2035" s="8"/>
      <c r="AQ2035" s="9"/>
      <c r="AR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8"/>
      <c r="BJ2035" s="5"/>
      <c r="BK2035" s="5"/>
      <c r="BL2035" s="5"/>
      <c r="BM2035" s="8"/>
      <c r="BN2035" s="8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>
        <v>156.03</v>
      </c>
      <c r="CC2035" s="5">
        <v>14.38</v>
      </c>
      <c r="CD2035" s="5"/>
      <c r="CE2035" s="5"/>
      <c r="CF2035" s="5"/>
      <c r="CG2035" s="5"/>
      <c r="CH2035" s="5"/>
      <c r="CI2035" s="5"/>
      <c r="CJ2035" s="5"/>
      <c r="CK2035" s="8"/>
      <c r="CL2035" s="5">
        <v>136.37578957105521</v>
      </c>
      <c r="CM2035" s="5"/>
      <c r="CN2035" s="8"/>
      <c r="CO2035" s="5"/>
      <c r="CP2035" s="5"/>
      <c r="CQ2035" s="5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</row>
    <row r="2036" spans="1:166" hidden="1" x14ac:dyDescent="0.25">
      <c r="A2036" t="s">
        <v>77</v>
      </c>
      <c r="B2036" t="s">
        <v>248</v>
      </c>
      <c r="C2036" s="6">
        <v>39462</v>
      </c>
      <c r="D2036" s="5"/>
      <c r="E2036" s="6"/>
      <c r="G2036">
        <v>92</v>
      </c>
      <c r="H2036" t="s">
        <v>17</v>
      </c>
      <c r="I2036" s="7">
        <v>10</v>
      </c>
      <c r="J2036">
        <v>1000</v>
      </c>
      <c r="K2036" s="5">
        <f t="shared" si="70"/>
        <v>100</v>
      </c>
      <c r="L2036" s="5"/>
      <c r="M2036" s="8"/>
      <c r="N2036" s="8"/>
      <c r="O2036" s="8"/>
      <c r="P2036" s="8"/>
      <c r="Q2036" s="5"/>
      <c r="R2036" s="5"/>
      <c r="S2036" s="5"/>
      <c r="T2036" s="5"/>
      <c r="U2036" s="5"/>
      <c r="V2036" s="5"/>
      <c r="W2036" s="5"/>
      <c r="X2036" s="8"/>
      <c r="Y2036" s="8"/>
      <c r="Z2036" s="8"/>
      <c r="AA2036" s="8"/>
      <c r="AB2036" s="8"/>
      <c r="AC2036" s="5"/>
      <c r="AD2036" s="8"/>
      <c r="AE2036" s="8"/>
      <c r="AF2036" s="8"/>
      <c r="AG2036" s="8"/>
      <c r="AH2036" s="8"/>
      <c r="AI2036" s="8"/>
      <c r="AJ2036" s="5"/>
      <c r="AK2036" s="8">
        <v>2.72</v>
      </c>
      <c r="AL2036" s="8"/>
      <c r="AM2036" s="8"/>
      <c r="AN2036" s="8"/>
      <c r="AO2036" s="8"/>
      <c r="AP2036" s="8"/>
      <c r="AQ2036" s="9"/>
      <c r="AR2036" s="8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8"/>
      <c r="BJ2036" s="5"/>
      <c r="BK2036" s="5"/>
      <c r="BL2036" s="5"/>
      <c r="BM2036" s="8"/>
      <c r="BN2036" s="8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>
        <v>204.48</v>
      </c>
      <c r="CC2036" s="5">
        <v>73.8</v>
      </c>
      <c r="CD2036" s="5"/>
      <c r="CE2036" s="5"/>
      <c r="CF2036" s="5"/>
      <c r="CG2036" s="5"/>
      <c r="CH2036" s="5"/>
      <c r="CI2036" s="5"/>
      <c r="CJ2036" s="5"/>
      <c r="CK2036" s="8"/>
      <c r="CL2036" s="5"/>
      <c r="CM2036" s="5"/>
      <c r="CN2036" s="8"/>
      <c r="CO2036" s="5"/>
      <c r="CP2036" s="5"/>
      <c r="CQ2036" s="5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</row>
    <row r="2037" spans="1:166" hidden="1" x14ac:dyDescent="0.25">
      <c r="A2037" t="s">
        <v>77</v>
      </c>
      <c r="B2037" t="s">
        <v>248</v>
      </c>
      <c r="C2037" s="6">
        <v>39476</v>
      </c>
      <c r="D2037" s="5"/>
      <c r="E2037" s="6"/>
      <c r="G2037">
        <v>106</v>
      </c>
      <c r="H2037" t="s">
        <v>17</v>
      </c>
      <c r="I2037" s="7">
        <v>10</v>
      </c>
      <c r="J2037">
        <v>1000</v>
      </c>
      <c r="K2037" s="5">
        <f t="shared" si="70"/>
        <v>100</v>
      </c>
      <c r="L2037" s="5"/>
      <c r="M2037" s="8"/>
      <c r="N2037" s="8"/>
      <c r="O2037" s="8"/>
      <c r="P2037" s="8"/>
      <c r="Q2037" s="5"/>
      <c r="R2037" s="5"/>
      <c r="S2037" s="5"/>
      <c r="T2037" s="5"/>
      <c r="U2037" s="5"/>
      <c r="V2037" s="5"/>
      <c r="W2037" s="5"/>
      <c r="X2037" s="8"/>
      <c r="Y2037" s="8"/>
      <c r="Z2037" s="8"/>
      <c r="AA2037" s="8"/>
      <c r="AB2037" s="8"/>
      <c r="AC2037" s="5"/>
      <c r="AD2037" s="8"/>
      <c r="AE2037" s="8"/>
      <c r="AF2037" s="8"/>
      <c r="AG2037" s="8"/>
      <c r="AH2037" s="8"/>
      <c r="AI2037" s="8"/>
      <c r="AJ2037" s="5"/>
      <c r="AK2037" s="8"/>
      <c r="AL2037" s="8"/>
      <c r="AM2037" s="8"/>
      <c r="AN2037" s="8"/>
      <c r="AO2037" s="8"/>
      <c r="AP2037" s="8"/>
      <c r="AQ2037" s="9"/>
      <c r="AR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8"/>
      <c r="BJ2037" s="5"/>
      <c r="BK2037" s="5"/>
      <c r="BL2037" s="5"/>
      <c r="BM2037" s="8"/>
      <c r="BN2037" s="8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8"/>
      <c r="CL2037" s="5"/>
      <c r="CM2037" s="5"/>
      <c r="CN2037" s="8"/>
      <c r="CO2037" s="5"/>
      <c r="CP2037" s="5"/>
      <c r="CQ2037" s="5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</row>
    <row r="2038" spans="1:166" hidden="1" x14ac:dyDescent="0.25">
      <c r="A2038" t="s">
        <v>77</v>
      </c>
      <c r="B2038" t="s">
        <v>248</v>
      </c>
      <c r="C2038" s="6">
        <v>39485</v>
      </c>
      <c r="D2038" s="5"/>
      <c r="E2038" s="6"/>
      <c r="G2038">
        <v>115</v>
      </c>
      <c r="H2038" t="s">
        <v>17</v>
      </c>
      <c r="I2038" s="7">
        <v>10</v>
      </c>
      <c r="J2038">
        <v>1000</v>
      </c>
      <c r="K2038" s="5">
        <f t="shared" si="70"/>
        <v>100</v>
      </c>
      <c r="L2038" s="5"/>
      <c r="M2038" s="8"/>
      <c r="N2038" s="8"/>
      <c r="O2038" s="8"/>
      <c r="P2038" s="8"/>
      <c r="Q2038" s="5"/>
      <c r="R2038" s="5"/>
      <c r="S2038" s="5"/>
      <c r="T2038" s="5"/>
      <c r="U2038" s="5"/>
      <c r="V2038" s="5"/>
      <c r="W2038" s="5"/>
      <c r="X2038" s="8"/>
      <c r="Y2038" s="8"/>
      <c r="Z2038" s="8"/>
      <c r="AA2038" s="8"/>
      <c r="AB2038" s="8"/>
      <c r="AC2038" s="5"/>
      <c r="AD2038" s="8"/>
      <c r="AE2038" s="8"/>
      <c r="AF2038" s="8"/>
      <c r="AG2038" s="8"/>
      <c r="AH2038" s="8"/>
      <c r="AI2038" s="8"/>
      <c r="AJ2038" s="5"/>
      <c r="AK2038" s="8">
        <v>3.14</v>
      </c>
      <c r="AL2038" s="8"/>
      <c r="AM2038" s="8"/>
      <c r="AN2038" s="8"/>
      <c r="AO2038" s="8"/>
      <c r="AP2038" s="8"/>
      <c r="AQ2038" s="9"/>
      <c r="AR2038" s="8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8"/>
      <c r="BJ2038" s="5"/>
      <c r="BK2038" s="5"/>
      <c r="BL2038" s="5"/>
      <c r="BM2038" s="8"/>
      <c r="BN2038" s="8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>
        <v>50.37</v>
      </c>
      <c r="CC2038" s="5">
        <v>194.76</v>
      </c>
      <c r="CD2038" s="5"/>
      <c r="CE2038" s="5"/>
      <c r="CF2038" s="5"/>
      <c r="CG2038" s="5"/>
      <c r="CH2038" s="5"/>
      <c r="CI2038" s="5"/>
      <c r="CJ2038" s="5"/>
      <c r="CK2038" s="8"/>
      <c r="CL2038" s="5"/>
      <c r="CM2038" s="5"/>
      <c r="CN2038" s="8"/>
      <c r="CO2038" s="5"/>
      <c r="CP2038" s="5"/>
      <c r="CQ2038" s="5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</row>
    <row r="2039" spans="1:166" hidden="1" x14ac:dyDescent="0.25">
      <c r="A2039" t="s">
        <v>77</v>
      </c>
      <c r="B2039" t="s">
        <v>248</v>
      </c>
      <c r="C2039" s="6">
        <v>39505</v>
      </c>
      <c r="D2039" s="5"/>
      <c r="E2039" s="6"/>
      <c r="G2039">
        <v>135</v>
      </c>
      <c r="H2039" t="s">
        <v>17</v>
      </c>
      <c r="I2039" s="7">
        <v>10</v>
      </c>
      <c r="J2039">
        <v>1000</v>
      </c>
      <c r="K2039" s="5">
        <f t="shared" si="70"/>
        <v>100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/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>
        <v>2.97</v>
      </c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>
        <v>1.62</v>
      </c>
      <c r="CC2039" s="5">
        <v>163.13</v>
      </c>
      <c r="CD2039" s="5">
        <v>0.57803072446403347</v>
      </c>
      <c r="CE2039" s="5"/>
      <c r="CF2039" s="5"/>
      <c r="CG2039" s="5"/>
      <c r="CH2039" s="5"/>
      <c r="CI2039" s="5"/>
      <c r="CJ2039" s="5"/>
      <c r="CK2039" s="8"/>
      <c r="CL2039" s="5"/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hidden="1" x14ac:dyDescent="0.25">
      <c r="A2040" t="s">
        <v>77</v>
      </c>
      <c r="B2040" t="s">
        <v>248</v>
      </c>
      <c r="C2040" s="6">
        <v>39506</v>
      </c>
      <c r="D2040" s="5">
        <v>8</v>
      </c>
      <c r="E2040" t="s">
        <v>208</v>
      </c>
      <c r="F2040" t="s">
        <v>14</v>
      </c>
      <c r="G2040">
        <v>136</v>
      </c>
      <c r="H2040" t="s">
        <v>17</v>
      </c>
      <c r="I2040" s="7">
        <v>10</v>
      </c>
      <c r="J2040">
        <v>1000</v>
      </c>
      <c r="K2040" s="5">
        <f t="shared" si="70"/>
        <v>100</v>
      </c>
      <c r="L2040" s="5"/>
      <c r="M2040" s="8"/>
      <c r="N2040" s="8"/>
      <c r="O2040" s="8"/>
      <c r="P2040" s="8"/>
      <c r="Q2040" s="5"/>
      <c r="R2040" s="5"/>
      <c r="S2040" s="5"/>
      <c r="T2040" s="5"/>
      <c r="U2040" s="5">
        <v>136</v>
      </c>
      <c r="V2040" s="5"/>
      <c r="W2040" s="5"/>
      <c r="X2040" s="8"/>
      <c r="Y2040" s="8"/>
      <c r="Z2040" s="8"/>
      <c r="AA2040" s="8"/>
      <c r="AB2040" s="8"/>
      <c r="AC2040" s="5"/>
      <c r="AD2040" s="8"/>
      <c r="AE2040" s="8"/>
      <c r="AF2040" s="8"/>
      <c r="AG2040" s="8"/>
      <c r="AH2040" s="8"/>
      <c r="AI2040" s="8"/>
      <c r="AJ2040" s="5"/>
      <c r="AK2040" s="8"/>
      <c r="AL2040" s="8"/>
      <c r="AM2040" s="8"/>
      <c r="AN2040" s="8"/>
      <c r="AO2040" s="8"/>
      <c r="AP2040" s="8"/>
      <c r="AQ2040" s="9"/>
      <c r="AR2040" s="8"/>
      <c r="AS2040" s="8"/>
      <c r="AT2040" s="8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8"/>
      <c r="BJ2040" s="5"/>
      <c r="BK2040" s="5"/>
      <c r="BL2040" s="5"/>
      <c r="BM2040" s="8"/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7"/>
      <c r="BY2040" s="7"/>
      <c r="BZ2040" s="7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8"/>
      <c r="CL2040" s="5"/>
      <c r="CM2040" s="5"/>
      <c r="CN2040" s="8"/>
      <c r="CO2040" s="5"/>
      <c r="CP2040" s="5"/>
      <c r="CQ2040" s="5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</row>
    <row r="2041" spans="1:166" hidden="1" x14ac:dyDescent="0.25">
      <c r="A2041" t="s">
        <v>77</v>
      </c>
      <c r="B2041" t="s">
        <v>248</v>
      </c>
      <c r="C2041" s="6">
        <v>39532</v>
      </c>
      <c r="D2041" s="5">
        <v>9</v>
      </c>
      <c r="E2041" s="6" t="s">
        <v>207</v>
      </c>
      <c r="F2041" t="s">
        <v>15</v>
      </c>
      <c r="G2041">
        <v>162</v>
      </c>
      <c r="H2041" t="s">
        <v>17</v>
      </c>
      <c r="I2041" s="7">
        <v>10</v>
      </c>
      <c r="J2041">
        <v>1000</v>
      </c>
      <c r="K2041" s="5">
        <f t="shared" si="70"/>
        <v>100</v>
      </c>
      <c r="L2041" s="5"/>
      <c r="M2041" s="8"/>
      <c r="N2041" s="8"/>
      <c r="O2041" s="8"/>
      <c r="P2041" s="8"/>
      <c r="Q2041" s="5"/>
      <c r="R2041" s="5"/>
      <c r="S2041" s="5"/>
      <c r="T2041" s="5"/>
      <c r="U2041" s="5"/>
      <c r="V2041" s="5">
        <v>162</v>
      </c>
      <c r="W2041" s="5"/>
      <c r="X2041" s="8"/>
      <c r="Y2041" s="8"/>
      <c r="Z2041" s="8"/>
      <c r="AA2041" s="8"/>
      <c r="AB2041" s="8"/>
      <c r="AC2041" s="5"/>
      <c r="AD2041" s="8"/>
      <c r="AE2041" s="8"/>
      <c r="AF2041" s="8"/>
      <c r="AG2041" s="8"/>
      <c r="AH2041" s="8"/>
      <c r="AI2041" s="8"/>
      <c r="AJ2041" s="5"/>
      <c r="AK2041" s="8"/>
      <c r="AL2041" s="8"/>
      <c r="AM2041" s="8"/>
      <c r="AN2041" s="8"/>
      <c r="AO2041" s="8"/>
      <c r="AP2041" s="8"/>
      <c r="AQ2041" s="9"/>
      <c r="AR2041" s="8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8"/>
      <c r="BJ2041" s="5"/>
      <c r="BK2041" s="5"/>
      <c r="BL2041" s="5"/>
      <c r="BM2041" s="8"/>
      <c r="BN2041" s="8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8"/>
      <c r="CL2041" s="5">
        <v>37.847431469999549</v>
      </c>
      <c r="CM2041" s="5"/>
      <c r="CN2041" s="8"/>
      <c r="CO2041" s="5"/>
      <c r="CP2041" s="5"/>
      <c r="CQ2041" s="5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</row>
    <row r="2042" spans="1:166" hidden="1" x14ac:dyDescent="0.25">
      <c r="A2042" t="s">
        <v>77</v>
      </c>
      <c r="B2042" t="s">
        <v>248</v>
      </c>
      <c r="C2042" s="6">
        <v>39540</v>
      </c>
      <c r="D2042" s="5"/>
      <c r="E2042" s="6"/>
      <c r="G2042">
        <v>170</v>
      </c>
      <c r="H2042" t="s">
        <v>17</v>
      </c>
      <c r="I2042" s="7">
        <v>10</v>
      </c>
      <c r="J2042">
        <v>1000</v>
      </c>
      <c r="K2042" s="5">
        <f t="shared" si="70"/>
        <v>100</v>
      </c>
      <c r="L2042" s="5"/>
      <c r="M2042" s="8"/>
      <c r="N2042" s="8"/>
      <c r="O2042" s="8"/>
      <c r="P2042" s="8"/>
      <c r="Q2042" s="5"/>
      <c r="R2042" s="5"/>
      <c r="S2042" s="5"/>
      <c r="T2042" s="5"/>
      <c r="U2042" s="5"/>
      <c r="V2042" s="5"/>
      <c r="W2042" s="5"/>
      <c r="X2042" s="8"/>
      <c r="Y2042" s="8"/>
      <c r="Z2042" s="8"/>
      <c r="AA2042" s="8"/>
      <c r="AB2042" s="8"/>
      <c r="AC2042" s="5"/>
      <c r="AD2042" s="8"/>
      <c r="AE2042" s="8"/>
      <c r="AF2042" s="8"/>
      <c r="AG2042" s="8"/>
      <c r="AH2042" s="8"/>
      <c r="AI2042" s="8"/>
      <c r="AJ2042" s="5"/>
      <c r="AK2042" s="8">
        <v>1.26</v>
      </c>
      <c r="AL2042" s="8"/>
      <c r="AM2042" s="8"/>
      <c r="AN2042" s="8"/>
      <c r="AO2042" s="8"/>
      <c r="AP2042" s="8"/>
      <c r="AQ2042" s="9"/>
      <c r="AR2042" s="8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8"/>
      <c r="BJ2042" s="5"/>
      <c r="BK2042" s="5"/>
      <c r="BL2042" s="5"/>
      <c r="BM2042" s="8"/>
      <c r="BN2042" s="8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>
        <v>0</v>
      </c>
      <c r="CC2042" s="5">
        <v>152.68</v>
      </c>
      <c r="CD2042" s="5">
        <v>104.09671673390197</v>
      </c>
      <c r="CE2042" s="5"/>
      <c r="CF2042" s="5"/>
      <c r="CG2042" s="5"/>
      <c r="CH2042" s="5"/>
      <c r="CI2042" s="5"/>
      <c r="CJ2042" s="5"/>
      <c r="CK2042" s="8"/>
      <c r="CL2042" s="5"/>
      <c r="CM2042" s="5"/>
      <c r="CN2042" s="8"/>
      <c r="CO2042" s="5"/>
      <c r="CP2042" s="5"/>
      <c r="CQ2042" s="5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</row>
    <row r="2043" spans="1:166" hidden="1" x14ac:dyDescent="0.25">
      <c r="A2043" t="s">
        <v>77</v>
      </c>
      <c r="B2043" t="s">
        <v>248</v>
      </c>
      <c r="C2043" s="6">
        <v>39413</v>
      </c>
      <c r="D2043" s="5"/>
      <c r="H2043" t="s">
        <v>17</v>
      </c>
      <c r="I2043" s="7">
        <v>10</v>
      </c>
      <c r="J2043">
        <v>1000</v>
      </c>
      <c r="K2043" s="5">
        <f t="shared" si="70"/>
        <v>100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175.0203970992122</v>
      </c>
      <c r="CM2043" s="5"/>
      <c r="CO2043" s="5"/>
      <c r="CP2043" s="5"/>
      <c r="CQ2043" s="5"/>
    </row>
    <row r="2044" spans="1:166" hidden="1" x14ac:dyDescent="0.25">
      <c r="A2044" t="s">
        <v>77</v>
      </c>
      <c r="B2044" t="s">
        <v>248</v>
      </c>
      <c r="C2044" s="6">
        <v>39421</v>
      </c>
      <c r="D2044" s="5"/>
      <c r="H2044" t="s">
        <v>17</v>
      </c>
      <c r="I2044" s="7">
        <v>10</v>
      </c>
      <c r="J2044">
        <v>1000</v>
      </c>
      <c r="K2044" s="5">
        <f t="shared" si="70"/>
        <v>100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196.009057641808</v>
      </c>
      <c r="CM2044" s="5"/>
      <c r="CO2044" s="5"/>
      <c r="CP2044" s="5"/>
      <c r="CQ2044" s="5"/>
    </row>
    <row r="2045" spans="1:166" hidden="1" x14ac:dyDescent="0.25">
      <c r="A2045" t="s">
        <v>77</v>
      </c>
      <c r="B2045" t="s">
        <v>248</v>
      </c>
      <c r="C2045" s="6">
        <v>39427</v>
      </c>
      <c r="D2045" s="5"/>
      <c r="H2045" t="s">
        <v>17</v>
      </c>
      <c r="I2045" s="7">
        <v>10</v>
      </c>
      <c r="J2045">
        <v>1000</v>
      </c>
      <c r="K2045" s="5">
        <f t="shared" si="70"/>
        <v>100</v>
      </c>
      <c r="AC2045" s="5"/>
      <c r="AE2045" s="8"/>
      <c r="AF2045" s="8"/>
      <c r="AG2045" s="8"/>
      <c r="AH2045" s="8"/>
      <c r="AI2045" s="8"/>
      <c r="AJ2045" s="5"/>
      <c r="AK2045" s="8"/>
      <c r="AL2045" s="8"/>
      <c r="AM2045" s="8"/>
      <c r="AN2045" s="8"/>
      <c r="AO2045" s="8"/>
      <c r="AP2045" s="8"/>
      <c r="AQ2045" s="9"/>
      <c r="AS2045" s="8"/>
      <c r="AT2045" s="8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J2045" s="5"/>
      <c r="BK2045" s="5"/>
      <c r="BL2045" s="5"/>
      <c r="BO2045" s="7"/>
      <c r="BP2045" s="5"/>
      <c r="BQ2045" s="5"/>
      <c r="BR2045" s="5"/>
      <c r="BS2045" s="5"/>
      <c r="BT2045" s="7"/>
      <c r="BU2045" s="7"/>
      <c r="BV2045" s="7"/>
      <c r="BW2045" s="7"/>
      <c r="BX2045" s="7"/>
      <c r="BY2045" s="7"/>
      <c r="BZ2045" s="7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L2045" s="5">
        <v>168.18509087448851</v>
      </c>
      <c r="CM2045" s="5"/>
      <c r="CO2045" s="5"/>
      <c r="CP2045" s="5"/>
      <c r="CQ2045" s="5"/>
    </row>
    <row r="2046" spans="1:166" hidden="1" x14ac:dyDescent="0.25">
      <c r="A2046" t="s">
        <v>77</v>
      </c>
      <c r="B2046" t="s">
        <v>248</v>
      </c>
      <c r="C2046" s="6">
        <v>39434</v>
      </c>
      <c r="D2046" s="5"/>
      <c r="H2046" t="s">
        <v>17</v>
      </c>
      <c r="I2046" s="7">
        <v>10</v>
      </c>
      <c r="J2046">
        <v>1000</v>
      </c>
      <c r="K2046" s="5">
        <f t="shared" si="70"/>
        <v>100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153.83432958436231</v>
      </c>
      <c r="CM2046" s="5"/>
      <c r="CO2046" s="5"/>
      <c r="CP2046" s="5"/>
      <c r="CQ2046" s="5"/>
    </row>
    <row r="2047" spans="1:166" hidden="1" x14ac:dyDescent="0.25">
      <c r="A2047" t="s">
        <v>77</v>
      </c>
      <c r="B2047" t="s">
        <v>248</v>
      </c>
      <c r="C2047" s="6">
        <v>39444</v>
      </c>
      <c r="D2047" s="5"/>
      <c r="H2047" t="s">
        <v>17</v>
      </c>
      <c r="I2047" s="7">
        <v>10</v>
      </c>
      <c r="J2047">
        <v>1000</v>
      </c>
      <c r="K2047" s="5">
        <f t="shared" si="70"/>
        <v>100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171.1751113529759</v>
      </c>
      <c r="CM2047" s="5"/>
      <c r="CO2047" s="5"/>
      <c r="CP2047" s="5"/>
      <c r="CQ2047" s="5"/>
    </row>
    <row r="2048" spans="1:166" hidden="1" x14ac:dyDescent="0.25">
      <c r="A2048" t="s">
        <v>77</v>
      </c>
      <c r="B2048" t="s">
        <v>248</v>
      </c>
      <c r="C2048" s="6">
        <v>39451</v>
      </c>
      <c r="D2048" s="5"/>
      <c r="H2048" t="s">
        <v>17</v>
      </c>
      <c r="I2048" s="7">
        <v>10</v>
      </c>
      <c r="J2048">
        <v>1000</v>
      </c>
      <c r="K2048" s="5">
        <f t="shared" si="70"/>
        <v>100</v>
      </c>
      <c r="AC2048" s="5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J2048" s="5"/>
      <c r="BK2048" s="5"/>
      <c r="BL2048" s="5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L2048" s="5">
        <v>125.65821048410599</v>
      </c>
      <c r="CM2048" s="5"/>
      <c r="CO2048" s="5"/>
      <c r="CP2048" s="5"/>
      <c r="CQ2048" s="5"/>
    </row>
    <row r="2049" spans="1:166" hidden="1" x14ac:dyDescent="0.25">
      <c r="A2049" t="s">
        <v>77</v>
      </c>
      <c r="B2049" t="s">
        <v>248</v>
      </c>
      <c r="C2049" s="6">
        <v>39454</v>
      </c>
      <c r="D2049" s="5"/>
      <c r="H2049" t="s">
        <v>17</v>
      </c>
      <c r="I2049" s="7">
        <v>10</v>
      </c>
      <c r="J2049">
        <v>1000</v>
      </c>
      <c r="K2049" s="5">
        <f t="shared" si="70"/>
        <v>100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215.53355025968219</v>
      </c>
      <c r="CM2049" s="5"/>
      <c r="CO2049" s="5"/>
      <c r="CP2049" s="5"/>
      <c r="CQ2049" s="5"/>
    </row>
    <row r="2050" spans="1:166" hidden="1" x14ac:dyDescent="0.25">
      <c r="A2050" t="s">
        <v>77</v>
      </c>
      <c r="B2050" t="s">
        <v>248</v>
      </c>
      <c r="C2050" s="6">
        <v>39463</v>
      </c>
      <c r="D2050" s="5"/>
      <c r="H2050" t="s">
        <v>17</v>
      </c>
      <c r="I2050" s="7">
        <v>10</v>
      </c>
      <c r="J2050">
        <v>1000</v>
      </c>
      <c r="K2050" s="5">
        <f t="shared" si="70"/>
        <v>100</v>
      </c>
      <c r="AC2050" s="5"/>
      <c r="AE2050" s="8"/>
      <c r="AF2050" s="8"/>
      <c r="AG2050" s="8"/>
      <c r="AH2050" s="8"/>
      <c r="AI2050" s="8"/>
      <c r="AJ2050" s="5"/>
      <c r="AK2050" s="8"/>
      <c r="AL2050" s="8"/>
      <c r="AM2050" s="8"/>
      <c r="AN2050" s="8"/>
      <c r="AO2050" s="8"/>
      <c r="AP2050" s="8"/>
      <c r="AQ2050" s="9"/>
      <c r="AS2050" s="8"/>
      <c r="AT2050" s="8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J2050" s="5"/>
      <c r="BK2050" s="5"/>
      <c r="BL2050" s="5"/>
      <c r="BO2050" s="7"/>
      <c r="BP2050" s="5"/>
      <c r="BQ2050" s="5"/>
      <c r="BR2050" s="5"/>
      <c r="BS2050" s="5"/>
      <c r="BT2050" s="7"/>
      <c r="BU2050" s="7"/>
      <c r="BV2050" s="7"/>
      <c r="BW2050" s="7"/>
      <c r="BX2050" s="7"/>
      <c r="BY2050" s="7"/>
      <c r="BZ2050" s="7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L2050" s="5">
        <v>163.5535208981247</v>
      </c>
      <c r="CM2050" s="5"/>
      <c r="CO2050" s="5"/>
      <c r="CP2050" s="5"/>
      <c r="CQ2050" s="5"/>
    </row>
    <row r="2051" spans="1:166" hidden="1" x14ac:dyDescent="0.25">
      <c r="A2051" t="s">
        <v>77</v>
      </c>
      <c r="B2051" t="s">
        <v>248</v>
      </c>
      <c r="C2051" s="6">
        <v>39468</v>
      </c>
      <c r="D2051" s="5"/>
      <c r="H2051" t="s">
        <v>17</v>
      </c>
      <c r="I2051" s="7">
        <v>10</v>
      </c>
      <c r="J2051">
        <v>1000</v>
      </c>
      <c r="K2051" s="5">
        <f t="shared" si="70"/>
        <v>100</v>
      </c>
      <c r="AC2051" s="5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J2051" s="5"/>
      <c r="BK2051" s="5"/>
      <c r="BL2051" s="5"/>
      <c r="BO2051" s="7"/>
      <c r="BP2051" s="5"/>
      <c r="BQ2051" s="5"/>
      <c r="BR2051" s="5"/>
      <c r="BS2051" s="5"/>
      <c r="BT2051" s="7"/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L2051" s="5">
        <v>207.15993989229059</v>
      </c>
      <c r="CM2051" s="5"/>
      <c r="CO2051" s="5"/>
      <c r="CP2051" s="5"/>
      <c r="CQ2051" s="5"/>
    </row>
    <row r="2052" spans="1:166" hidden="1" x14ac:dyDescent="0.25">
      <c r="A2052" t="s">
        <v>77</v>
      </c>
      <c r="B2052" t="s">
        <v>248</v>
      </c>
      <c r="C2052" s="6">
        <v>39478</v>
      </c>
      <c r="D2052" s="5"/>
      <c r="H2052" t="s">
        <v>17</v>
      </c>
      <c r="I2052" s="7">
        <v>10</v>
      </c>
      <c r="J2052">
        <v>1000</v>
      </c>
      <c r="K2052" s="5">
        <f t="shared" si="70"/>
        <v>100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131.14346444170721</v>
      </c>
      <c r="CM2052" s="5"/>
      <c r="CO2052" s="5"/>
      <c r="CP2052" s="5"/>
      <c r="CQ2052" s="5"/>
    </row>
    <row r="2053" spans="1:166" hidden="1" x14ac:dyDescent="0.25">
      <c r="A2053" t="s">
        <v>77</v>
      </c>
      <c r="B2053" t="s">
        <v>248</v>
      </c>
      <c r="C2053" s="6">
        <v>39486</v>
      </c>
      <c r="D2053" s="5"/>
      <c r="H2053" t="s">
        <v>17</v>
      </c>
      <c r="I2053" s="7">
        <v>10</v>
      </c>
      <c r="J2053">
        <v>1000</v>
      </c>
      <c r="K2053" s="5">
        <f t="shared" si="70"/>
        <v>100</v>
      </c>
      <c r="AC2053" s="5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J2053" s="5"/>
      <c r="BK2053" s="5"/>
      <c r="BL2053" s="5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L2053" s="5">
        <v>113.209114143638</v>
      </c>
      <c r="CM2053" s="5"/>
      <c r="CO2053" s="5"/>
      <c r="CP2053" s="5"/>
      <c r="CQ2053" s="5"/>
    </row>
    <row r="2054" spans="1:166" hidden="1" x14ac:dyDescent="0.25">
      <c r="A2054" t="s">
        <v>77</v>
      </c>
      <c r="B2054" t="s">
        <v>248</v>
      </c>
      <c r="C2054" s="6">
        <v>39493</v>
      </c>
      <c r="D2054" s="5"/>
      <c r="H2054" t="s">
        <v>17</v>
      </c>
      <c r="I2054" s="7">
        <v>10</v>
      </c>
      <c r="J2054">
        <v>1000</v>
      </c>
      <c r="K2054" s="5">
        <f t="shared" si="70"/>
        <v>100</v>
      </c>
      <c r="AC2054" s="5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J2054" s="5"/>
      <c r="BK2054" s="5"/>
      <c r="BL2054" s="5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L2054" s="5">
        <v>91.261429635625291</v>
      </c>
      <c r="CM2054" s="5"/>
      <c r="CO2054" s="5"/>
      <c r="CP2054" s="5"/>
      <c r="CQ2054" s="5"/>
    </row>
    <row r="2055" spans="1:166" hidden="1" x14ac:dyDescent="0.25">
      <c r="A2055" t="s">
        <v>77</v>
      </c>
      <c r="B2055" t="s">
        <v>248</v>
      </c>
      <c r="C2055" s="6">
        <v>39495</v>
      </c>
      <c r="D2055" s="5"/>
      <c r="H2055" t="s">
        <v>17</v>
      </c>
      <c r="I2055" s="7">
        <v>10</v>
      </c>
      <c r="J2055">
        <v>1000</v>
      </c>
      <c r="K2055" s="5">
        <f t="shared" si="70"/>
        <v>100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81.842681996666556</v>
      </c>
      <c r="CM2055" s="5"/>
      <c r="CO2055" s="5"/>
      <c r="CP2055" s="5"/>
      <c r="CQ2055" s="5"/>
    </row>
    <row r="2056" spans="1:166" hidden="1" x14ac:dyDescent="0.25">
      <c r="A2056" t="s">
        <v>77</v>
      </c>
      <c r="B2056" t="s">
        <v>248</v>
      </c>
      <c r="C2056" s="6">
        <v>39498</v>
      </c>
      <c r="D2056" s="5"/>
      <c r="H2056" t="s">
        <v>17</v>
      </c>
      <c r="I2056" s="7">
        <v>10</v>
      </c>
      <c r="J2056">
        <v>1000</v>
      </c>
      <c r="K2056" s="5">
        <f t="shared" si="70"/>
        <v>100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210.34107832852001</v>
      </c>
      <c r="CM2056" s="5"/>
      <c r="CO2056" s="5"/>
      <c r="CP2056" s="5"/>
      <c r="CQ2056" s="5"/>
    </row>
    <row r="2057" spans="1:166" hidden="1" x14ac:dyDescent="0.25">
      <c r="A2057" t="s">
        <v>77</v>
      </c>
      <c r="B2057" t="s">
        <v>248</v>
      </c>
      <c r="C2057" s="6">
        <v>39501</v>
      </c>
      <c r="D2057" s="5"/>
      <c r="H2057" t="s">
        <v>17</v>
      </c>
      <c r="I2057" s="7">
        <v>10</v>
      </c>
      <c r="J2057">
        <v>1000</v>
      </c>
      <c r="K2057" s="5">
        <f t="shared" si="70"/>
        <v>100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182.24204088684661</v>
      </c>
      <c r="CM2057" s="5"/>
      <c r="CO2057" s="5"/>
      <c r="CP2057" s="5"/>
      <c r="CQ2057" s="5"/>
    </row>
    <row r="2058" spans="1:166" hidden="1" x14ac:dyDescent="0.25">
      <c r="A2058" t="s">
        <v>77</v>
      </c>
      <c r="B2058" t="s">
        <v>248</v>
      </c>
      <c r="C2058" s="6">
        <v>39511</v>
      </c>
      <c r="D2058" s="5"/>
      <c r="H2058" t="s">
        <v>17</v>
      </c>
      <c r="I2058" s="7">
        <v>10</v>
      </c>
      <c r="J2058">
        <v>1000</v>
      </c>
      <c r="K2058" s="5">
        <f t="shared" si="70"/>
        <v>100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145.8017748104684</v>
      </c>
      <c r="CM2058" s="5"/>
      <c r="CO2058" s="5"/>
      <c r="CP2058" s="5"/>
      <c r="CQ2058" s="5"/>
    </row>
    <row r="2059" spans="1:166" hidden="1" x14ac:dyDescent="0.25">
      <c r="A2059" t="s">
        <v>77</v>
      </c>
      <c r="B2059" t="s">
        <v>248</v>
      </c>
      <c r="C2059" s="6">
        <v>39519</v>
      </c>
      <c r="D2059" s="5"/>
      <c r="H2059" t="s">
        <v>17</v>
      </c>
      <c r="I2059" s="7">
        <v>10</v>
      </c>
      <c r="J2059">
        <v>1000</v>
      </c>
      <c r="K2059" s="5">
        <f t="shared" si="70"/>
        <v>100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83.841628374910442</v>
      </c>
      <c r="CM2059" s="5"/>
      <c r="CO2059" s="5"/>
      <c r="CP2059" s="5"/>
      <c r="CQ2059" s="5"/>
    </row>
    <row r="2060" spans="1:166" hidden="1" x14ac:dyDescent="0.25">
      <c r="A2060" t="s">
        <v>77</v>
      </c>
      <c r="B2060" t="s">
        <v>248</v>
      </c>
      <c r="C2060" s="6">
        <v>39525</v>
      </c>
      <c r="D2060" s="5"/>
      <c r="H2060" t="s">
        <v>17</v>
      </c>
      <c r="I2060" s="7">
        <v>10</v>
      </c>
      <c r="J2060">
        <v>1000</v>
      </c>
      <c r="K2060" s="5">
        <f t="shared" si="70"/>
        <v>100</v>
      </c>
      <c r="AC2060" s="5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J2060" s="5"/>
      <c r="BK2060" s="5"/>
      <c r="BL2060" s="5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L2060" s="5">
        <v>61.069273011979263</v>
      </c>
      <c r="CM2060" s="5"/>
      <c r="CO2060" s="5"/>
      <c r="CP2060" s="5"/>
      <c r="CQ2060" s="5"/>
    </row>
    <row r="2061" spans="1:166" hidden="1" x14ac:dyDescent="0.25">
      <c r="A2061" t="s">
        <v>77</v>
      </c>
      <c r="B2061" t="s">
        <v>248</v>
      </c>
      <c r="C2061" s="6">
        <v>39539</v>
      </c>
      <c r="D2061" s="5"/>
      <c r="H2061" t="s">
        <v>17</v>
      </c>
      <c r="I2061" s="7">
        <v>10</v>
      </c>
      <c r="J2061">
        <v>1000</v>
      </c>
      <c r="K2061" s="5">
        <f t="shared" si="70"/>
        <v>100</v>
      </c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Q2061" s="9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>
        <v>30.43584331844853</v>
      </c>
      <c r="CM2061" s="5"/>
      <c r="CO2061" s="5"/>
      <c r="CP2061" s="5"/>
      <c r="CQ2061" s="5"/>
    </row>
    <row r="2062" spans="1:166" hidden="1" x14ac:dyDescent="0.25">
      <c r="A2062" t="s">
        <v>77</v>
      </c>
      <c r="B2062" t="s">
        <v>248</v>
      </c>
      <c r="C2062" s="6">
        <v>39548</v>
      </c>
      <c r="D2062" s="5"/>
      <c r="H2062" t="s">
        <v>17</v>
      </c>
      <c r="I2062" s="7">
        <v>10</v>
      </c>
      <c r="J2062">
        <v>1000</v>
      </c>
      <c r="K2062" s="5">
        <f t="shared" si="70"/>
        <v>100</v>
      </c>
      <c r="AC2062" s="5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J2062" s="5"/>
      <c r="BK2062" s="5"/>
      <c r="BL2062" s="5"/>
      <c r="BO2062" s="7"/>
      <c r="BP2062" s="5"/>
      <c r="BQ2062" s="5"/>
      <c r="BR2062" s="5"/>
      <c r="BS2062" s="5"/>
      <c r="BT2062" s="7"/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L2062" s="5">
        <v>21.058158380043078</v>
      </c>
      <c r="CM2062" s="5"/>
      <c r="CO2062" s="5"/>
      <c r="CP2062" s="5"/>
      <c r="CQ2062" s="5"/>
    </row>
    <row r="2063" spans="1:166" hidden="1" x14ac:dyDescent="0.25">
      <c r="A2063" t="s">
        <v>77</v>
      </c>
      <c r="B2063" t="s">
        <v>248</v>
      </c>
      <c r="C2063" s="6"/>
      <c r="D2063" s="5">
        <v>10</v>
      </c>
      <c r="E2063" t="s">
        <v>108</v>
      </c>
      <c r="F2063" t="s">
        <v>18</v>
      </c>
      <c r="H2063" t="s">
        <v>17</v>
      </c>
      <c r="I2063" s="7">
        <v>10</v>
      </c>
      <c r="J2063">
        <v>1000</v>
      </c>
      <c r="K2063" s="5">
        <f t="shared" si="70"/>
        <v>100</v>
      </c>
      <c r="L2063" s="5"/>
      <c r="M2063" s="8"/>
      <c r="N2063" s="8"/>
      <c r="O2063" s="8"/>
      <c r="P2063" s="8"/>
      <c r="Q2063" s="5"/>
      <c r="R2063" s="5"/>
      <c r="S2063" s="5"/>
      <c r="T2063" s="5"/>
      <c r="U2063" s="5"/>
      <c r="V2063" s="5"/>
      <c r="W2063" s="5"/>
      <c r="X2063" s="8"/>
      <c r="Y2063" s="8"/>
      <c r="Z2063" s="8"/>
      <c r="AA2063" s="8"/>
      <c r="AB2063" s="8"/>
      <c r="AC2063" s="5"/>
      <c r="AD2063" s="8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R2063" s="8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8"/>
      <c r="BJ2063" s="5"/>
      <c r="BK2063" s="5"/>
      <c r="BL2063" s="5"/>
      <c r="BM2063" s="8"/>
      <c r="BN2063" s="5">
        <f>BP2063*(1/(BO2063/100))</f>
        <v>666.83861948849642</v>
      </c>
      <c r="BO2063" s="7">
        <v>40.849463729162302</v>
      </c>
      <c r="BP2063" s="5">
        <v>272.39999999999998</v>
      </c>
      <c r="BQ2063" s="5">
        <f>BN2063-BP2063</f>
        <v>394.43861948849644</v>
      </c>
      <c r="BR2063" s="5"/>
      <c r="BS2063" s="5"/>
      <c r="BT2063" s="7">
        <v>12</v>
      </c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8"/>
      <c r="CL2063" s="5"/>
      <c r="CM2063" s="5"/>
      <c r="CN2063" s="8"/>
      <c r="CO2063" s="5"/>
      <c r="CP2063" s="5"/>
      <c r="CQ2063" s="5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</row>
    <row r="2064" spans="1:166" hidden="1" x14ac:dyDescent="0.25">
      <c r="A2064" t="s">
        <v>80</v>
      </c>
      <c r="B2064" t="s">
        <v>249</v>
      </c>
      <c r="C2064" s="6">
        <v>39370</v>
      </c>
      <c r="D2064" s="5">
        <v>1</v>
      </c>
      <c r="E2064" s="6" t="s">
        <v>209</v>
      </c>
      <c r="F2064" t="s">
        <v>10</v>
      </c>
      <c r="G2064">
        <v>0</v>
      </c>
      <c r="H2064" t="s">
        <v>17</v>
      </c>
      <c r="I2064" s="7">
        <v>10</v>
      </c>
      <c r="J2064">
        <v>1000</v>
      </c>
      <c r="K2064" s="5">
        <f t="shared" si="70"/>
        <v>100</v>
      </c>
      <c r="L2064" s="5"/>
      <c r="M2064" s="8"/>
      <c r="N2064" s="8"/>
      <c r="O2064" s="8"/>
      <c r="P2064" s="8"/>
      <c r="Q2064" s="5"/>
      <c r="R2064" s="5"/>
      <c r="S2064" s="5"/>
      <c r="T2064" s="5"/>
      <c r="U2064" s="5"/>
      <c r="V2064" s="5"/>
      <c r="W2064" s="5"/>
      <c r="X2064" s="8"/>
      <c r="Y2064" s="8"/>
      <c r="Z2064" s="8"/>
      <c r="AA2064" s="8"/>
      <c r="AB2064" s="8"/>
      <c r="AC2064" s="5"/>
      <c r="AD2064" s="8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Q2064" s="9"/>
      <c r="AR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8"/>
      <c r="BJ2064" s="5"/>
      <c r="BK2064" s="5"/>
      <c r="BL2064" s="5"/>
      <c r="BM2064" s="8"/>
      <c r="BN2064" s="8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8"/>
      <c r="CL2064" s="5"/>
      <c r="CM2064" s="5"/>
      <c r="CN2064" s="8"/>
      <c r="CO2064" s="5"/>
      <c r="CP2064" s="5"/>
      <c r="CQ2064" s="5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</row>
    <row r="2065" spans="1:166" hidden="1" x14ac:dyDescent="0.25">
      <c r="A2065" t="s">
        <v>80</v>
      </c>
      <c r="B2065" t="s">
        <v>249</v>
      </c>
      <c r="C2065" s="6">
        <v>39377</v>
      </c>
      <c r="D2065" s="5">
        <v>3</v>
      </c>
      <c r="E2065" s="6" t="s">
        <v>205</v>
      </c>
      <c r="F2065" t="s">
        <v>88</v>
      </c>
      <c r="G2065">
        <v>7</v>
      </c>
      <c r="H2065" t="s">
        <v>17</v>
      </c>
      <c r="I2065" s="7">
        <v>10</v>
      </c>
      <c r="J2065">
        <v>1000</v>
      </c>
      <c r="K2065" s="5">
        <f t="shared" si="70"/>
        <v>100</v>
      </c>
      <c r="L2065" s="5"/>
      <c r="M2065" s="8"/>
      <c r="N2065" s="8"/>
      <c r="O2065" s="8"/>
      <c r="P2065" s="8"/>
      <c r="Q2065" s="5">
        <v>7</v>
      </c>
      <c r="R2065" s="5"/>
      <c r="S2065" s="5"/>
      <c r="T2065" s="5"/>
      <c r="U2065" s="5"/>
      <c r="V2065" s="5"/>
      <c r="W2065" s="5"/>
      <c r="X2065" s="8"/>
      <c r="Y2065" s="8"/>
      <c r="Z2065" s="8"/>
      <c r="AA2065" s="8"/>
      <c r="AB2065" s="8"/>
      <c r="AC2065" s="5"/>
      <c r="AD2065" s="8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R2065" s="8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8"/>
      <c r="BJ2065" s="5"/>
      <c r="BK2065" s="5"/>
      <c r="BL2065" s="5"/>
      <c r="BM2065" s="8"/>
      <c r="BN2065" s="8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8"/>
      <c r="CL2065" s="5"/>
      <c r="CM2065" s="5"/>
      <c r="CN2065" s="8"/>
      <c r="CO2065" s="5"/>
      <c r="CP2065" s="5"/>
      <c r="CQ2065" s="5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</row>
    <row r="2066" spans="1:166" hidden="1" x14ac:dyDescent="0.25">
      <c r="A2066" t="s">
        <v>80</v>
      </c>
      <c r="B2066" t="s">
        <v>249</v>
      </c>
      <c r="C2066" s="6">
        <v>39420</v>
      </c>
      <c r="D2066" s="5">
        <v>4</v>
      </c>
      <c r="E2066" t="s">
        <v>210</v>
      </c>
      <c r="F2066" t="s">
        <v>12</v>
      </c>
      <c r="G2066">
        <v>50</v>
      </c>
      <c r="H2066" t="s">
        <v>17</v>
      </c>
      <c r="I2066" s="7">
        <v>10</v>
      </c>
      <c r="J2066">
        <v>1000</v>
      </c>
      <c r="K2066" s="5">
        <f t="shared" si="70"/>
        <v>100</v>
      </c>
      <c r="L2066" s="5"/>
      <c r="M2066" s="8"/>
      <c r="N2066" s="8"/>
      <c r="O2066" s="8"/>
      <c r="P2066" s="8"/>
      <c r="Q2066" s="5"/>
      <c r="R2066" s="5">
        <v>50</v>
      </c>
      <c r="S2066" s="5"/>
      <c r="T2066" s="5"/>
      <c r="U2066" s="5"/>
      <c r="V2066" s="5"/>
      <c r="W2066" s="5"/>
      <c r="X2066" s="8"/>
      <c r="Y2066" s="8"/>
      <c r="Z2066" s="8"/>
      <c r="AA2066" s="8"/>
      <c r="AB2066" s="8"/>
      <c r="AC2066" s="5"/>
      <c r="AD2066" s="8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R2066" s="8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8"/>
      <c r="BJ2066" s="5"/>
      <c r="BK2066" s="5"/>
      <c r="BL2066" s="5"/>
      <c r="BM2066" s="8"/>
      <c r="BN2066" s="8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8"/>
      <c r="CL2066" s="5"/>
      <c r="CM2066" s="5"/>
      <c r="CN2066" s="8"/>
      <c r="CO2066" s="5"/>
      <c r="CP2066" s="5"/>
      <c r="CQ2066" s="5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</row>
    <row r="2067" spans="1:166" hidden="1" x14ac:dyDescent="0.25">
      <c r="A2067" t="s">
        <v>80</v>
      </c>
      <c r="B2067" t="s">
        <v>249</v>
      </c>
      <c r="C2067" s="6">
        <v>39443</v>
      </c>
      <c r="D2067" s="5">
        <v>5</v>
      </c>
      <c r="E2067" t="s">
        <v>206</v>
      </c>
      <c r="F2067" t="s">
        <v>13</v>
      </c>
      <c r="G2067">
        <v>73</v>
      </c>
      <c r="H2067" t="s">
        <v>17</v>
      </c>
      <c r="I2067" s="7">
        <v>10</v>
      </c>
      <c r="J2067">
        <v>1000</v>
      </c>
      <c r="K2067" s="5">
        <f t="shared" si="70"/>
        <v>100</v>
      </c>
      <c r="L2067" s="5"/>
      <c r="M2067" s="8"/>
      <c r="N2067" s="8"/>
      <c r="O2067" s="8"/>
      <c r="P2067" s="8"/>
      <c r="Q2067" s="5"/>
      <c r="R2067" s="5"/>
      <c r="S2067" s="5">
        <v>73</v>
      </c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/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8"/>
      <c r="CL2067" s="5"/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hidden="1" x14ac:dyDescent="0.25">
      <c r="A2068" t="s">
        <v>80</v>
      </c>
      <c r="B2068" t="s">
        <v>249</v>
      </c>
      <c r="C2068" s="6">
        <v>39449</v>
      </c>
      <c r="D2068" s="5"/>
      <c r="E2068" s="6"/>
      <c r="G2068">
        <v>79</v>
      </c>
      <c r="H2068" t="s">
        <v>17</v>
      </c>
      <c r="I2068" s="7">
        <v>10</v>
      </c>
      <c r="J2068">
        <v>1000</v>
      </c>
      <c r="K2068" s="5">
        <f t="shared" si="70"/>
        <v>100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>
        <v>2.14</v>
      </c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>
        <v>131.07</v>
      </c>
      <c r="CC2068" s="5">
        <v>14.99</v>
      </c>
      <c r="CD2068" s="5"/>
      <c r="CE2068" s="5"/>
      <c r="CF2068" s="5"/>
      <c r="CG2068" s="5"/>
      <c r="CH2068" s="5"/>
      <c r="CI2068" s="5"/>
      <c r="CJ2068" s="5"/>
      <c r="CK2068" s="8"/>
      <c r="CL2068" s="5">
        <v>181.83127756466081</v>
      </c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hidden="1" x14ac:dyDescent="0.25">
      <c r="A2069" t="s">
        <v>80</v>
      </c>
      <c r="B2069" t="s">
        <v>249</v>
      </c>
      <c r="C2069" s="6">
        <v>39462</v>
      </c>
      <c r="D2069" s="5"/>
      <c r="E2069" s="6"/>
      <c r="G2069">
        <v>92</v>
      </c>
      <c r="H2069" t="s">
        <v>17</v>
      </c>
      <c r="I2069" s="7">
        <v>10</v>
      </c>
      <c r="J2069">
        <v>1000</v>
      </c>
      <c r="K2069" s="5">
        <f t="shared" si="70"/>
        <v>100</v>
      </c>
      <c r="L2069" s="5"/>
      <c r="M2069" s="8"/>
      <c r="N2069" s="8"/>
      <c r="O2069" s="8"/>
      <c r="P2069" s="8"/>
      <c r="Q2069" s="5"/>
      <c r="R2069" s="5"/>
      <c r="S2069" s="5"/>
      <c r="T2069" s="5"/>
      <c r="U2069" s="5"/>
      <c r="V2069" s="5"/>
      <c r="W2069" s="5"/>
      <c r="X2069" s="8"/>
      <c r="Y2069" s="8"/>
      <c r="Z2069" s="8"/>
      <c r="AA2069" s="8"/>
      <c r="AB2069" s="8"/>
      <c r="AC2069" s="5"/>
      <c r="AD2069" s="8"/>
      <c r="AE2069" s="8"/>
      <c r="AF2069" s="8"/>
      <c r="AG2069" s="8"/>
      <c r="AH2069" s="8"/>
      <c r="AI2069" s="8"/>
      <c r="AJ2069" s="5"/>
      <c r="AK2069" s="8">
        <v>2.73</v>
      </c>
      <c r="AL2069" s="8"/>
      <c r="AM2069" s="8"/>
      <c r="AN2069" s="8"/>
      <c r="AO2069" s="8"/>
      <c r="AP2069" s="8"/>
      <c r="AQ2069" s="9"/>
      <c r="AR2069" s="8"/>
      <c r="AS2069" s="8"/>
      <c r="AT2069" s="8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8"/>
      <c r="BJ2069" s="5"/>
      <c r="BK2069" s="5"/>
      <c r="BL2069" s="5"/>
      <c r="BM2069" s="8"/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7"/>
      <c r="BY2069" s="7"/>
      <c r="BZ2069" s="7"/>
      <c r="CA2069" s="5"/>
      <c r="CB2069" s="5">
        <v>164.05</v>
      </c>
      <c r="CC2069" s="5">
        <v>84.2</v>
      </c>
      <c r="CD2069" s="5"/>
      <c r="CE2069" s="5"/>
      <c r="CF2069" s="5"/>
      <c r="CG2069" s="5"/>
      <c r="CH2069" s="5"/>
      <c r="CI2069" s="5"/>
      <c r="CJ2069" s="5"/>
      <c r="CK2069" s="8"/>
      <c r="CL2069" s="5"/>
      <c r="CM2069" s="5"/>
      <c r="CN2069" s="8"/>
      <c r="CO2069" s="5"/>
      <c r="CP2069" s="5"/>
      <c r="CQ2069" s="5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</row>
    <row r="2070" spans="1:166" hidden="1" x14ac:dyDescent="0.25">
      <c r="A2070" t="s">
        <v>80</v>
      </c>
      <c r="B2070" t="s">
        <v>249</v>
      </c>
      <c r="C2070" s="6">
        <v>39476</v>
      </c>
      <c r="D2070" s="5"/>
      <c r="E2070" s="6"/>
      <c r="G2070">
        <v>106</v>
      </c>
      <c r="H2070" t="s">
        <v>17</v>
      </c>
      <c r="I2070" s="7">
        <v>10</v>
      </c>
      <c r="J2070">
        <v>1000</v>
      </c>
      <c r="K2070" s="5">
        <f t="shared" si="70"/>
        <v>100</v>
      </c>
      <c r="L2070" s="5"/>
      <c r="M2070" s="8"/>
      <c r="N2070" s="8"/>
      <c r="O2070" s="8"/>
      <c r="P2070" s="8"/>
      <c r="Q2070" s="5"/>
      <c r="R2070" s="5"/>
      <c r="S2070" s="5"/>
      <c r="T2070" s="5"/>
      <c r="U2070" s="5"/>
      <c r="V2070" s="5"/>
      <c r="W2070" s="5"/>
      <c r="X2070" s="8"/>
      <c r="Y2070" s="8"/>
      <c r="Z2070" s="8"/>
      <c r="AA2070" s="8"/>
      <c r="AB2070" s="8"/>
      <c r="AC2070" s="5"/>
      <c r="AD2070" s="8"/>
      <c r="AE2070" s="8"/>
      <c r="AF2070" s="8"/>
      <c r="AG2070" s="8"/>
      <c r="AH2070" s="8"/>
      <c r="AI2070" s="8"/>
      <c r="AJ2070" s="5"/>
      <c r="AK2070" s="8"/>
      <c r="AL2070" s="8"/>
      <c r="AM2070" s="8"/>
      <c r="AN2070" s="8"/>
      <c r="AO2070" s="8"/>
      <c r="AP2070" s="8"/>
      <c r="AQ2070" s="9"/>
      <c r="AR2070" s="8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8"/>
      <c r="BJ2070" s="5"/>
      <c r="BK2070" s="5"/>
      <c r="BL2070" s="5"/>
      <c r="BM2070" s="8"/>
      <c r="BN2070" s="8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8"/>
      <c r="CL2070" s="5"/>
      <c r="CM2070" s="5"/>
      <c r="CN2070" s="8"/>
      <c r="CO2070" s="5"/>
      <c r="CP2070" s="5"/>
      <c r="CQ2070" s="5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</row>
    <row r="2071" spans="1:166" hidden="1" x14ac:dyDescent="0.25">
      <c r="A2071" t="s">
        <v>80</v>
      </c>
      <c r="B2071" t="s">
        <v>249</v>
      </c>
      <c r="C2071" s="6">
        <v>39485</v>
      </c>
      <c r="D2071" s="5"/>
      <c r="E2071" s="6"/>
      <c r="G2071">
        <v>115</v>
      </c>
      <c r="H2071" t="s">
        <v>17</v>
      </c>
      <c r="I2071" s="7">
        <v>10</v>
      </c>
      <c r="J2071">
        <v>1000</v>
      </c>
      <c r="K2071" s="5">
        <f t="shared" si="70"/>
        <v>100</v>
      </c>
      <c r="L2071" s="5"/>
      <c r="M2071" s="8"/>
      <c r="N2071" s="8"/>
      <c r="O2071" s="8"/>
      <c r="P2071" s="8"/>
      <c r="Q2071" s="5"/>
      <c r="R2071" s="5"/>
      <c r="S2071" s="5"/>
      <c r="T2071" s="5"/>
      <c r="U2071" s="5"/>
      <c r="V2071" s="5"/>
      <c r="W2071" s="5"/>
      <c r="X2071" s="8"/>
      <c r="Y2071" s="8"/>
      <c r="Z2071" s="8"/>
      <c r="AA2071" s="8"/>
      <c r="AB2071" s="8"/>
      <c r="AC2071" s="5"/>
      <c r="AD2071" s="8"/>
      <c r="AE2071" s="8"/>
      <c r="AF2071" s="8"/>
      <c r="AG2071" s="8"/>
      <c r="AH2071" s="8"/>
      <c r="AI2071" s="8"/>
      <c r="AJ2071" s="5"/>
      <c r="AK2071" s="8">
        <v>2.89</v>
      </c>
      <c r="AL2071" s="8"/>
      <c r="AM2071" s="8"/>
      <c r="AN2071" s="8"/>
      <c r="AO2071" s="8"/>
      <c r="AP2071" s="8"/>
      <c r="AQ2071" s="9"/>
      <c r="AR2071" s="8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8"/>
      <c r="BJ2071" s="5"/>
      <c r="BK2071" s="5"/>
      <c r="BL2071" s="5"/>
      <c r="BM2071" s="8"/>
      <c r="BN2071" s="8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>
        <v>25.82</v>
      </c>
      <c r="CC2071" s="5">
        <v>149.21</v>
      </c>
      <c r="CD2071" s="5"/>
      <c r="CE2071" s="5"/>
      <c r="CF2071" s="5"/>
      <c r="CG2071" s="5"/>
      <c r="CH2071" s="5"/>
      <c r="CI2071" s="5"/>
      <c r="CJ2071" s="5"/>
      <c r="CK2071" s="8"/>
      <c r="CL2071" s="5"/>
      <c r="CM2071" s="5"/>
      <c r="CN2071" s="8"/>
      <c r="CO2071" s="5"/>
      <c r="CP2071" s="5"/>
      <c r="CQ2071" s="5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</row>
    <row r="2072" spans="1:166" hidden="1" x14ac:dyDescent="0.25">
      <c r="A2072" t="s">
        <v>80</v>
      </c>
      <c r="B2072" t="s">
        <v>249</v>
      </c>
      <c r="C2072" s="6">
        <v>39505</v>
      </c>
      <c r="D2072" s="5"/>
      <c r="E2072" s="6"/>
      <c r="G2072">
        <v>135</v>
      </c>
      <c r="H2072" t="s">
        <v>17</v>
      </c>
      <c r="I2072" s="7">
        <v>10</v>
      </c>
      <c r="J2072">
        <v>1000</v>
      </c>
      <c r="K2072" s="5">
        <f t="shared" si="70"/>
        <v>100</v>
      </c>
      <c r="L2072" s="5"/>
      <c r="M2072" s="8"/>
      <c r="N2072" s="8"/>
      <c r="O2072" s="8"/>
      <c r="P2072" s="8"/>
      <c r="Q2072" s="5"/>
      <c r="R2072" s="5"/>
      <c r="S2072" s="5"/>
      <c r="T2072" s="5"/>
      <c r="U2072" s="5"/>
      <c r="V2072" s="5"/>
      <c r="W2072" s="5"/>
      <c r="X2072" s="8"/>
      <c r="Y2072" s="8"/>
      <c r="Z2072" s="8"/>
      <c r="AA2072" s="8"/>
      <c r="AB2072" s="8"/>
      <c r="AC2072" s="5"/>
      <c r="AD2072" s="8"/>
      <c r="AE2072" s="8"/>
      <c r="AF2072" s="8"/>
      <c r="AG2072" s="8"/>
      <c r="AH2072" s="8"/>
      <c r="AI2072" s="8"/>
      <c r="AJ2072" s="5"/>
      <c r="AK2072" s="8">
        <v>3.13</v>
      </c>
      <c r="AL2072" s="8"/>
      <c r="AM2072" s="8"/>
      <c r="AN2072" s="8"/>
      <c r="AO2072" s="8"/>
      <c r="AP2072" s="8"/>
      <c r="AQ2072" s="9"/>
      <c r="AR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8"/>
      <c r="BJ2072" s="5"/>
      <c r="BK2072" s="5"/>
      <c r="BL2072" s="5"/>
      <c r="BM2072" s="8"/>
      <c r="BN2072" s="8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>
        <v>2.1800000000000002</v>
      </c>
      <c r="CC2072" s="5">
        <v>177.66</v>
      </c>
      <c r="CD2072" s="5">
        <v>0.57412369242062766</v>
      </c>
      <c r="CE2072" s="5"/>
      <c r="CF2072" s="5"/>
      <c r="CG2072" s="5"/>
      <c r="CH2072" s="5"/>
      <c r="CI2072" s="5"/>
      <c r="CJ2072" s="5"/>
      <c r="CK2072" s="8"/>
      <c r="CL2072" s="5">
        <v>211.05424198968669</v>
      </c>
      <c r="CM2072" s="5"/>
      <c r="CN2072" s="8"/>
      <c r="CO2072" s="5"/>
      <c r="CP2072" s="5"/>
      <c r="CQ2072" s="5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</row>
    <row r="2073" spans="1:166" hidden="1" x14ac:dyDescent="0.25">
      <c r="A2073" t="s">
        <v>80</v>
      </c>
      <c r="B2073" t="s">
        <v>249</v>
      </c>
      <c r="C2073" s="6">
        <v>39508</v>
      </c>
      <c r="D2073" s="5">
        <v>8</v>
      </c>
      <c r="E2073" t="s">
        <v>208</v>
      </c>
      <c r="F2073" t="s">
        <v>14</v>
      </c>
      <c r="G2073">
        <v>138</v>
      </c>
      <c r="H2073" t="s">
        <v>17</v>
      </c>
      <c r="I2073" s="7">
        <v>10</v>
      </c>
      <c r="J2073">
        <v>1000</v>
      </c>
      <c r="K2073" s="5">
        <f t="shared" si="70"/>
        <v>100</v>
      </c>
      <c r="L2073" s="5"/>
      <c r="M2073" s="8"/>
      <c r="N2073" s="8"/>
      <c r="O2073" s="8"/>
      <c r="P2073" s="8"/>
      <c r="Q2073" s="5"/>
      <c r="R2073" s="5"/>
      <c r="S2073" s="5"/>
      <c r="T2073" s="5"/>
      <c r="U2073" s="5">
        <v>138</v>
      </c>
      <c r="V2073" s="5"/>
      <c r="W2073" s="5"/>
      <c r="X2073" s="8"/>
      <c r="Y2073" s="8"/>
      <c r="Z2073" s="8"/>
      <c r="AA2073" s="8"/>
      <c r="AB2073" s="8"/>
      <c r="AC2073" s="5"/>
      <c r="AD2073" s="8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R2073" s="8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8"/>
      <c r="BJ2073" s="5"/>
      <c r="BK2073" s="5"/>
      <c r="BL2073" s="5"/>
      <c r="BM2073" s="8"/>
      <c r="BN2073" s="8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8"/>
      <c r="CL2073" s="5"/>
      <c r="CM2073" s="5"/>
      <c r="CN2073" s="8"/>
      <c r="CO2073" s="5"/>
      <c r="CP2073" s="5"/>
      <c r="CQ2073" s="5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</row>
    <row r="2074" spans="1:166" hidden="1" x14ac:dyDescent="0.25">
      <c r="A2074" t="s">
        <v>80</v>
      </c>
      <c r="B2074" t="s">
        <v>249</v>
      </c>
      <c r="C2074" s="6">
        <v>39535</v>
      </c>
      <c r="D2074" s="5">
        <v>9</v>
      </c>
      <c r="E2074" s="6" t="s">
        <v>207</v>
      </c>
      <c r="F2074" t="s">
        <v>15</v>
      </c>
      <c r="G2074">
        <v>165</v>
      </c>
      <c r="H2074" t="s">
        <v>17</v>
      </c>
      <c r="I2074" s="7">
        <v>10</v>
      </c>
      <c r="J2074">
        <v>1000</v>
      </c>
      <c r="K2074" s="5">
        <f t="shared" si="70"/>
        <v>100</v>
      </c>
      <c r="L2074" s="5"/>
      <c r="M2074" s="8"/>
      <c r="N2074" s="8"/>
      <c r="O2074" s="8"/>
      <c r="P2074" s="8"/>
      <c r="Q2074" s="5"/>
      <c r="R2074" s="5"/>
      <c r="S2074" s="5"/>
      <c r="T2074" s="5"/>
      <c r="U2074" s="5"/>
      <c r="V2074" s="5">
        <v>165</v>
      </c>
      <c r="W2074" s="5"/>
      <c r="X2074" s="8"/>
      <c r="Y2074" s="8"/>
      <c r="Z2074" s="8"/>
      <c r="AA2074" s="8"/>
      <c r="AB2074" s="8"/>
      <c r="AC2074" s="5"/>
      <c r="AD2074" s="8"/>
      <c r="AE2074" s="8"/>
      <c r="AF2074" s="8"/>
      <c r="AG2074" s="8"/>
      <c r="AH2074" s="8"/>
      <c r="AI2074" s="8"/>
      <c r="AJ2074" s="5"/>
      <c r="AK2074" s="8"/>
      <c r="AL2074" s="8"/>
      <c r="AM2074" s="8"/>
      <c r="AN2074" s="8"/>
      <c r="AO2074" s="8"/>
      <c r="AP2074" s="8"/>
      <c r="AQ2074" s="9"/>
      <c r="AR2074" s="8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8"/>
      <c r="BJ2074" s="5"/>
      <c r="BK2074" s="5"/>
      <c r="BL2074" s="5"/>
      <c r="BM2074" s="8"/>
      <c r="BN2074" s="8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8"/>
      <c r="CL2074" s="5"/>
      <c r="CM2074" s="5"/>
      <c r="CN2074" s="8"/>
      <c r="CO2074" s="5"/>
      <c r="CP2074" s="5"/>
      <c r="CQ2074" s="5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</row>
    <row r="2075" spans="1:166" hidden="1" x14ac:dyDescent="0.25">
      <c r="A2075" t="s">
        <v>80</v>
      </c>
      <c r="B2075" t="s">
        <v>249</v>
      </c>
      <c r="C2075" s="6">
        <v>39540</v>
      </c>
      <c r="D2075" s="5"/>
      <c r="E2075" s="6"/>
      <c r="G2075">
        <v>170</v>
      </c>
      <c r="H2075" t="s">
        <v>17</v>
      </c>
      <c r="I2075" s="7">
        <v>10</v>
      </c>
      <c r="J2075">
        <v>1000</v>
      </c>
      <c r="K2075" s="5">
        <f t="shared" si="70"/>
        <v>100</v>
      </c>
      <c r="L2075" s="5"/>
      <c r="M2075" s="8"/>
      <c r="N2075" s="8"/>
      <c r="O2075" s="8"/>
      <c r="P2075" s="8"/>
      <c r="Q2075" s="5"/>
      <c r="R2075" s="5"/>
      <c r="S2075" s="5"/>
      <c r="T2075" s="5"/>
      <c r="U2075" s="5"/>
      <c r="V2075" s="5"/>
      <c r="W2075" s="5"/>
      <c r="X2075" s="8"/>
      <c r="Y2075" s="8"/>
      <c r="Z2075" s="8"/>
      <c r="AA2075" s="8"/>
      <c r="AB2075" s="8"/>
      <c r="AC2075" s="5"/>
      <c r="AD2075" s="8"/>
      <c r="AE2075" s="8"/>
      <c r="AF2075" s="8"/>
      <c r="AG2075" s="8"/>
      <c r="AH2075" s="8"/>
      <c r="AI2075" s="8"/>
      <c r="AJ2075" s="5"/>
      <c r="AK2075" s="8">
        <v>1.53</v>
      </c>
      <c r="AL2075" s="8"/>
      <c r="AM2075" s="8"/>
      <c r="AN2075" s="8"/>
      <c r="AO2075" s="8"/>
      <c r="AP2075" s="8"/>
      <c r="AQ2075" s="9"/>
      <c r="AR2075" s="8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8"/>
      <c r="BJ2075" s="5"/>
      <c r="BK2075" s="5"/>
      <c r="BL2075" s="5"/>
      <c r="BM2075" s="8"/>
      <c r="BN2075" s="8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>
        <v>0</v>
      </c>
      <c r="CC2075" s="5">
        <v>168.69</v>
      </c>
      <c r="CD2075" s="5">
        <v>123.11270229621782</v>
      </c>
      <c r="CE2075" s="5"/>
      <c r="CF2075" s="5"/>
      <c r="CG2075" s="5"/>
      <c r="CH2075" s="5"/>
      <c r="CI2075" s="5"/>
      <c r="CJ2075" s="5"/>
      <c r="CK2075" s="8"/>
      <c r="CL2075" s="5"/>
      <c r="CM2075" s="5"/>
      <c r="CN2075" s="8"/>
      <c r="CO2075" s="5"/>
      <c r="CP2075" s="5"/>
      <c r="CQ2075" s="5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</row>
    <row r="2076" spans="1:166" hidden="1" x14ac:dyDescent="0.25">
      <c r="A2076" t="s">
        <v>80</v>
      </c>
      <c r="B2076" t="s">
        <v>249</v>
      </c>
      <c r="C2076" s="6">
        <v>39413</v>
      </c>
      <c r="D2076" s="5"/>
      <c r="H2076" t="s">
        <v>17</v>
      </c>
      <c r="I2076" s="7">
        <v>10</v>
      </c>
      <c r="J2076">
        <v>1000</v>
      </c>
      <c r="K2076" s="5">
        <f t="shared" si="70"/>
        <v>100</v>
      </c>
      <c r="AC2076" s="5"/>
      <c r="AE2076" s="8"/>
      <c r="AF2076" s="8"/>
      <c r="AG2076" s="8"/>
      <c r="AH2076" s="8"/>
      <c r="AI2076" s="8"/>
      <c r="AJ2076" s="5"/>
      <c r="AK2076" s="8"/>
      <c r="AL2076" s="8"/>
      <c r="AM2076" s="8"/>
      <c r="AN2076" s="8"/>
      <c r="AO2076" s="8"/>
      <c r="AP2076" s="8"/>
      <c r="AQ2076" s="9"/>
      <c r="AS2076" s="8"/>
      <c r="AT2076" s="8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J2076" s="5"/>
      <c r="BK2076" s="5"/>
      <c r="BL2076" s="5"/>
      <c r="BO2076" s="7"/>
      <c r="BP2076" s="5"/>
      <c r="BQ2076" s="5"/>
      <c r="BR2076" s="5"/>
      <c r="BS2076" s="5"/>
      <c r="BT2076" s="7"/>
      <c r="BU2076" s="7"/>
      <c r="BV2076" s="7"/>
      <c r="BW2076" s="7"/>
      <c r="BX2076" s="7"/>
      <c r="BY2076" s="7"/>
      <c r="BZ2076" s="7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L2076" s="5">
        <v>190.33178238791771</v>
      </c>
      <c r="CM2076" s="5"/>
      <c r="CO2076" s="5"/>
      <c r="CP2076" s="5"/>
      <c r="CQ2076" s="5"/>
    </row>
    <row r="2077" spans="1:166" hidden="1" x14ac:dyDescent="0.25">
      <c r="A2077" t="s">
        <v>80</v>
      </c>
      <c r="B2077" t="s">
        <v>249</v>
      </c>
      <c r="C2077" s="6">
        <v>39421</v>
      </c>
      <c r="D2077" s="5"/>
      <c r="H2077" t="s">
        <v>17</v>
      </c>
      <c r="I2077" s="7">
        <v>10</v>
      </c>
      <c r="J2077">
        <v>1000</v>
      </c>
      <c r="K2077" s="5">
        <f t="shared" si="70"/>
        <v>100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205.58078479133189</v>
      </c>
      <c r="CM2077" s="5"/>
      <c r="CO2077" s="5"/>
      <c r="CP2077" s="5"/>
      <c r="CQ2077" s="5"/>
    </row>
    <row r="2078" spans="1:166" hidden="1" x14ac:dyDescent="0.25">
      <c r="A2078" t="s">
        <v>80</v>
      </c>
      <c r="B2078" t="s">
        <v>249</v>
      </c>
      <c r="C2078" s="6">
        <v>39427</v>
      </c>
      <c r="D2078" s="5"/>
      <c r="H2078" t="s">
        <v>17</v>
      </c>
      <c r="I2078" s="7">
        <v>10</v>
      </c>
      <c r="J2078">
        <v>1000</v>
      </c>
      <c r="K2078" s="5">
        <f t="shared" si="70"/>
        <v>100</v>
      </c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Q2078" s="9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>
        <v>179.05186240666711</v>
      </c>
      <c r="CM2078" s="5"/>
      <c r="CO2078" s="5"/>
      <c r="CP2078" s="5"/>
      <c r="CQ2078" s="5"/>
    </row>
    <row r="2079" spans="1:166" hidden="1" x14ac:dyDescent="0.25">
      <c r="A2079" t="s">
        <v>80</v>
      </c>
      <c r="B2079" t="s">
        <v>249</v>
      </c>
      <c r="C2079" s="6">
        <v>39429</v>
      </c>
      <c r="D2079" s="5"/>
      <c r="H2079" t="s">
        <v>17</v>
      </c>
      <c r="I2079" s="7">
        <v>10</v>
      </c>
      <c r="J2079">
        <v>1000</v>
      </c>
      <c r="K2079" s="5">
        <f t="shared" si="70"/>
        <v>100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178.54396587675589</v>
      </c>
      <c r="CM2079" s="5"/>
      <c r="CO2079" s="5"/>
      <c r="CP2079" s="5"/>
      <c r="CQ2079" s="5"/>
    </row>
    <row r="2080" spans="1:166" hidden="1" x14ac:dyDescent="0.25">
      <c r="A2080" t="s">
        <v>80</v>
      </c>
      <c r="B2080" t="s">
        <v>249</v>
      </c>
      <c r="C2080" s="6">
        <v>39432</v>
      </c>
      <c r="D2080" s="5"/>
      <c r="H2080" t="s">
        <v>17</v>
      </c>
      <c r="I2080" s="7">
        <v>10</v>
      </c>
      <c r="J2080">
        <v>1000</v>
      </c>
      <c r="K2080" s="5">
        <f t="shared" si="70"/>
        <v>100</v>
      </c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217.6922908191394</v>
      </c>
      <c r="CM2080" s="5"/>
      <c r="CO2080" s="5"/>
      <c r="CP2080" s="5"/>
      <c r="CQ2080" s="5"/>
    </row>
    <row r="2081" spans="1:95" hidden="1" x14ac:dyDescent="0.25">
      <c r="A2081" t="s">
        <v>80</v>
      </c>
      <c r="B2081" t="s">
        <v>249</v>
      </c>
      <c r="C2081" s="6">
        <v>39434</v>
      </c>
      <c r="D2081" s="5"/>
      <c r="H2081" t="s">
        <v>17</v>
      </c>
      <c r="I2081" s="7">
        <v>10</v>
      </c>
      <c r="J2081">
        <v>1000</v>
      </c>
      <c r="K2081" s="5">
        <f t="shared" si="70"/>
        <v>100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211.71234214586869</v>
      </c>
      <c r="CM2081" s="5"/>
      <c r="CO2081" s="5"/>
      <c r="CP2081" s="5"/>
      <c r="CQ2081" s="5"/>
    </row>
    <row r="2082" spans="1:95" hidden="1" x14ac:dyDescent="0.25">
      <c r="A2082" t="s">
        <v>80</v>
      </c>
      <c r="B2082" t="s">
        <v>249</v>
      </c>
      <c r="C2082" s="6">
        <v>39444</v>
      </c>
      <c r="D2082" s="5"/>
      <c r="H2082" t="s">
        <v>17</v>
      </c>
      <c r="I2082" s="7">
        <v>10</v>
      </c>
      <c r="J2082">
        <v>1000</v>
      </c>
      <c r="K2082" s="5">
        <f t="shared" si="70"/>
        <v>100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207.37091636855411</v>
      </c>
      <c r="CM2082" s="5"/>
      <c r="CO2082" s="5"/>
      <c r="CP2082" s="5"/>
      <c r="CQ2082" s="5"/>
    </row>
    <row r="2083" spans="1:95" hidden="1" x14ac:dyDescent="0.25">
      <c r="A2083" t="s">
        <v>80</v>
      </c>
      <c r="B2083" t="s">
        <v>249</v>
      </c>
      <c r="C2083" s="6">
        <v>39454</v>
      </c>
      <c r="D2083" s="5"/>
      <c r="H2083" t="s">
        <v>17</v>
      </c>
      <c r="I2083" s="7">
        <v>10</v>
      </c>
      <c r="J2083">
        <v>1000</v>
      </c>
      <c r="K2083" s="5">
        <f t="shared" si="70"/>
        <v>100</v>
      </c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Q2083" s="9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>
        <v>173.15816882796199</v>
      </c>
      <c r="CM2083" s="5"/>
      <c r="CO2083" s="5"/>
      <c r="CP2083" s="5"/>
      <c r="CQ2083" s="5"/>
    </row>
    <row r="2084" spans="1:95" hidden="1" x14ac:dyDescent="0.25">
      <c r="A2084" t="s">
        <v>80</v>
      </c>
      <c r="B2084" t="s">
        <v>249</v>
      </c>
      <c r="C2084" s="6">
        <v>39457</v>
      </c>
      <c r="D2084" s="5"/>
      <c r="H2084" t="s">
        <v>17</v>
      </c>
      <c r="I2084" s="7">
        <v>10</v>
      </c>
      <c r="J2084">
        <v>1000</v>
      </c>
      <c r="K2084" s="5">
        <f t="shared" si="70"/>
        <v>100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160.97282091602301</v>
      </c>
      <c r="CM2084" s="5"/>
      <c r="CO2084" s="5"/>
      <c r="CP2084" s="5"/>
      <c r="CQ2084" s="5"/>
    </row>
    <row r="2085" spans="1:95" hidden="1" x14ac:dyDescent="0.25">
      <c r="A2085" t="s">
        <v>80</v>
      </c>
      <c r="B2085" t="s">
        <v>249</v>
      </c>
      <c r="C2085" s="6">
        <v>39460</v>
      </c>
      <c r="D2085" s="5"/>
      <c r="H2085" t="s">
        <v>17</v>
      </c>
      <c r="I2085" s="7">
        <v>10</v>
      </c>
      <c r="J2085">
        <v>1000</v>
      </c>
      <c r="K2085" s="5">
        <f t="shared" si="70"/>
        <v>100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214.84016589243831</v>
      </c>
      <c r="CM2085" s="5"/>
      <c r="CO2085" s="5"/>
      <c r="CP2085" s="5"/>
      <c r="CQ2085" s="5"/>
    </row>
    <row r="2086" spans="1:95" hidden="1" x14ac:dyDescent="0.25">
      <c r="A2086" t="s">
        <v>80</v>
      </c>
      <c r="B2086" t="s">
        <v>249</v>
      </c>
      <c r="C2086" s="6">
        <v>39468</v>
      </c>
      <c r="D2086" s="5"/>
      <c r="H2086" t="s">
        <v>17</v>
      </c>
      <c r="I2086" s="7">
        <v>10</v>
      </c>
      <c r="J2086">
        <v>1000</v>
      </c>
      <c r="K2086" s="5">
        <f t="shared" si="70"/>
        <v>100</v>
      </c>
      <c r="AC2086" s="5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J2086" s="5"/>
      <c r="BK2086" s="5"/>
      <c r="BL2086" s="5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L2086" s="5">
        <v>221.31758686952011</v>
      </c>
      <c r="CM2086" s="5"/>
      <c r="CO2086" s="5"/>
      <c r="CP2086" s="5"/>
      <c r="CQ2086" s="5"/>
    </row>
    <row r="2087" spans="1:95" hidden="1" x14ac:dyDescent="0.25">
      <c r="A2087" t="s">
        <v>80</v>
      </c>
      <c r="B2087" t="s">
        <v>249</v>
      </c>
      <c r="C2087" s="6">
        <v>39478</v>
      </c>
      <c r="D2087" s="5"/>
      <c r="H2087" t="s">
        <v>17</v>
      </c>
      <c r="I2087" s="7">
        <v>10</v>
      </c>
      <c r="J2087">
        <v>1000</v>
      </c>
      <c r="K2087" s="5">
        <f t="shared" ref="K2087:K2150" si="71">1000000/I2087/J2087</f>
        <v>100</v>
      </c>
      <c r="AC2087" s="5"/>
      <c r="AE2087" s="8"/>
      <c r="AF2087" s="8"/>
      <c r="AG2087" s="8"/>
      <c r="AH2087" s="8"/>
      <c r="AI2087" s="8"/>
      <c r="AJ2087" s="5"/>
      <c r="AK2087" s="8"/>
      <c r="AL2087" s="8"/>
      <c r="AM2087" s="8"/>
      <c r="AN2087" s="8"/>
      <c r="AO2087" s="8"/>
      <c r="AP2087" s="8"/>
      <c r="AQ2087" s="9"/>
      <c r="AS2087" s="8"/>
      <c r="AT2087" s="8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J2087" s="5"/>
      <c r="BK2087" s="5"/>
      <c r="BL2087" s="5"/>
      <c r="BO2087" s="7"/>
      <c r="BP2087" s="5"/>
      <c r="BQ2087" s="5"/>
      <c r="BR2087" s="5"/>
      <c r="BS2087" s="5"/>
      <c r="BT2087" s="7"/>
      <c r="BU2087" s="7"/>
      <c r="BV2087" s="7"/>
      <c r="BW2087" s="7"/>
      <c r="BX2087" s="7"/>
      <c r="BY2087" s="7"/>
      <c r="BZ2087" s="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L2087" s="5">
        <v>163.6609652841102</v>
      </c>
      <c r="CM2087" s="5"/>
      <c r="CO2087" s="5"/>
      <c r="CP2087" s="5"/>
      <c r="CQ2087" s="5"/>
    </row>
    <row r="2088" spans="1:95" hidden="1" x14ac:dyDescent="0.25">
      <c r="A2088" t="s">
        <v>80</v>
      </c>
      <c r="B2088" t="s">
        <v>249</v>
      </c>
      <c r="C2088" s="6">
        <v>39481</v>
      </c>
      <c r="D2088" s="5"/>
      <c r="H2088" t="s">
        <v>17</v>
      </c>
      <c r="I2088" s="7">
        <v>10</v>
      </c>
      <c r="J2088">
        <v>1000</v>
      </c>
      <c r="K2088" s="5">
        <f t="shared" si="71"/>
        <v>100</v>
      </c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164.33680203974399</v>
      </c>
      <c r="CM2088" s="5"/>
      <c r="CO2088" s="5"/>
      <c r="CP2088" s="5"/>
      <c r="CQ2088" s="5"/>
    </row>
    <row r="2089" spans="1:95" hidden="1" x14ac:dyDescent="0.25">
      <c r="A2089" t="s">
        <v>80</v>
      </c>
      <c r="B2089" t="s">
        <v>249</v>
      </c>
      <c r="C2089" s="6">
        <v>39486</v>
      </c>
      <c r="D2089" s="5"/>
      <c r="H2089" t="s">
        <v>17</v>
      </c>
      <c r="I2089" s="7">
        <v>10</v>
      </c>
      <c r="J2089">
        <v>1000</v>
      </c>
      <c r="K2089" s="5">
        <f t="shared" si="71"/>
        <v>100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155.17188835185681</v>
      </c>
      <c r="CM2089" s="5"/>
      <c r="CO2089" s="5"/>
      <c r="CP2089" s="5"/>
      <c r="CQ2089" s="5"/>
    </row>
    <row r="2090" spans="1:95" hidden="1" x14ac:dyDescent="0.25">
      <c r="A2090" t="s">
        <v>80</v>
      </c>
      <c r="B2090" t="s">
        <v>249</v>
      </c>
      <c r="C2090" s="6">
        <v>39488</v>
      </c>
      <c r="D2090" s="5"/>
      <c r="H2090" t="s">
        <v>17</v>
      </c>
      <c r="I2090" s="7">
        <v>10</v>
      </c>
      <c r="J2090">
        <v>1000</v>
      </c>
      <c r="K2090" s="5">
        <f t="shared" si="71"/>
        <v>100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148.64995359749449</v>
      </c>
      <c r="CM2090" s="5"/>
      <c r="CO2090" s="5"/>
      <c r="CP2090" s="5"/>
      <c r="CQ2090" s="5"/>
    </row>
    <row r="2091" spans="1:95" hidden="1" x14ac:dyDescent="0.25">
      <c r="A2091" t="s">
        <v>80</v>
      </c>
      <c r="B2091" t="s">
        <v>249</v>
      </c>
      <c r="C2091" s="6">
        <v>39491</v>
      </c>
      <c r="D2091" s="5"/>
      <c r="H2091" t="s">
        <v>17</v>
      </c>
      <c r="I2091" s="7">
        <v>10</v>
      </c>
      <c r="J2091">
        <v>1000</v>
      </c>
      <c r="K2091" s="5">
        <f t="shared" si="71"/>
        <v>100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221.7659537451033</v>
      </c>
      <c r="CM2091" s="5"/>
      <c r="CO2091" s="5"/>
      <c r="CP2091" s="5"/>
      <c r="CQ2091" s="5"/>
    </row>
    <row r="2092" spans="1:95" hidden="1" x14ac:dyDescent="0.25">
      <c r="A2092" t="s">
        <v>80</v>
      </c>
      <c r="B2092" t="s">
        <v>249</v>
      </c>
      <c r="C2092" s="6">
        <v>39493</v>
      </c>
      <c r="D2092" s="5"/>
      <c r="H2092" t="s">
        <v>17</v>
      </c>
      <c r="I2092" s="7">
        <v>10</v>
      </c>
      <c r="J2092">
        <v>1000</v>
      </c>
      <c r="K2092" s="5">
        <f t="shared" si="71"/>
        <v>100</v>
      </c>
      <c r="AC2092" s="5"/>
      <c r="AE2092" s="8"/>
      <c r="AF2092" s="8"/>
      <c r="AG2092" s="8"/>
      <c r="AH2092" s="8"/>
      <c r="AI2092" s="8"/>
      <c r="AJ2092" s="5"/>
      <c r="AK2092" s="8"/>
      <c r="AL2092" s="8"/>
      <c r="AM2092" s="8"/>
      <c r="AN2092" s="8"/>
      <c r="AO2092" s="8"/>
      <c r="AP2092" s="8"/>
      <c r="AQ2092" s="9"/>
      <c r="AS2092" s="8"/>
      <c r="AT2092" s="8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J2092" s="5"/>
      <c r="BK2092" s="5"/>
      <c r="BL2092" s="5"/>
      <c r="BO2092" s="7"/>
      <c r="BP2092" s="5"/>
      <c r="BQ2092" s="5"/>
      <c r="BR2092" s="5"/>
      <c r="BS2092" s="5"/>
      <c r="BT2092" s="7"/>
      <c r="BU2092" s="7"/>
      <c r="BV2092" s="7"/>
      <c r="BW2092" s="7"/>
      <c r="BX2092" s="7"/>
      <c r="BY2092" s="7"/>
      <c r="BZ2092" s="7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L2092" s="5">
        <v>209.88490905116029</v>
      </c>
      <c r="CM2092" s="5"/>
      <c r="CO2092" s="5"/>
      <c r="CP2092" s="5"/>
      <c r="CQ2092" s="5"/>
    </row>
    <row r="2093" spans="1:95" hidden="1" x14ac:dyDescent="0.25">
      <c r="A2093" t="s">
        <v>80</v>
      </c>
      <c r="B2093" t="s">
        <v>249</v>
      </c>
      <c r="C2093" s="6">
        <v>39500</v>
      </c>
      <c r="D2093" s="5"/>
      <c r="H2093" t="s">
        <v>17</v>
      </c>
      <c r="I2093" s="7">
        <v>10</v>
      </c>
      <c r="J2093">
        <v>1000</v>
      </c>
      <c r="K2093" s="5">
        <f t="shared" si="71"/>
        <v>100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167.45774445548571</v>
      </c>
      <c r="CM2093" s="5"/>
      <c r="CO2093" s="5"/>
      <c r="CP2093" s="5"/>
      <c r="CQ2093" s="5"/>
    </row>
    <row r="2094" spans="1:95" hidden="1" x14ac:dyDescent="0.25">
      <c r="A2094" t="s">
        <v>80</v>
      </c>
      <c r="B2094" t="s">
        <v>249</v>
      </c>
      <c r="C2094" s="6">
        <v>39502</v>
      </c>
      <c r="D2094" s="5"/>
      <c r="H2094" t="s">
        <v>17</v>
      </c>
      <c r="I2094" s="7">
        <v>10</v>
      </c>
      <c r="J2094">
        <v>1000</v>
      </c>
      <c r="K2094" s="5">
        <f t="shared" si="71"/>
        <v>100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150.6549312549032</v>
      </c>
      <c r="CM2094" s="5"/>
      <c r="CO2094" s="5"/>
      <c r="CP2094" s="5"/>
      <c r="CQ2094" s="5"/>
    </row>
    <row r="2095" spans="1:95" hidden="1" x14ac:dyDescent="0.25">
      <c r="A2095" t="s">
        <v>80</v>
      </c>
      <c r="B2095" t="s">
        <v>249</v>
      </c>
      <c r="C2095" s="6">
        <v>39511</v>
      </c>
      <c r="D2095" s="5"/>
      <c r="H2095" t="s">
        <v>17</v>
      </c>
      <c r="I2095" s="7">
        <v>10</v>
      </c>
      <c r="J2095">
        <v>1000</v>
      </c>
      <c r="K2095" s="5">
        <f t="shared" si="71"/>
        <v>100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193.2220875931535</v>
      </c>
      <c r="CM2095" s="5"/>
      <c r="CO2095" s="5"/>
      <c r="CP2095" s="5"/>
      <c r="CQ2095" s="5"/>
    </row>
    <row r="2096" spans="1:95" hidden="1" x14ac:dyDescent="0.25">
      <c r="A2096" t="s">
        <v>80</v>
      </c>
      <c r="B2096" t="s">
        <v>249</v>
      </c>
      <c r="C2096" s="6">
        <v>39519</v>
      </c>
      <c r="D2096" s="5"/>
      <c r="H2096" t="s">
        <v>17</v>
      </c>
      <c r="I2096" s="7">
        <v>10</v>
      </c>
      <c r="J2096">
        <v>1000</v>
      </c>
      <c r="K2096" s="5">
        <f t="shared" si="71"/>
        <v>100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150.30173279875081</v>
      </c>
      <c r="CM2096" s="5"/>
      <c r="CO2096" s="5"/>
      <c r="CP2096" s="5"/>
      <c r="CQ2096" s="5"/>
    </row>
    <row r="2097" spans="1:166" hidden="1" x14ac:dyDescent="0.25">
      <c r="A2097" t="s">
        <v>80</v>
      </c>
      <c r="B2097" t="s">
        <v>249</v>
      </c>
      <c r="C2097" s="6">
        <v>39525</v>
      </c>
      <c r="D2097" s="5"/>
      <c r="H2097" t="s">
        <v>17</v>
      </c>
      <c r="I2097" s="7">
        <v>10</v>
      </c>
      <c r="J2097">
        <v>1000</v>
      </c>
      <c r="K2097" s="5">
        <f t="shared" si="71"/>
        <v>100</v>
      </c>
      <c r="AC2097" s="5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J2097" s="5"/>
      <c r="BK2097" s="5"/>
      <c r="BL2097" s="5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L2097" s="5">
        <v>118.01838266119211</v>
      </c>
      <c r="CM2097" s="5"/>
      <c r="CO2097" s="5"/>
      <c r="CP2097" s="5"/>
      <c r="CQ2097" s="5"/>
    </row>
    <row r="2098" spans="1:166" hidden="1" x14ac:dyDescent="0.25">
      <c r="A2098" t="s">
        <v>80</v>
      </c>
      <c r="B2098" t="s">
        <v>249</v>
      </c>
      <c r="C2098" s="6">
        <v>39532</v>
      </c>
      <c r="D2098" s="5"/>
      <c r="H2098" t="s">
        <v>17</v>
      </c>
      <c r="I2098" s="7">
        <v>10</v>
      </c>
      <c r="J2098">
        <v>1000</v>
      </c>
      <c r="K2098" s="5">
        <f t="shared" si="71"/>
        <v>100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92.439372340925019</v>
      </c>
      <c r="CM2098" s="5"/>
      <c r="CO2098" s="5"/>
      <c r="CP2098" s="5"/>
      <c r="CQ2098" s="5"/>
    </row>
    <row r="2099" spans="1:166" hidden="1" x14ac:dyDescent="0.25">
      <c r="A2099" t="s">
        <v>80</v>
      </c>
      <c r="B2099" t="s">
        <v>249</v>
      </c>
      <c r="C2099" s="6">
        <v>39539</v>
      </c>
      <c r="D2099" s="5"/>
      <c r="H2099" t="s">
        <v>17</v>
      </c>
      <c r="I2099" s="7">
        <v>10</v>
      </c>
      <c r="J2099">
        <v>1000</v>
      </c>
      <c r="K2099" s="5">
        <f t="shared" si="71"/>
        <v>100</v>
      </c>
      <c r="AC2099" s="5"/>
      <c r="AE2099" s="8"/>
      <c r="AF2099" s="8"/>
      <c r="AG2099" s="8"/>
      <c r="AH2099" s="8"/>
      <c r="AI2099" s="8"/>
      <c r="AJ2099" s="5"/>
      <c r="AK2099" s="8"/>
      <c r="AL2099" s="8"/>
      <c r="AM2099" s="8"/>
      <c r="AN2099" s="8"/>
      <c r="AO2099" s="8"/>
      <c r="AP2099" s="8"/>
      <c r="AQ2099" s="9"/>
      <c r="AS2099" s="8"/>
      <c r="AT2099" s="8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J2099" s="5"/>
      <c r="BK2099" s="5"/>
      <c r="BL2099" s="5"/>
      <c r="BO2099" s="7"/>
      <c r="BP2099" s="5"/>
      <c r="BQ2099" s="5"/>
      <c r="BR2099" s="5"/>
      <c r="BS2099" s="5"/>
      <c r="BT2099" s="7"/>
      <c r="BU2099" s="7"/>
      <c r="BV2099" s="7"/>
      <c r="BW2099" s="7"/>
      <c r="BX2099" s="7"/>
      <c r="BY2099" s="7"/>
      <c r="BZ2099" s="7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L2099" s="5">
        <v>81.622383887089683</v>
      </c>
      <c r="CM2099" s="5"/>
      <c r="CO2099" s="5"/>
      <c r="CP2099" s="5"/>
      <c r="CQ2099" s="5"/>
    </row>
    <row r="2100" spans="1:166" hidden="1" x14ac:dyDescent="0.25">
      <c r="A2100" t="s">
        <v>80</v>
      </c>
      <c r="B2100" t="s">
        <v>249</v>
      </c>
      <c r="C2100" s="6">
        <v>39548</v>
      </c>
      <c r="D2100" s="5"/>
      <c r="H2100" t="s">
        <v>17</v>
      </c>
      <c r="I2100" s="7">
        <v>10</v>
      </c>
      <c r="J2100">
        <v>1000</v>
      </c>
      <c r="K2100" s="5">
        <f t="shared" si="71"/>
        <v>100</v>
      </c>
      <c r="AC2100" s="5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J2100" s="5"/>
      <c r="BK2100" s="5"/>
      <c r="BL2100" s="5"/>
      <c r="BO2100" s="7"/>
      <c r="BP2100" s="5"/>
      <c r="BQ2100" s="5"/>
      <c r="BR2100" s="5"/>
      <c r="BS2100" s="5"/>
      <c r="BT2100" s="7"/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L2100" s="5">
        <v>73.335407425059316</v>
      </c>
      <c r="CM2100" s="5"/>
      <c r="CO2100" s="5"/>
      <c r="CP2100" s="5"/>
      <c r="CQ2100" s="5"/>
    </row>
    <row r="2101" spans="1:166" hidden="1" x14ac:dyDescent="0.25">
      <c r="A2101" t="s">
        <v>80</v>
      </c>
      <c r="B2101" t="s">
        <v>249</v>
      </c>
      <c r="C2101" s="6"/>
      <c r="D2101" s="5">
        <v>10</v>
      </c>
      <c r="E2101" t="s">
        <v>108</v>
      </c>
      <c r="F2101" t="s">
        <v>18</v>
      </c>
      <c r="H2101" t="s">
        <v>17</v>
      </c>
      <c r="I2101" s="7">
        <v>10</v>
      </c>
      <c r="J2101">
        <v>1000</v>
      </c>
      <c r="K2101" s="5">
        <f t="shared" si="71"/>
        <v>100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5">
        <f>BP2101*(1/(BO2101/100))</f>
        <v>721.80036586189158</v>
      </c>
      <c r="BO2101" s="7">
        <v>39.625915076735595</v>
      </c>
      <c r="BP2101" s="5">
        <v>286.02</v>
      </c>
      <c r="BQ2101" s="5">
        <f>BN2101-BP2101</f>
        <v>435.7803658618916</v>
      </c>
      <c r="BR2101" s="5"/>
      <c r="BS2101" s="5"/>
      <c r="BT2101" s="7">
        <v>12.6</v>
      </c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hidden="1" x14ac:dyDescent="0.25">
      <c r="A2102" t="s">
        <v>83</v>
      </c>
      <c r="B2102" t="s">
        <v>250</v>
      </c>
      <c r="C2102" s="6">
        <v>39370</v>
      </c>
      <c r="D2102" s="5">
        <v>1</v>
      </c>
      <c r="E2102" s="6" t="s">
        <v>209</v>
      </c>
      <c r="F2102" t="s">
        <v>10</v>
      </c>
      <c r="G2102">
        <v>0</v>
      </c>
      <c r="H2102" t="s">
        <v>17</v>
      </c>
      <c r="I2102" s="7">
        <v>10</v>
      </c>
      <c r="J2102">
        <v>1000</v>
      </c>
      <c r="K2102" s="5">
        <f t="shared" si="71"/>
        <v>100</v>
      </c>
      <c r="L2102" s="5"/>
      <c r="M2102" s="8"/>
      <c r="N2102" s="8"/>
      <c r="O2102" s="8"/>
      <c r="P2102" s="8"/>
      <c r="Q2102" s="5"/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hidden="1" x14ac:dyDescent="0.25">
      <c r="A2103" t="s">
        <v>83</v>
      </c>
      <c r="B2103" t="s">
        <v>250</v>
      </c>
      <c r="C2103" s="6">
        <v>39377</v>
      </c>
      <c r="D2103" s="5">
        <v>3</v>
      </c>
      <c r="E2103" s="6" t="s">
        <v>205</v>
      </c>
      <c r="F2103" t="s">
        <v>88</v>
      </c>
      <c r="G2103">
        <v>7</v>
      </c>
      <c r="H2103" t="s">
        <v>17</v>
      </c>
      <c r="I2103" s="7">
        <v>10</v>
      </c>
      <c r="J2103">
        <v>1000</v>
      </c>
      <c r="K2103" s="5">
        <f t="shared" si="71"/>
        <v>100</v>
      </c>
      <c r="L2103" s="5"/>
      <c r="M2103" s="8"/>
      <c r="N2103" s="8"/>
      <c r="O2103" s="8"/>
      <c r="P2103" s="8"/>
      <c r="Q2103" s="5">
        <v>7</v>
      </c>
      <c r="R2103" s="5"/>
      <c r="S2103" s="5"/>
      <c r="T2103" s="5"/>
      <c r="U2103" s="5"/>
      <c r="V2103" s="5"/>
      <c r="W2103" s="5"/>
      <c r="X2103" s="8"/>
      <c r="Y2103" s="8"/>
      <c r="Z2103" s="8"/>
      <c r="AA2103" s="8"/>
      <c r="AB2103" s="8"/>
      <c r="AC2103" s="5"/>
      <c r="AD2103" s="8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R2103" s="8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8"/>
      <c r="BJ2103" s="5"/>
      <c r="BK2103" s="5"/>
      <c r="BL2103" s="5"/>
      <c r="BM2103" s="8"/>
      <c r="BN2103" s="8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8"/>
      <c r="CL2103" s="5"/>
      <c r="CM2103" s="5"/>
      <c r="CN2103" s="8"/>
      <c r="CO2103" s="5"/>
      <c r="CP2103" s="5"/>
      <c r="CQ2103" s="5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</row>
    <row r="2104" spans="1:166" hidden="1" x14ac:dyDescent="0.25">
      <c r="A2104" t="s">
        <v>83</v>
      </c>
      <c r="B2104" t="s">
        <v>250</v>
      </c>
      <c r="C2104" s="6">
        <v>39420</v>
      </c>
      <c r="D2104" s="5">
        <v>4</v>
      </c>
      <c r="E2104" t="s">
        <v>210</v>
      </c>
      <c r="F2104" t="s">
        <v>12</v>
      </c>
      <c r="G2104">
        <v>50</v>
      </c>
      <c r="H2104" t="s">
        <v>17</v>
      </c>
      <c r="I2104" s="7">
        <v>10</v>
      </c>
      <c r="J2104">
        <v>1000</v>
      </c>
      <c r="K2104" s="5">
        <f t="shared" si="71"/>
        <v>100</v>
      </c>
      <c r="L2104" s="5"/>
      <c r="M2104" s="8"/>
      <c r="N2104" s="8"/>
      <c r="O2104" s="8"/>
      <c r="P2104" s="8"/>
      <c r="Q2104" s="5"/>
      <c r="R2104" s="5">
        <v>50</v>
      </c>
      <c r="S2104" s="5"/>
      <c r="T2104" s="5"/>
      <c r="U2104" s="5"/>
      <c r="V2104" s="5"/>
      <c r="W2104" s="5"/>
      <c r="X2104" s="8"/>
      <c r="Y2104" s="8"/>
      <c r="Z2104" s="8"/>
      <c r="AA2104" s="8"/>
      <c r="AB2104" s="8"/>
      <c r="AC2104" s="5"/>
      <c r="AD2104" s="8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R2104" s="8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8"/>
      <c r="BJ2104" s="5"/>
      <c r="BK2104" s="5"/>
      <c r="BL2104" s="5"/>
      <c r="BM2104" s="8"/>
      <c r="BN2104" s="8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8"/>
      <c r="CL2104" s="5"/>
      <c r="CM2104" s="5"/>
      <c r="CN2104" s="8"/>
      <c r="CO2104" s="5"/>
      <c r="CP2104" s="5"/>
      <c r="CQ2104" s="5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</row>
    <row r="2105" spans="1:166" hidden="1" x14ac:dyDescent="0.25">
      <c r="A2105" t="s">
        <v>83</v>
      </c>
      <c r="B2105" t="s">
        <v>250</v>
      </c>
      <c r="C2105" s="6">
        <v>39443</v>
      </c>
      <c r="D2105" s="5">
        <v>5</v>
      </c>
      <c r="E2105" t="s">
        <v>206</v>
      </c>
      <c r="F2105" t="s">
        <v>13</v>
      </c>
      <c r="G2105">
        <v>73</v>
      </c>
      <c r="H2105" t="s">
        <v>17</v>
      </c>
      <c r="I2105" s="7">
        <v>10</v>
      </c>
      <c r="J2105">
        <v>1000</v>
      </c>
      <c r="K2105" s="5">
        <f t="shared" si="71"/>
        <v>100</v>
      </c>
      <c r="L2105" s="5"/>
      <c r="M2105" s="8"/>
      <c r="N2105" s="8"/>
      <c r="O2105" s="8"/>
      <c r="P2105" s="8"/>
      <c r="Q2105" s="5"/>
      <c r="R2105" s="5"/>
      <c r="S2105" s="5">
        <v>73</v>
      </c>
      <c r="T2105" s="5"/>
      <c r="U2105" s="5"/>
      <c r="V2105" s="5"/>
      <c r="W2105" s="5"/>
      <c r="X2105" s="8"/>
      <c r="Y2105" s="8"/>
      <c r="Z2105" s="8"/>
      <c r="AA2105" s="8"/>
      <c r="AB2105" s="8"/>
      <c r="AC2105" s="5"/>
      <c r="AD2105" s="8"/>
      <c r="AE2105" s="8"/>
      <c r="AF2105" s="8"/>
      <c r="AG2105" s="8"/>
      <c r="AH2105" s="8"/>
      <c r="AI2105" s="8"/>
      <c r="AJ2105" s="5"/>
      <c r="AK2105" s="8"/>
      <c r="AL2105" s="8"/>
      <c r="AM2105" s="8"/>
      <c r="AN2105" s="8"/>
      <c r="AO2105" s="8"/>
      <c r="AP2105" s="8"/>
      <c r="AQ2105" s="9"/>
      <c r="AR2105" s="8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8"/>
      <c r="BJ2105" s="5"/>
      <c r="BK2105" s="5"/>
      <c r="BL2105" s="5"/>
      <c r="BM2105" s="8"/>
      <c r="BN2105" s="8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8"/>
      <c r="CL2105" s="5"/>
      <c r="CM2105" s="5"/>
      <c r="CN2105" s="8"/>
      <c r="CO2105" s="5"/>
      <c r="CP2105" s="5"/>
      <c r="CQ2105" s="5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</row>
    <row r="2106" spans="1:166" hidden="1" x14ac:dyDescent="0.25">
      <c r="A2106" t="s">
        <v>83</v>
      </c>
      <c r="B2106" t="s">
        <v>250</v>
      </c>
      <c r="C2106" s="6">
        <v>39449</v>
      </c>
      <c r="D2106" s="5"/>
      <c r="E2106" s="6"/>
      <c r="G2106">
        <v>79</v>
      </c>
      <c r="H2106" t="s">
        <v>17</v>
      </c>
      <c r="I2106" s="7">
        <v>10</v>
      </c>
      <c r="J2106">
        <v>1000</v>
      </c>
      <c r="K2106" s="5">
        <f t="shared" si="71"/>
        <v>100</v>
      </c>
      <c r="L2106" s="5"/>
      <c r="M2106" s="8"/>
      <c r="N2106" s="8"/>
      <c r="O2106" s="8"/>
      <c r="P2106" s="8"/>
      <c r="Q2106" s="5"/>
      <c r="R2106" s="5"/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>
        <v>2.0299999999999998</v>
      </c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>
        <v>114.79</v>
      </c>
      <c r="CC2106" s="5">
        <v>14.06</v>
      </c>
      <c r="CD2106" s="5"/>
      <c r="CE2106" s="5"/>
      <c r="CF2106" s="5"/>
      <c r="CG2106" s="5"/>
      <c r="CH2106" s="5"/>
      <c r="CI2106" s="5"/>
      <c r="CJ2106" s="5"/>
      <c r="CK2106" s="8"/>
      <c r="CL2106" s="5">
        <v>189.39828630543099</v>
      </c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hidden="1" x14ac:dyDescent="0.25">
      <c r="A2107" t="s">
        <v>83</v>
      </c>
      <c r="B2107" t="s">
        <v>250</v>
      </c>
      <c r="C2107" s="6">
        <v>39462</v>
      </c>
      <c r="D2107" s="5"/>
      <c r="E2107" s="6"/>
      <c r="G2107">
        <v>92</v>
      </c>
      <c r="H2107" t="s">
        <v>17</v>
      </c>
      <c r="I2107" s="7">
        <v>10</v>
      </c>
      <c r="J2107">
        <v>1000</v>
      </c>
      <c r="K2107" s="5">
        <f t="shared" si="71"/>
        <v>100</v>
      </c>
      <c r="L2107" s="5"/>
      <c r="M2107" s="8"/>
      <c r="N2107" s="8"/>
      <c r="O2107" s="8"/>
      <c r="P2107" s="8"/>
      <c r="Q2107" s="5"/>
      <c r="R2107" s="5"/>
      <c r="S2107" s="5"/>
      <c r="T2107" s="5"/>
      <c r="U2107" s="5"/>
      <c r="V2107" s="5"/>
      <c r="W2107" s="5"/>
      <c r="X2107" s="8"/>
      <c r="Y2107" s="8"/>
      <c r="Z2107" s="8"/>
      <c r="AA2107" s="8"/>
      <c r="AB2107" s="8"/>
      <c r="AC2107" s="5"/>
      <c r="AD2107" s="8"/>
      <c r="AE2107" s="8"/>
      <c r="AF2107" s="8"/>
      <c r="AG2107" s="8"/>
      <c r="AH2107" s="8"/>
      <c r="AI2107" s="8"/>
      <c r="AJ2107" s="5"/>
      <c r="AK2107" s="8">
        <v>3.19</v>
      </c>
      <c r="AL2107" s="8"/>
      <c r="AM2107" s="8"/>
      <c r="AN2107" s="8"/>
      <c r="AO2107" s="8"/>
      <c r="AP2107" s="8"/>
      <c r="AQ2107" s="9"/>
      <c r="AR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8"/>
      <c r="BJ2107" s="5"/>
      <c r="BK2107" s="5"/>
      <c r="BL2107" s="5"/>
      <c r="BM2107" s="8"/>
      <c r="BN2107" s="8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>
        <v>206</v>
      </c>
      <c r="CC2107" s="5">
        <v>79.239999999999995</v>
      </c>
      <c r="CD2107" s="5"/>
      <c r="CE2107" s="5"/>
      <c r="CF2107" s="5"/>
      <c r="CG2107" s="5"/>
      <c r="CH2107" s="5"/>
      <c r="CI2107" s="5"/>
      <c r="CJ2107" s="5"/>
      <c r="CK2107" s="8"/>
      <c r="CL2107" s="5"/>
      <c r="CM2107" s="5"/>
      <c r="CN2107" s="8"/>
      <c r="CO2107" s="5"/>
      <c r="CP2107" s="5"/>
      <c r="CQ2107" s="5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</row>
    <row r="2108" spans="1:166" hidden="1" x14ac:dyDescent="0.25">
      <c r="A2108" t="s">
        <v>83</v>
      </c>
      <c r="B2108" t="s">
        <v>250</v>
      </c>
      <c r="C2108" s="6">
        <v>39476</v>
      </c>
      <c r="D2108" s="5"/>
      <c r="E2108" s="6"/>
      <c r="G2108">
        <v>106</v>
      </c>
      <c r="H2108" t="s">
        <v>17</v>
      </c>
      <c r="I2108" s="7">
        <v>10</v>
      </c>
      <c r="J2108">
        <v>1000</v>
      </c>
      <c r="K2108" s="5">
        <f t="shared" si="71"/>
        <v>100</v>
      </c>
      <c r="L2108" s="5"/>
      <c r="M2108" s="8"/>
      <c r="N2108" s="8"/>
      <c r="O2108" s="8"/>
      <c r="P2108" s="8"/>
      <c r="Q2108" s="5"/>
      <c r="R2108" s="5"/>
      <c r="S2108" s="5"/>
      <c r="T2108" s="5"/>
      <c r="U2108" s="5"/>
      <c r="V2108" s="5"/>
      <c r="W2108" s="5"/>
      <c r="X2108" s="8"/>
      <c r="Y2108" s="8"/>
      <c r="Z2108" s="8"/>
      <c r="AA2108" s="8"/>
      <c r="AB2108" s="8"/>
      <c r="AC2108" s="5"/>
      <c r="AD2108" s="8"/>
      <c r="AE2108" s="8"/>
      <c r="AF2108" s="8"/>
      <c r="AG2108" s="8"/>
      <c r="AH2108" s="8"/>
      <c r="AI2108" s="8"/>
      <c r="AJ2108" s="5"/>
      <c r="AK2108" s="8"/>
      <c r="AL2108" s="8"/>
      <c r="AM2108" s="8"/>
      <c r="AN2108" s="8"/>
      <c r="AO2108" s="8"/>
      <c r="AP2108" s="8"/>
      <c r="AQ2108" s="9"/>
      <c r="AR2108" s="8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8"/>
      <c r="BJ2108" s="5"/>
      <c r="BK2108" s="5"/>
      <c r="BL2108" s="5"/>
      <c r="BM2108" s="8"/>
      <c r="BN2108" s="8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8"/>
      <c r="CL2108" s="5"/>
      <c r="CM2108" s="5"/>
      <c r="CN2108" s="8"/>
      <c r="CO2108" s="5"/>
      <c r="CP2108" s="5"/>
      <c r="CQ2108" s="5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</row>
    <row r="2109" spans="1:166" hidden="1" x14ac:dyDescent="0.25">
      <c r="A2109" t="s">
        <v>83</v>
      </c>
      <c r="B2109" t="s">
        <v>250</v>
      </c>
      <c r="C2109" s="6">
        <v>39485</v>
      </c>
      <c r="D2109" s="5"/>
      <c r="E2109" s="6"/>
      <c r="G2109">
        <v>115</v>
      </c>
      <c r="H2109" t="s">
        <v>17</v>
      </c>
      <c r="I2109" s="7">
        <v>10</v>
      </c>
      <c r="J2109">
        <v>1000</v>
      </c>
      <c r="K2109" s="5">
        <f t="shared" si="71"/>
        <v>100</v>
      </c>
      <c r="L2109" s="5"/>
      <c r="M2109" s="8"/>
      <c r="N2109" s="8"/>
      <c r="O2109" s="8"/>
      <c r="P2109" s="8"/>
      <c r="Q2109" s="5"/>
      <c r="R2109" s="5"/>
      <c r="S2109" s="5"/>
      <c r="T2109" s="5"/>
      <c r="U2109" s="5"/>
      <c r="V2109" s="5"/>
      <c r="W2109" s="5"/>
      <c r="X2109" s="8"/>
      <c r="Y2109" s="8"/>
      <c r="Z2109" s="8"/>
      <c r="AA2109" s="8"/>
      <c r="AB2109" s="8"/>
      <c r="AC2109" s="5"/>
      <c r="AD2109" s="8"/>
      <c r="AE2109" s="8"/>
      <c r="AF2109" s="8"/>
      <c r="AG2109" s="8"/>
      <c r="AH2109" s="8"/>
      <c r="AI2109" s="8"/>
      <c r="AJ2109" s="5"/>
      <c r="AK2109" s="8">
        <v>3.58</v>
      </c>
      <c r="AL2109" s="8"/>
      <c r="AM2109" s="8"/>
      <c r="AN2109" s="8"/>
      <c r="AO2109" s="8"/>
      <c r="AP2109" s="8"/>
      <c r="AQ2109" s="9"/>
      <c r="AR2109" s="8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8"/>
      <c r="BJ2109" s="5"/>
      <c r="BK2109" s="5"/>
      <c r="BL2109" s="5"/>
      <c r="BM2109" s="8"/>
      <c r="BN2109" s="8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>
        <v>46.2</v>
      </c>
      <c r="CC2109" s="5">
        <v>179.95</v>
      </c>
      <c r="CD2109" s="5"/>
      <c r="CE2109" s="5"/>
      <c r="CF2109" s="5"/>
      <c r="CG2109" s="5"/>
      <c r="CH2109" s="5"/>
      <c r="CI2109" s="5"/>
      <c r="CJ2109" s="5"/>
      <c r="CK2109" s="8"/>
      <c r="CL2109" s="5"/>
      <c r="CM2109" s="5"/>
      <c r="CN2109" s="8"/>
      <c r="CO2109" s="5"/>
      <c r="CP2109" s="5"/>
      <c r="CQ2109" s="5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</row>
    <row r="2110" spans="1:166" hidden="1" x14ac:dyDescent="0.25">
      <c r="A2110" t="s">
        <v>83</v>
      </c>
      <c r="B2110" t="s">
        <v>250</v>
      </c>
      <c r="C2110" s="6">
        <v>39505</v>
      </c>
      <c r="D2110" s="5"/>
      <c r="E2110" s="6"/>
      <c r="G2110">
        <v>135</v>
      </c>
      <c r="H2110" t="s">
        <v>17</v>
      </c>
      <c r="I2110" s="7">
        <v>10</v>
      </c>
      <c r="J2110">
        <v>1000</v>
      </c>
      <c r="K2110" s="5">
        <f t="shared" si="71"/>
        <v>100</v>
      </c>
      <c r="L2110" s="5"/>
      <c r="M2110" s="8"/>
      <c r="N2110" s="8"/>
      <c r="O2110" s="8"/>
      <c r="P2110" s="8"/>
      <c r="Q2110" s="5"/>
      <c r="R2110" s="5"/>
      <c r="S2110" s="5"/>
      <c r="T2110" s="5"/>
      <c r="U2110" s="5"/>
      <c r="V2110" s="5"/>
      <c r="W2110" s="5"/>
      <c r="X2110" s="8"/>
      <c r="Y2110" s="8"/>
      <c r="Z2110" s="8"/>
      <c r="AA2110" s="8"/>
      <c r="AB2110" s="8"/>
      <c r="AC2110" s="5"/>
      <c r="AD2110" s="8"/>
      <c r="AE2110" s="8"/>
      <c r="AF2110" s="8"/>
      <c r="AG2110" s="8"/>
      <c r="AH2110" s="8"/>
      <c r="AI2110" s="8"/>
      <c r="AJ2110" s="5"/>
      <c r="AK2110" s="8">
        <v>3.72</v>
      </c>
      <c r="AL2110" s="8"/>
      <c r="AM2110" s="8"/>
      <c r="AN2110" s="8"/>
      <c r="AO2110" s="8"/>
      <c r="AP2110" s="8"/>
      <c r="AQ2110" s="9"/>
      <c r="AR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8"/>
      <c r="BJ2110" s="5"/>
      <c r="BK2110" s="5"/>
      <c r="BL2110" s="5"/>
      <c r="BM2110" s="8"/>
      <c r="BN2110" s="8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>
        <v>6.72</v>
      </c>
      <c r="CC2110" s="5">
        <v>200.12</v>
      </c>
      <c r="CD2110" s="5">
        <v>0</v>
      </c>
      <c r="CE2110" s="5"/>
      <c r="CF2110" s="5"/>
      <c r="CG2110" s="5"/>
      <c r="CH2110" s="5"/>
      <c r="CI2110" s="5"/>
      <c r="CJ2110" s="5"/>
      <c r="CK2110" s="8"/>
      <c r="CL2110" s="5"/>
      <c r="CM2110" s="5"/>
      <c r="CN2110" s="8"/>
      <c r="CO2110" s="5"/>
      <c r="CP2110" s="5"/>
      <c r="CQ2110" s="5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</row>
    <row r="2111" spans="1:166" hidden="1" x14ac:dyDescent="0.25">
      <c r="A2111" t="s">
        <v>83</v>
      </c>
      <c r="B2111" t="s">
        <v>250</v>
      </c>
      <c r="C2111" s="6">
        <v>39513</v>
      </c>
      <c r="D2111" s="5">
        <v>8</v>
      </c>
      <c r="E2111" t="s">
        <v>208</v>
      </c>
      <c r="F2111" t="s">
        <v>14</v>
      </c>
      <c r="G2111">
        <v>143</v>
      </c>
      <c r="H2111" t="s">
        <v>17</v>
      </c>
      <c r="I2111" s="7">
        <v>10</v>
      </c>
      <c r="J2111">
        <v>1000</v>
      </c>
      <c r="K2111" s="5">
        <f t="shared" si="71"/>
        <v>100</v>
      </c>
      <c r="L2111" s="5"/>
      <c r="M2111" s="8"/>
      <c r="N2111" s="8"/>
      <c r="O2111" s="8"/>
      <c r="P2111" s="8"/>
      <c r="Q2111" s="5"/>
      <c r="R2111" s="5"/>
      <c r="S2111" s="5"/>
      <c r="T2111" s="5"/>
      <c r="U2111" s="5">
        <v>143</v>
      </c>
      <c r="V2111" s="5"/>
      <c r="W2111" s="5"/>
      <c r="X2111" s="8"/>
      <c r="Y2111" s="8"/>
      <c r="Z2111" s="8"/>
      <c r="AA2111" s="8"/>
      <c r="AB2111" s="8"/>
      <c r="AC2111" s="5"/>
      <c r="AD2111" s="8"/>
      <c r="AE2111" s="8"/>
      <c r="AF2111" s="8"/>
      <c r="AG2111" s="8"/>
      <c r="AH2111" s="8"/>
      <c r="AI2111" s="8"/>
      <c r="AJ2111" s="5"/>
      <c r="AK2111" s="8"/>
      <c r="AL2111" s="8"/>
      <c r="AM2111" s="8"/>
      <c r="AN2111" s="8"/>
      <c r="AO2111" s="8"/>
      <c r="AP2111" s="8"/>
      <c r="AQ2111" s="9"/>
      <c r="AR2111" s="8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8"/>
      <c r="BJ2111" s="5"/>
      <c r="BK2111" s="5"/>
      <c r="BL2111" s="5"/>
      <c r="BM2111" s="8"/>
      <c r="BN2111" s="8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8"/>
      <c r="CL2111" s="5"/>
      <c r="CM2111" s="5"/>
      <c r="CN2111" s="8"/>
      <c r="CO2111" s="5"/>
      <c r="CP2111" s="5"/>
      <c r="CQ2111" s="5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</row>
    <row r="2112" spans="1:166" hidden="1" x14ac:dyDescent="0.25">
      <c r="A2112" t="s">
        <v>83</v>
      </c>
      <c r="B2112" t="s">
        <v>250</v>
      </c>
      <c r="C2112" s="6">
        <v>39540</v>
      </c>
      <c r="D2112" s="5"/>
      <c r="E2112" s="6"/>
      <c r="G2112">
        <v>170</v>
      </c>
      <c r="H2112" t="s">
        <v>17</v>
      </c>
      <c r="I2112" s="7">
        <v>10</v>
      </c>
      <c r="J2112">
        <v>1000</v>
      </c>
      <c r="K2112" s="5">
        <f t="shared" si="71"/>
        <v>100</v>
      </c>
      <c r="L2112" s="5"/>
      <c r="M2112" s="8"/>
      <c r="N2112" s="8"/>
      <c r="O2112" s="8"/>
      <c r="P2112" s="8"/>
      <c r="Q2112" s="5"/>
      <c r="R2112" s="5"/>
      <c r="S2112" s="5"/>
      <c r="T2112" s="5"/>
      <c r="U2112" s="5"/>
      <c r="V2112" s="5"/>
      <c r="W2112" s="5"/>
      <c r="X2112" s="8"/>
      <c r="Y2112" s="8"/>
      <c r="Z2112" s="8"/>
      <c r="AA2112" s="8"/>
      <c r="AB2112" s="8"/>
      <c r="AC2112" s="5"/>
      <c r="AD2112" s="8"/>
      <c r="AE2112" s="8"/>
      <c r="AF2112" s="8"/>
      <c r="AG2112" s="8"/>
      <c r="AH2112" s="8"/>
      <c r="AI2112" s="8"/>
      <c r="AJ2112" s="5"/>
      <c r="AK2112" s="8">
        <v>2.2999999999999998</v>
      </c>
      <c r="AL2112" s="8"/>
      <c r="AM2112" s="8"/>
      <c r="AN2112" s="8"/>
      <c r="AO2112" s="8"/>
      <c r="AP2112" s="8"/>
      <c r="AQ2112" s="9"/>
      <c r="AR2112" s="8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8"/>
      <c r="BJ2112" s="5"/>
      <c r="BK2112" s="5"/>
      <c r="BL2112" s="5"/>
      <c r="BM2112" s="8"/>
      <c r="BN2112" s="8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>
        <v>0</v>
      </c>
      <c r="CC2112" s="5">
        <v>161.31</v>
      </c>
      <c r="CD2112" s="5">
        <v>93.039528764098719</v>
      </c>
      <c r="CE2112" s="5"/>
      <c r="CF2112" s="5"/>
      <c r="CG2112" s="5"/>
      <c r="CH2112" s="5"/>
      <c r="CI2112" s="5"/>
      <c r="CJ2112" s="5"/>
      <c r="CK2112" s="8"/>
      <c r="CL2112" s="5"/>
      <c r="CM2112" s="5"/>
      <c r="CN2112" s="8"/>
      <c r="CO2112" s="5"/>
      <c r="CP2112" s="5"/>
      <c r="CQ2112" s="5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</row>
    <row r="2113" spans="1:166" hidden="1" x14ac:dyDescent="0.25">
      <c r="A2113" t="s">
        <v>83</v>
      </c>
      <c r="B2113" t="s">
        <v>250</v>
      </c>
      <c r="C2113" s="6">
        <v>39542</v>
      </c>
      <c r="D2113" s="5">
        <v>9</v>
      </c>
      <c r="E2113" s="6" t="s">
        <v>207</v>
      </c>
      <c r="F2113" t="s">
        <v>15</v>
      </c>
      <c r="G2113">
        <v>172</v>
      </c>
      <c r="H2113" t="s">
        <v>17</v>
      </c>
      <c r="I2113" s="7">
        <v>10</v>
      </c>
      <c r="J2113">
        <v>1000</v>
      </c>
      <c r="K2113" s="5">
        <f t="shared" si="71"/>
        <v>100</v>
      </c>
      <c r="L2113" s="5"/>
      <c r="M2113" s="8"/>
      <c r="N2113" s="8"/>
      <c r="O2113" s="8"/>
      <c r="P2113" s="8"/>
      <c r="Q2113" s="5"/>
      <c r="R2113" s="5"/>
      <c r="S2113" s="5"/>
      <c r="T2113" s="5"/>
      <c r="U2113" s="5"/>
      <c r="V2113" s="5">
        <v>172</v>
      </c>
      <c r="W2113" s="5"/>
      <c r="X2113" s="8"/>
      <c r="Y2113" s="8"/>
      <c r="Z2113" s="8"/>
      <c r="AA2113" s="8"/>
      <c r="AB2113" s="8"/>
      <c r="AC2113" s="5"/>
      <c r="AD2113" s="8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R2113" s="8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8"/>
      <c r="BJ2113" s="5"/>
      <c r="BK2113" s="5"/>
      <c r="BL2113" s="5"/>
      <c r="BM2113" s="8"/>
      <c r="BN2113" s="8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8"/>
      <c r="CL2113" s="5"/>
      <c r="CM2113" s="5"/>
      <c r="CN2113" s="8"/>
      <c r="CO2113" s="5"/>
      <c r="CP2113" s="5"/>
      <c r="CQ2113" s="5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</row>
    <row r="2114" spans="1:166" hidden="1" x14ac:dyDescent="0.25">
      <c r="A2114" t="s">
        <v>83</v>
      </c>
      <c r="B2114" t="s">
        <v>250</v>
      </c>
      <c r="C2114" s="6">
        <v>39413</v>
      </c>
      <c r="D2114" s="5"/>
      <c r="H2114" t="s">
        <v>17</v>
      </c>
      <c r="I2114" s="7">
        <v>10</v>
      </c>
      <c r="J2114">
        <v>1000</v>
      </c>
      <c r="K2114" s="5">
        <f t="shared" si="71"/>
        <v>100</v>
      </c>
      <c r="AC2114" s="5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J2114" s="5"/>
      <c r="BK2114" s="5"/>
      <c r="BL2114" s="5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L2114" s="5">
        <v>195.767692189889</v>
      </c>
      <c r="CM2114" s="5"/>
      <c r="CO2114" s="5"/>
      <c r="CP2114" s="5"/>
      <c r="CQ2114" s="5"/>
    </row>
    <row r="2115" spans="1:166" hidden="1" x14ac:dyDescent="0.25">
      <c r="A2115" t="s">
        <v>83</v>
      </c>
      <c r="B2115" t="s">
        <v>250</v>
      </c>
      <c r="C2115" s="6">
        <v>39421</v>
      </c>
      <c r="D2115" s="5"/>
      <c r="H2115" t="s">
        <v>17</v>
      </c>
      <c r="I2115" s="7">
        <v>10</v>
      </c>
      <c r="J2115">
        <v>1000</v>
      </c>
      <c r="K2115" s="5">
        <f t="shared" si="71"/>
        <v>100</v>
      </c>
      <c r="AC2115" s="5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J2115" s="5"/>
      <c r="BK2115" s="5"/>
      <c r="BL2115" s="5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L2115" s="5">
        <v>212.67578121304209</v>
      </c>
      <c r="CM2115" s="5"/>
      <c r="CO2115" s="5"/>
      <c r="CP2115" s="5"/>
      <c r="CQ2115" s="5"/>
    </row>
    <row r="2116" spans="1:166" hidden="1" x14ac:dyDescent="0.25">
      <c r="A2116" t="s">
        <v>83</v>
      </c>
      <c r="B2116" t="s">
        <v>250</v>
      </c>
      <c r="C2116" s="6">
        <v>39427</v>
      </c>
      <c r="D2116" s="5"/>
      <c r="H2116" t="s">
        <v>17</v>
      </c>
      <c r="I2116" s="7">
        <v>10</v>
      </c>
      <c r="J2116">
        <v>1000</v>
      </c>
      <c r="K2116" s="5">
        <f t="shared" si="71"/>
        <v>100</v>
      </c>
      <c r="AC2116" s="5"/>
      <c r="AE2116" s="8"/>
      <c r="AF2116" s="8"/>
      <c r="AG2116" s="8"/>
      <c r="AH2116" s="8"/>
      <c r="AI2116" s="8"/>
      <c r="AJ2116" s="5"/>
      <c r="AK2116" s="8"/>
      <c r="AL2116" s="8"/>
      <c r="AM2116" s="8"/>
      <c r="AN2116" s="8"/>
      <c r="AO2116" s="8"/>
      <c r="AP2116" s="8"/>
      <c r="AQ2116" s="9"/>
      <c r="AS2116" s="8"/>
      <c r="AT2116" s="8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J2116" s="5"/>
      <c r="BK2116" s="5"/>
      <c r="BL2116" s="5"/>
      <c r="BO2116" s="7"/>
      <c r="BP2116" s="5"/>
      <c r="BQ2116" s="5"/>
      <c r="BR2116" s="5"/>
      <c r="BS2116" s="5"/>
      <c r="BT2116" s="7"/>
      <c r="BU2116" s="7"/>
      <c r="BV2116" s="7"/>
      <c r="BW2116" s="7"/>
      <c r="BX2116" s="7"/>
      <c r="BY2116" s="7"/>
      <c r="BZ2116" s="7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L2116" s="5">
        <v>185.93559099424019</v>
      </c>
      <c r="CM2116" s="5"/>
      <c r="CO2116" s="5"/>
      <c r="CP2116" s="5"/>
      <c r="CQ2116" s="5"/>
    </row>
    <row r="2117" spans="1:166" hidden="1" x14ac:dyDescent="0.25">
      <c r="A2117" t="s">
        <v>83</v>
      </c>
      <c r="B2117" t="s">
        <v>250</v>
      </c>
      <c r="C2117" s="6">
        <v>39430</v>
      </c>
      <c r="D2117" s="5"/>
      <c r="H2117" t="s">
        <v>17</v>
      </c>
      <c r="I2117" s="7">
        <v>10</v>
      </c>
      <c r="J2117">
        <v>1000</v>
      </c>
      <c r="K2117" s="5">
        <f t="shared" si="71"/>
        <v>100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232.06148077096819</v>
      </c>
      <c r="CM2117" s="5"/>
      <c r="CO2117" s="5"/>
      <c r="CP2117" s="5"/>
      <c r="CQ2117" s="5"/>
    </row>
    <row r="2118" spans="1:166" hidden="1" x14ac:dyDescent="0.25">
      <c r="A2118" t="s">
        <v>83</v>
      </c>
      <c r="B2118" t="s">
        <v>250</v>
      </c>
      <c r="C2118" s="6">
        <v>39434</v>
      </c>
      <c r="D2118" s="5"/>
      <c r="H2118" t="s">
        <v>17</v>
      </c>
      <c r="I2118" s="7">
        <v>10</v>
      </c>
      <c r="J2118">
        <v>1000</v>
      </c>
      <c r="K2118" s="5">
        <f t="shared" si="71"/>
        <v>100</v>
      </c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215.7549678495844</v>
      </c>
      <c r="CM2118" s="5"/>
      <c r="CO2118" s="5"/>
      <c r="CP2118" s="5"/>
      <c r="CQ2118" s="5"/>
    </row>
    <row r="2119" spans="1:166" hidden="1" x14ac:dyDescent="0.25">
      <c r="A2119" t="s">
        <v>83</v>
      </c>
      <c r="B2119" t="s">
        <v>250</v>
      </c>
      <c r="C2119" s="6">
        <v>39436</v>
      </c>
      <c r="D2119" s="5"/>
      <c r="H2119" t="s">
        <v>17</v>
      </c>
      <c r="I2119" s="7">
        <v>10</v>
      </c>
      <c r="J2119">
        <v>1000</v>
      </c>
      <c r="K2119" s="5">
        <f t="shared" si="71"/>
        <v>100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216.91744026960961</v>
      </c>
      <c r="CM2119" s="5"/>
      <c r="CO2119" s="5"/>
      <c r="CP2119" s="5"/>
      <c r="CQ2119" s="5"/>
    </row>
    <row r="2120" spans="1:166" hidden="1" x14ac:dyDescent="0.25">
      <c r="A2120" t="s">
        <v>83</v>
      </c>
      <c r="B2120" t="s">
        <v>250</v>
      </c>
      <c r="C2120" s="6">
        <v>39444</v>
      </c>
      <c r="D2120" s="5"/>
      <c r="H2120" t="s">
        <v>17</v>
      </c>
      <c r="I2120" s="7">
        <v>10</v>
      </c>
      <c r="J2120">
        <v>1000</v>
      </c>
      <c r="K2120" s="5">
        <f t="shared" si="71"/>
        <v>100</v>
      </c>
      <c r="AC2120" s="5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J2120" s="5"/>
      <c r="BK2120" s="5"/>
      <c r="BL2120" s="5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L2120" s="5">
        <v>212.08101224706539</v>
      </c>
      <c r="CM2120" s="5"/>
      <c r="CO2120" s="5"/>
      <c r="CP2120" s="5"/>
      <c r="CQ2120" s="5"/>
    </row>
    <row r="2121" spans="1:166" hidden="1" x14ac:dyDescent="0.25">
      <c r="A2121" t="s">
        <v>83</v>
      </c>
      <c r="B2121" t="s">
        <v>250</v>
      </c>
      <c r="C2121" s="6">
        <v>39454</v>
      </c>
      <c r="D2121" s="5"/>
      <c r="H2121" t="s">
        <v>17</v>
      </c>
      <c r="I2121" s="7">
        <v>10</v>
      </c>
      <c r="J2121">
        <v>1000</v>
      </c>
      <c r="K2121" s="5">
        <f t="shared" si="71"/>
        <v>100</v>
      </c>
      <c r="AC2121" s="5"/>
      <c r="AE2121" s="8"/>
      <c r="AF2121" s="8"/>
      <c r="AG2121" s="8"/>
      <c r="AH2121" s="8"/>
      <c r="AI2121" s="8"/>
      <c r="AJ2121" s="5"/>
      <c r="AK2121" s="8"/>
      <c r="AL2121" s="8"/>
      <c r="AM2121" s="8"/>
      <c r="AN2121" s="8"/>
      <c r="AO2121" s="8"/>
      <c r="AP2121" s="8"/>
      <c r="AQ2121" s="9"/>
      <c r="AS2121" s="8"/>
      <c r="AT2121" s="8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J2121" s="5"/>
      <c r="BK2121" s="5"/>
      <c r="BL2121" s="5"/>
      <c r="BO2121" s="7"/>
      <c r="BP2121" s="5"/>
      <c r="BQ2121" s="5"/>
      <c r="BR2121" s="5"/>
      <c r="BS2121" s="5"/>
      <c r="BT2121" s="7"/>
      <c r="BU2121" s="7"/>
      <c r="BV2121" s="7"/>
      <c r="BW2121" s="7"/>
      <c r="BX2121" s="7"/>
      <c r="BY2121" s="7"/>
      <c r="BZ2121" s="7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L2121" s="5">
        <v>227.43764323424489</v>
      </c>
      <c r="CM2121" s="5"/>
      <c r="CO2121" s="5"/>
      <c r="CP2121" s="5"/>
      <c r="CQ2121" s="5"/>
    </row>
    <row r="2122" spans="1:166" hidden="1" x14ac:dyDescent="0.25">
      <c r="A2122" t="s">
        <v>83</v>
      </c>
      <c r="B2122" t="s">
        <v>250</v>
      </c>
      <c r="C2122" s="6">
        <v>39460</v>
      </c>
      <c r="D2122" s="5"/>
      <c r="H2122" t="s">
        <v>17</v>
      </c>
      <c r="I2122" s="7">
        <v>10</v>
      </c>
      <c r="J2122">
        <v>1000</v>
      </c>
      <c r="K2122" s="5">
        <f t="shared" si="71"/>
        <v>100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210.02939429042939</v>
      </c>
      <c r="CM2122" s="5"/>
      <c r="CO2122" s="5"/>
      <c r="CP2122" s="5"/>
      <c r="CQ2122" s="5"/>
    </row>
    <row r="2123" spans="1:166" hidden="1" x14ac:dyDescent="0.25">
      <c r="A2123" t="s">
        <v>83</v>
      </c>
      <c r="B2123" t="s">
        <v>250</v>
      </c>
      <c r="C2123" s="6">
        <v>39463</v>
      </c>
      <c r="D2123" s="5"/>
      <c r="H2123" t="s">
        <v>17</v>
      </c>
      <c r="I2123" s="7">
        <v>10</v>
      </c>
      <c r="J2123">
        <v>1000</v>
      </c>
      <c r="K2123" s="5">
        <f t="shared" si="71"/>
        <v>100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175.33164776543731</v>
      </c>
      <c r="CM2123" s="5"/>
      <c r="CO2123" s="5"/>
      <c r="CP2123" s="5"/>
      <c r="CQ2123" s="5"/>
    </row>
    <row r="2124" spans="1:166" hidden="1" x14ac:dyDescent="0.25">
      <c r="A2124" t="s">
        <v>83</v>
      </c>
      <c r="B2124" t="s">
        <v>250</v>
      </c>
      <c r="C2124" s="6">
        <v>39468</v>
      </c>
      <c r="D2124" s="5"/>
      <c r="H2124" t="s">
        <v>17</v>
      </c>
      <c r="I2124" s="7">
        <v>10</v>
      </c>
      <c r="J2124">
        <v>1000</v>
      </c>
      <c r="K2124" s="5">
        <f t="shared" si="71"/>
        <v>100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233.6876291006443</v>
      </c>
      <c r="CM2124" s="5"/>
      <c r="CO2124" s="5"/>
      <c r="CP2124" s="5"/>
      <c r="CQ2124" s="5"/>
    </row>
    <row r="2125" spans="1:166" hidden="1" x14ac:dyDescent="0.25">
      <c r="A2125" t="s">
        <v>83</v>
      </c>
      <c r="B2125" t="s">
        <v>250</v>
      </c>
      <c r="C2125" s="6">
        <v>39472</v>
      </c>
      <c r="D2125" s="5"/>
      <c r="H2125" t="s">
        <v>17</v>
      </c>
      <c r="I2125" s="7">
        <v>10</v>
      </c>
      <c r="J2125">
        <v>1000</v>
      </c>
      <c r="K2125" s="5">
        <f t="shared" si="71"/>
        <v>100</v>
      </c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Q2125" s="9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>
        <v>224.80380216749859</v>
      </c>
      <c r="CM2125" s="5"/>
      <c r="CO2125" s="5"/>
      <c r="CP2125" s="5"/>
      <c r="CQ2125" s="5"/>
    </row>
    <row r="2126" spans="1:166" hidden="1" x14ac:dyDescent="0.25">
      <c r="A2126" t="s">
        <v>83</v>
      </c>
      <c r="B2126" t="s">
        <v>250</v>
      </c>
      <c r="C2126" s="6">
        <v>39478</v>
      </c>
      <c r="D2126" s="5"/>
      <c r="H2126" t="s">
        <v>17</v>
      </c>
      <c r="I2126" s="7">
        <v>10</v>
      </c>
      <c r="J2126">
        <v>1000</v>
      </c>
      <c r="K2126" s="5">
        <f t="shared" si="71"/>
        <v>100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182.0216180732607</v>
      </c>
      <c r="CM2126" s="5"/>
      <c r="CO2126" s="5"/>
      <c r="CP2126" s="5"/>
      <c r="CQ2126" s="5"/>
    </row>
    <row r="2127" spans="1:166" hidden="1" x14ac:dyDescent="0.25">
      <c r="A2127" t="s">
        <v>83</v>
      </c>
      <c r="B2127" t="s">
        <v>250</v>
      </c>
      <c r="C2127" s="6">
        <v>39481</v>
      </c>
      <c r="D2127" s="5"/>
      <c r="H2127" t="s">
        <v>17</v>
      </c>
      <c r="I2127" s="7">
        <v>10</v>
      </c>
      <c r="J2127">
        <v>1000</v>
      </c>
      <c r="K2127" s="5">
        <f t="shared" si="71"/>
        <v>100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226.7438409962121</v>
      </c>
      <c r="CM2127" s="5"/>
      <c r="CO2127" s="5"/>
      <c r="CP2127" s="5"/>
      <c r="CQ2127" s="5"/>
    </row>
    <row r="2128" spans="1:166" hidden="1" x14ac:dyDescent="0.25">
      <c r="A2128" t="s">
        <v>83</v>
      </c>
      <c r="B2128" t="s">
        <v>250</v>
      </c>
      <c r="C2128" s="6">
        <v>39486</v>
      </c>
      <c r="D2128" s="5"/>
      <c r="H2128" t="s">
        <v>17</v>
      </c>
      <c r="I2128" s="7">
        <v>10</v>
      </c>
      <c r="J2128">
        <v>1000</v>
      </c>
      <c r="K2128" s="5">
        <f t="shared" si="71"/>
        <v>100</v>
      </c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Q2128" s="9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>
        <v>214.5275640271758</v>
      </c>
      <c r="CM2128" s="5"/>
      <c r="CO2128" s="5"/>
      <c r="CP2128" s="5"/>
      <c r="CQ2128" s="5"/>
    </row>
    <row r="2129" spans="1:166" hidden="1" x14ac:dyDescent="0.25">
      <c r="A2129" t="s">
        <v>83</v>
      </c>
      <c r="B2129" t="s">
        <v>250</v>
      </c>
      <c r="C2129" s="6">
        <v>39493</v>
      </c>
      <c r="D2129" s="5"/>
      <c r="H2129" t="s">
        <v>17</v>
      </c>
      <c r="I2129" s="7">
        <v>10</v>
      </c>
      <c r="J2129">
        <v>1000</v>
      </c>
      <c r="K2129" s="5">
        <f t="shared" si="71"/>
        <v>100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212.93715207362359</v>
      </c>
      <c r="CM2129" s="5"/>
      <c r="CO2129" s="5"/>
      <c r="CP2129" s="5"/>
      <c r="CQ2129" s="5"/>
    </row>
    <row r="2130" spans="1:166" hidden="1" x14ac:dyDescent="0.25">
      <c r="A2130" t="s">
        <v>83</v>
      </c>
      <c r="B2130" t="s">
        <v>250</v>
      </c>
      <c r="C2130" s="6">
        <v>39498</v>
      </c>
      <c r="D2130" s="5"/>
      <c r="H2130" t="s">
        <v>17</v>
      </c>
      <c r="I2130" s="7">
        <v>10</v>
      </c>
      <c r="J2130">
        <v>1000</v>
      </c>
      <c r="K2130" s="5">
        <f t="shared" si="71"/>
        <v>100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179.21050475858641</v>
      </c>
      <c r="CM2130" s="5"/>
      <c r="CO2130" s="5"/>
      <c r="CP2130" s="5"/>
      <c r="CQ2130" s="5"/>
    </row>
    <row r="2131" spans="1:166" hidden="1" x14ac:dyDescent="0.25">
      <c r="A2131" t="s">
        <v>83</v>
      </c>
      <c r="B2131" t="s">
        <v>250</v>
      </c>
      <c r="C2131" s="6">
        <v>39501</v>
      </c>
      <c r="D2131" s="5"/>
      <c r="H2131" t="s">
        <v>17</v>
      </c>
      <c r="I2131" s="7">
        <v>10</v>
      </c>
      <c r="J2131">
        <v>1000</v>
      </c>
      <c r="K2131" s="5">
        <f t="shared" si="71"/>
        <v>100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>
        <v>216.1593532847032</v>
      </c>
      <c r="CM2131" s="5"/>
      <c r="CO2131" s="5"/>
      <c r="CP2131" s="5"/>
      <c r="CQ2131" s="5"/>
    </row>
    <row r="2132" spans="1:166" hidden="1" x14ac:dyDescent="0.25">
      <c r="A2132" t="s">
        <v>83</v>
      </c>
      <c r="B2132" t="s">
        <v>250</v>
      </c>
      <c r="C2132" s="6">
        <v>39511</v>
      </c>
      <c r="D2132" s="5"/>
      <c r="H2132" t="s">
        <v>17</v>
      </c>
      <c r="I2132" s="7">
        <v>10</v>
      </c>
      <c r="J2132">
        <v>1000</v>
      </c>
      <c r="K2132" s="5">
        <f t="shared" si="71"/>
        <v>100</v>
      </c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Q2132" s="9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>
        <v>182.1228643461416</v>
      </c>
      <c r="CM2132" s="5"/>
      <c r="CO2132" s="5"/>
      <c r="CP2132" s="5"/>
      <c r="CQ2132" s="5"/>
    </row>
    <row r="2133" spans="1:166" hidden="1" x14ac:dyDescent="0.25">
      <c r="A2133" t="s">
        <v>83</v>
      </c>
      <c r="B2133" t="s">
        <v>250</v>
      </c>
      <c r="C2133" s="6">
        <v>39516</v>
      </c>
      <c r="D2133" s="5"/>
      <c r="H2133" t="s">
        <v>17</v>
      </c>
      <c r="I2133" s="7">
        <v>10</v>
      </c>
      <c r="J2133">
        <v>1000</v>
      </c>
      <c r="K2133" s="5">
        <f t="shared" si="71"/>
        <v>100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147.3149123267716</v>
      </c>
      <c r="CM2133" s="5"/>
      <c r="CO2133" s="5"/>
      <c r="CP2133" s="5"/>
      <c r="CQ2133" s="5"/>
    </row>
    <row r="2134" spans="1:166" hidden="1" x14ac:dyDescent="0.25">
      <c r="A2134" t="s">
        <v>83</v>
      </c>
      <c r="B2134" t="s">
        <v>250</v>
      </c>
      <c r="C2134" s="6">
        <v>39519</v>
      </c>
      <c r="D2134" s="5"/>
      <c r="H2134" t="s">
        <v>17</v>
      </c>
      <c r="I2134" s="7">
        <v>10</v>
      </c>
      <c r="J2134">
        <v>1000</v>
      </c>
      <c r="K2134" s="5">
        <f t="shared" si="71"/>
        <v>100</v>
      </c>
      <c r="AC2134" s="5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J2134" s="5"/>
      <c r="BK2134" s="5"/>
      <c r="BL2134" s="5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L2134" s="5">
        <v>226.88865249723551</v>
      </c>
      <c r="CM2134" s="5"/>
      <c r="CO2134" s="5"/>
      <c r="CP2134" s="5"/>
      <c r="CQ2134" s="5"/>
    </row>
    <row r="2135" spans="1:166" hidden="1" x14ac:dyDescent="0.25">
      <c r="A2135" t="s">
        <v>83</v>
      </c>
      <c r="B2135" t="s">
        <v>250</v>
      </c>
      <c r="C2135" s="6">
        <v>39525</v>
      </c>
      <c r="D2135" s="5"/>
      <c r="H2135" t="s">
        <v>17</v>
      </c>
      <c r="I2135" s="7">
        <v>10</v>
      </c>
      <c r="J2135">
        <v>1000</v>
      </c>
      <c r="K2135" s="5">
        <f t="shared" si="71"/>
        <v>100</v>
      </c>
      <c r="AC2135" s="5"/>
      <c r="AE2135" s="8"/>
      <c r="AF2135" s="8"/>
      <c r="AG2135" s="8"/>
      <c r="AH2135" s="8"/>
      <c r="AI2135" s="8"/>
      <c r="AJ2135" s="5"/>
      <c r="AK2135" s="8"/>
      <c r="AL2135" s="8"/>
      <c r="AM2135" s="8"/>
      <c r="AN2135" s="8"/>
      <c r="AO2135" s="8"/>
      <c r="AP2135" s="8"/>
      <c r="AQ2135" s="9"/>
      <c r="AS2135" s="8"/>
      <c r="AT2135" s="8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J2135" s="5"/>
      <c r="BK2135" s="5"/>
      <c r="BL2135" s="5"/>
      <c r="BO2135" s="7"/>
      <c r="BP2135" s="5"/>
      <c r="BQ2135" s="5"/>
      <c r="BR2135" s="5"/>
      <c r="BS2135" s="5"/>
      <c r="BT2135" s="7"/>
      <c r="BU2135" s="7"/>
      <c r="BV2135" s="7"/>
      <c r="BW2135" s="7"/>
      <c r="BX2135" s="7"/>
      <c r="BY2135" s="7"/>
      <c r="BZ2135" s="7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L2135" s="5">
        <v>186.74274989794921</v>
      </c>
      <c r="CM2135" s="5"/>
      <c r="CO2135" s="5"/>
      <c r="CP2135" s="5"/>
      <c r="CQ2135" s="5"/>
    </row>
    <row r="2136" spans="1:166" hidden="1" x14ac:dyDescent="0.25">
      <c r="A2136" t="s">
        <v>83</v>
      </c>
      <c r="B2136" t="s">
        <v>250</v>
      </c>
      <c r="C2136" s="6">
        <v>39532</v>
      </c>
      <c r="D2136" s="5"/>
      <c r="H2136" t="s">
        <v>17</v>
      </c>
      <c r="I2136" s="7">
        <v>10</v>
      </c>
      <c r="J2136">
        <v>1000</v>
      </c>
      <c r="K2136" s="5">
        <f t="shared" si="71"/>
        <v>100</v>
      </c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Q2136" s="9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>
        <v>143.46668907561721</v>
      </c>
      <c r="CM2136" s="5"/>
      <c r="CO2136" s="5"/>
      <c r="CP2136" s="5"/>
      <c r="CQ2136" s="5"/>
    </row>
    <row r="2137" spans="1:166" hidden="1" x14ac:dyDescent="0.25">
      <c r="A2137" t="s">
        <v>83</v>
      </c>
      <c r="B2137" t="s">
        <v>250</v>
      </c>
      <c r="C2137" s="6">
        <v>39539</v>
      </c>
      <c r="D2137" s="5"/>
      <c r="H2137" t="s">
        <v>17</v>
      </c>
      <c r="I2137" s="7">
        <v>10</v>
      </c>
      <c r="J2137">
        <v>1000</v>
      </c>
      <c r="K2137" s="5">
        <f t="shared" si="71"/>
        <v>100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112.7490830132251</v>
      </c>
      <c r="CM2137" s="5"/>
      <c r="CO2137" s="5"/>
      <c r="CP2137" s="5"/>
      <c r="CQ2137" s="5"/>
    </row>
    <row r="2138" spans="1:166" hidden="1" x14ac:dyDescent="0.25">
      <c r="A2138" t="s">
        <v>83</v>
      </c>
      <c r="B2138" t="s">
        <v>250</v>
      </c>
      <c r="C2138" s="6">
        <v>39548</v>
      </c>
      <c r="D2138" s="5"/>
      <c r="H2138" t="s">
        <v>17</v>
      </c>
      <c r="I2138" s="7">
        <v>10</v>
      </c>
      <c r="J2138">
        <v>1000</v>
      </c>
      <c r="K2138" s="5">
        <f t="shared" si="71"/>
        <v>100</v>
      </c>
      <c r="AC2138" s="5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J2138" s="5"/>
      <c r="BK2138" s="5"/>
      <c r="BL2138" s="5"/>
      <c r="BO2138" s="7"/>
      <c r="BP2138" s="5"/>
      <c r="BQ2138" s="5"/>
      <c r="BR2138" s="5"/>
      <c r="BS2138" s="5"/>
      <c r="BT2138" s="7"/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L2138" s="5">
        <v>77.566799297651457</v>
      </c>
      <c r="CM2138" s="5"/>
      <c r="CO2138" s="5"/>
      <c r="CP2138" s="5"/>
      <c r="CQ2138" s="5"/>
    </row>
    <row r="2139" spans="1:166" hidden="1" x14ac:dyDescent="0.25">
      <c r="A2139" t="s">
        <v>83</v>
      </c>
      <c r="B2139" t="s">
        <v>250</v>
      </c>
      <c r="C2139" s="6"/>
      <c r="D2139" s="5">
        <v>10</v>
      </c>
      <c r="E2139" t="s">
        <v>108</v>
      </c>
      <c r="F2139" t="s">
        <v>18</v>
      </c>
      <c r="H2139" t="s">
        <v>17</v>
      </c>
      <c r="I2139" s="7">
        <v>10</v>
      </c>
      <c r="J2139">
        <v>1000</v>
      </c>
      <c r="K2139" s="5">
        <f t="shared" si="71"/>
        <v>100</v>
      </c>
      <c r="L2139" s="5"/>
      <c r="M2139" s="8"/>
      <c r="N2139" s="8"/>
      <c r="O2139" s="8"/>
      <c r="P2139" s="8"/>
      <c r="Q2139" s="5"/>
      <c r="R2139" s="5"/>
      <c r="S2139" s="5"/>
      <c r="T2139" s="5"/>
      <c r="U2139" s="5"/>
      <c r="V2139" s="5"/>
      <c r="W2139" s="5"/>
      <c r="X2139" s="8"/>
      <c r="Y2139" s="8"/>
      <c r="Z2139" s="8"/>
      <c r="AA2139" s="8"/>
      <c r="AB2139" s="8"/>
      <c r="AC2139" s="5"/>
      <c r="AD2139" s="8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R2139" s="8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8"/>
      <c r="BJ2139" s="5"/>
      <c r="BK2139" s="5"/>
      <c r="BL2139" s="5"/>
      <c r="BM2139" s="8"/>
      <c r="BN2139" s="5">
        <f>BP2139*(1/(BO2139/100))</f>
        <v>771.13271250246146</v>
      </c>
      <c r="BO2139" s="7">
        <v>40.623357681639028</v>
      </c>
      <c r="BP2139" s="5">
        <v>313.26000000000005</v>
      </c>
      <c r="BQ2139" s="5">
        <f>BN2139-BP2139</f>
        <v>457.87271250246141</v>
      </c>
      <c r="BR2139" s="5"/>
      <c r="BS2139" s="5"/>
      <c r="BT2139" s="7">
        <v>13.800000000000002</v>
      </c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8"/>
      <c r="CL2139" s="5"/>
      <c r="CM2139" s="5"/>
      <c r="CN2139" s="8"/>
      <c r="CO2139" s="5"/>
      <c r="CP2139" s="5"/>
      <c r="CQ2139" s="5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</row>
    <row r="2140" spans="1:166" hidden="1" x14ac:dyDescent="0.25">
      <c r="A2140" t="s">
        <v>86</v>
      </c>
      <c r="B2140" t="s">
        <v>251</v>
      </c>
      <c r="C2140" s="6">
        <v>39370</v>
      </c>
      <c r="D2140" s="5">
        <v>1</v>
      </c>
      <c r="E2140" s="6" t="s">
        <v>209</v>
      </c>
      <c r="F2140" t="s">
        <v>10</v>
      </c>
      <c r="G2140">
        <v>0</v>
      </c>
      <c r="H2140" t="s">
        <v>17</v>
      </c>
      <c r="I2140" s="7">
        <v>10</v>
      </c>
      <c r="J2140">
        <v>1000</v>
      </c>
      <c r="K2140" s="5">
        <f t="shared" si="71"/>
        <v>100</v>
      </c>
      <c r="L2140" s="5"/>
      <c r="M2140" s="8"/>
      <c r="N2140" s="8"/>
      <c r="O2140" s="8"/>
      <c r="P2140" s="8"/>
      <c r="Q2140" s="5"/>
      <c r="R2140" s="5"/>
      <c r="S2140" s="5"/>
      <c r="T2140" s="5"/>
      <c r="U2140" s="5"/>
      <c r="V2140" s="5"/>
      <c r="W2140" s="5"/>
      <c r="X2140" s="8"/>
      <c r="Y2140" s="8"/>
      <c r="Z2140" s="8"/>
      <c r="AA2140" s="8"/>
      <c r="AB2140" s="8"/>
      <c r="AC2140" s="5"/>
      <c r="AD2140" s="8"/>
      <c r="AE2140" s="8"/>
      <c r="AF2140" s="8"/>
      <c r="AG2140" s="8"/>
      <c r="AH2140" s="8"/>
      <c r="AI2140" s="8"/>
      <c r="AJ2140" s="5"/>
      <c r="AK2140" s="8"/>
      <c r="AL2140" s="8"/>
      <c r="AM2140" s="8"/>
      <c r="AN2140" s="8"/>
      <c r="AO2140" s="8"/>
      <c r="AP2140" s="8"/>
      <c r="AQ2140" s="9"/>
      <c r="AR2140" s="8"/>
      <c r="AS2140" s="8"/>
      <c r="AT2140" s="8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8"/>
      <c r="BJ2140" s="5"/>
      <c r="BK2140" s="5"/>
      <c r="BL2140" s="5"/>
      <c r="BM2140" s="8"/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7"/>
      <c r="BY2140" s="7"/>
      <c r="BZ2140" s="7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8"/>
      <c r="CL2140" s="5"/>
      <c r="CM2140" s="5"/>
      <c r="CN2140" s="8"/>
      <c r="CO2140" s="5"/>
      <c r="CP2140" s="5"/>
      <c r="CQ2140" s="5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</row>
    <row r="2141" spans="1:166" hidden="1" x14ac:dyDescent="0.25">
      <c r="A2141" t="s">
        <v>86</v>
      </c>
      <c r="B2141" t="s">
        <v>251</v>
      </c>
      <c r="C2141" s="6">
        <v>39377</v>
      </c>
      <c r="D2141" s="5">
        <v>3</v>
      </c>
      <c r="E2141" s="6" t="s">
        <v>205</v>
      </c>
      <c r="F2141" t="s">
        <v>88</v>
      </c>
      <c r="G2141">
        <v>7</v>
      </c>
      <c r="H2141" t="s">
        <v>17</v>
      </c>
      <c r="I2141" s="7">
        <v>10</v>
      </c>
      <c r="J2141">
        <v>1000</v>
      </c>
      <c r="K2141" s="5">
        <f t="shared" si="71"/>
        <v>100</v>
      </c>
      <c r="L2141" s="5"/>
      <c r="M2141" s="8"/>
      <c r="N2141" s="8"/>
      <c r="O2141" s="8"/>
      <c r="P2141" s="8"/>
      <c r="Q2141" s="5">
        <v>7</v>
      </c>
      <c r="R2141" s="5"/>
      <c r="S2141" s="5"/>
      <c r="T2141" s="5"/>
      <c r="U2141" s="5"/>
      <c r="V2141" s="5"/>
      <c r="W2141" s="5"/>
      <c r="X2141" s="8"/>
      <c r="Y2141" s="8"/>
      <c r="Z2141" s="8"/>
      <c r="AA2141" s="8"/>
      <c r="AB2141" s="8"/>
      <c r="AC2141" s="5"/>
      <c r="AD2141" s="8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R2141" s="8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8"/>
      <c r="BJ2141" s="5"/>
      <c r="BK2141" s="5"/>
      <c r="BL2141" s="5"/>
      <c r="BM2141" s="8"/>
      <c r="BN2141" s="8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8"/>
      <c r="CL2141" s="5"/>
      <c r="CM2141" s="5"/>
      <c r="CN2141" s="8"/>
      <c r="CO2141" s="5"/>
      <c r="CP2141" s="5"/>
      <c r="CQ2141" s="5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</row>
    <row r="2142" spans="1:166" hidden="1" x14ac:dyDescent="0.25">
      <c r="A2142" t="s">
        <v>86</v>
      </c>
      <c r="B2142" t="s">
        <v>251</v>
      </c>
      <c r="C2142" s="6">
        <v>39420</v>
      </c>
      <c r="D2142" s="5">
        <v>4</v>
      </c>
      <c r="E2142" t="s">
        <v>210</v>
      </c>
      <c r="F2142" t="s">
        <v>12</v>
      </c>
      <c r="G2142">
        <v>50</v>
      </c>
      <c r="H2142" t="s">
        <v>17</v>
      </c>
      <c r="I2142" s="7">
        <v>10</v>
      </c>
      <c r="J2142">
        <v>1000</v>
      </c>
      <c r="K2142" s="5">
        <f t="shared" si="71"/>
        <v>100</v>
      </c>
      <c r="L2142" s="5"/>
      <c r="M2142" s="8"/>
      <c r="N2142" s="8"/>
      <c r="O2142" s="8"/>
      <c r="P2142" s="8"/>
      <c r="Q2142" s="5"/>
      <c r="R2142" s="5">
        <v>50</v>
      </c>
      <c r="S2142" s="5"/>
      <c r="T2142" s="5"/>
      <c r="U2142" s="5"/>
      <c r="V2142" s="5"/>
      <c r="W2142" s="5"/>
      <c r="X2142" s="8"/>
      <c r="Y2142" s="8"/>
      <c r="Z2142" s="8"/>
      <c r="AA2142" s="8"/>
      <c r="AB2142" s="8"/>
      <c r="AC2142" s="5"/>
      <c r="AD2142" s="8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R2142" s="8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8"/>
      <c r="BJ2142" s="5"/>
      <c r="BK2142" s="5"/>
      <c r="BL2142" s="5"/>
      <c r="BM2142" s="8"/>
      <c r="BN2142" s="8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8"/>
      <c r="CL2142" s="5">
        <v>217.94812230082931</v>
      </c>
      <c r="CM2142" s="5"/>
      <c r="CN2142" s="8"/>
      <c r="CO2142" s="5"/>
      <c r="CP2142" s="5"/>
      <c r="CQ2142" s="5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</row>
    <row r="2143" spans="1:166" hidden="1" x14ac:dyDescent="0.25">
      <c r="A2143" t="s">
        <v>86</v>
      </c>
      <c r="B2143" t="s">
        <v>251</v>
      </c>
      <c r="C2143" s="6">
        <v>39443</v>
      </c>
      <c r="D2143" s="5">
        <v>5</v>
      </c>
      <c r="E2143" t="s">
        <v>206</v>
      </c>
      <c r="F2143" t="s">
        <v>13</v>
      </c>
      <c r="G2143">
        <v>73</v>
      </c>
      <c r="H2143" t="s">
        <v>17</v>
      </c>
      <c r="I2143" s="7">
        <v>10</v>
      </c>
      <c r="J2143">
        <v>1000</v>
      </c>
      <c r="K2143" s="5">
        <f t="shared" si="71"/>
        <v>100</v>
      </c>
      <c r="L2143" s="5"/>
      <c r="M2143" s="8"/>
      <c r="N2143" s="8"/>
      <c r="O2143" s="8"/>
      <c r="P2143" s="8"/>
      <c r="Q2143" s="5"/>
      <c r="R2143" s="5"/>
      <c r="S2143" s="5">
        <v>73</v>
      </c>
      <c r="T2143" s="5"/>
      <c r="U2143" s="5"/>
      <c r="V2143" s="5"/>
      <c r="W2143" s="5"/>
      <c r="X2143" s="8"/>
      <c r="Y2143" s="8"/>
      <c r="Z2143" s="8"/>
      <c r="AA2143" s="8"/>
      <c r="AB2143" s="8"/>
      <c r="AC2143" s="5"/>
      <c r="AD2143" s="8"/>
      <c r="AE2143" s="8"/>
      <c r="AF2143" s="8"/>
      <c r="AG2143" s="8"/>
      <c r="AH2143" s="8"/>
      <c r="AI2143" s="8"/>
      <c r="AJ2143" s="5"/>
      <c r="AK2143" s="8"/>
      <c r="AL2143" s="8"/>
      <c r="AM2143" s="8"/>
      <c r="AN2143" s="8"/>
      <c r="AO2143" s="8"/>
      <c r="AP2143" s="8"/>
      <c r="AQ2143" s="9"/>
      <c r="AR2143" s="8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8"/>
      <c r="BJ2143" s="5"/>
      <c r="BK2143" s="5"/>
      <c r="BL2143" s="5"/>
      <c r="BM2143" s="8"/>
      <c r="BN2143" s="8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8"/>
      <c r="CL2143" s="5"/>
      <c r="CM2143" s="5"/>
      <c r="CN2143" s="8"/>
      <c r="CO2143" s="5"/>
      <c r="CP2143" s="5"/>
      <c r="CQ2143" s="5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</row>
    <row r="2144" spans="1:166" hidden="1" x14ac:dyDescent="0.25">
      <c r="A2144" t="s">
        <v>86</v>
      </c>
      <c r="B2144" t="s">
        <v>251</v>
      </c>
      <c r="C2144" s="6">
        <v>39449</v>
      </c>
      <c r="D2144" s="5"/>
      <c r="E2144" s="6"/>
      <c r="G2144">
        <v>79</v>
      </c>
      <c r="H2144" t="s">
        <v>17</v>
      </c>
      <c r="I2144" s="7">
        <v>10</v>
      </c>
      <c r="J2144">
        <v>1000</v>
      </c>
      <c r="K2144" s="5">
        <f t="shared" si="71"/>
        <v>100</v>
      </c>
      <c r="L2144" s="5"/>
      <c r="M2144" s="8"/>
      <c r="N2144" s="8"/>
      <c r="O2144" s="8"/>
      <c r="P2144" s="8"/>
      <c r="Q2144" s="5"/>
      <c r="R2144" s="5"/>
      <c r="S2144" s="5"/>
      <c r="T2144" s="5"/>
      <c r="U2144" s="5"/>
      <c r="V2144" s="5"/>
      <c r="W2144" s="5"/>
      <c r="X2144" s="8"/>
      <c r="Y2144" s="8"/>
      <c r="Z2144" s="8"/>
      <c r="AA2144" s="8"/>
      <c r="AB2144" s="8"/>
      <c r="AC2144" s="5"/>
      <c r="AD2144" s="8"/>
      <c r="AE2144" s="8"/>
      <c r="AF2144" s="8"/>
      <c r="AG2144" s="8"/>
      <c r="AH2144" s="8"/>
      <c r="AI2144" s="8"/>
      <c r="AJ2144" s="5"/>
      <c r="AK2144" s="8">
        <v>2.14</v>
      </c>
      <c r="AL2144" s="8"/>
      <c r="AM2144" s="8"/>
      <c r="AN2144" s="8"/>
      <c r="AO2144" s="8"/>
      <c r="AP2144" s="8"/>
      <c r="AQ2144" s="9"/>
      <c r="AR2144" s="8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8"/>
      <c r="BJ2144" s="5"/>
      <c r="BK2144" s="5"/>
      <c r="BL2144" s="5"/>
      <c r="BM2144" s="8"/>
      <c r="BN2144" s="8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>
        <v>141.38999999999999</v>
      </c>
      <c r="CC2144" s="5">
        <v>7.44</v>
      </c>
      <c r="CD2144" s="5"/>
      <c r="CE2144" s="5"/>
      <c r="CF2144" s="5"/>
      <c r="CG2144" s="5"/>
      <c r="CH2144" s="5"/>
      <c r="CI2144" s="5"/>
      <c r="CJ2144" s="5"/>
      <c r="CK2144" s="8"/>
      <c r="CL2144" s="5">
        <v>230.60861111974589</v>
      </c>
      <c r="CM2144" s="5"/>
      <c r="CN2144" s="8"/>
      <c r="CO2144" s="5"/>
      <c r="CP2144" s="5"/>
      <c r="CQ2144" s="5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</row>
    <row r="2145" spans="1:166" hidden="1" x14ac:dyDescent="0.25">
      <c r="A2145" t="s">
        <v>86</v>
      </c>
      <c r="B2145" t="s">
        <v>251</v>
      </c>
      <c r="C2145" s="6">
        <v>39462</v>
      </c>
      <c r="D2145" s="5"/>
      <c r="E2145" s="6"/>
      <c r="G2145">
        <v>92</v>
      </c>
      <c r="H2145" t="s">
        <v>17</v>
      </c>
      <c r="I2145" s="7">
        <v>10</v>
      </c>
      <c r="J2145">
        <v>1000</v>
      </c>
      <c r="K2145" s="5">
        <f t="shared" si="71"/>
        <v>100</v>
      </c>
      <c r="L2145" s="5"/>
      <c r="M2145" s="8"/>
      <c r="N2145" s="8"/>
      <c r="O2145" s="8"/>
      <c r="P2145" s="8"/>
      <c r="Q2145" s="5"/>
      <c r="R2145" s="5"/>
      <c r="S2145" s="5"/>
      <c r="T2145" s="5"/>
      <c r="U2145" s="5"/>
      <c r="V2145" s="5"/>
      <c r="W2145" s="5"/>
      <c r="X2145" s="8"/>
      <c r="Y2145" s="8"/>
      <c r="Z2145" s="8"/>
      <c r="AA2145" s="8"/>
      <c r="AB2145" s="8"/>
      <c r="AC2145" s="5"/>
      <c r="AD2145" s="8"/>
      <c r="AE2145" s="8"/>
      <c r="AF2145" s="8"/>
      <c r="AG2145" s="8"/>
      <c r="AH2145" s="8"/>
      <c r="AI2145" s="8"/>
      <c r="AJ2145" s="5"/>
      <c r="AK2145" s="8">
        <v>2.78</v>
      </c>
      <c r="AL2145" s="8"/>
      <c r="AM2145" s="8"/>
      <c r="AN2145" s="8"/>
      <c r="AO2145" s="8"/>
      <c r="AP2145" s="8"/>
      <c r="AQ2145" s="9"/>
      <c r="AR2145" s="8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8"/>
      <c r="BJ2145" s="5"/>
      <c r="BK2145" s="5"/>
      <c r="BL2145" s="5"/>
      <c r="BM2145" s="8"/>
      <c r="BN2145" s="8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>
        <v>205.99</v>
      </c>
      <c r="CC2145" s="5">
        <v>76.849999999999994</v>
      </c>
      <c r="CD2145" s="5"/>
      <c r="CE2145" s="5"/>
      <c r="CF2145" s="5"/>
      <c r="CG2145" s="5"/>
      <c r="CH2145" s="5"/>
      <c r="CI2145" s="5"/>
      <c r="CJ2145" s="5"/>
      <c r="CK2145" s="8"/>
      <c r="CL2145" s="5"/>
      <c r="CM2145" s="5"/>
      <c r="CN2145" s="8"/>
      <c r="CO2145" s="5"/>
      <c r="CP2145" s="5"/>
      <c r="CQ2145" s="5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</row>
    <row r="2146" spans="1:166" hidden="1" x14ac:dyDescent="0.25">
      <c r="A2146" t="s">
        <v>86</v>
      </c>
      <c r="B2146" t="s">
        <v>251</v>
      </c>
      <c r="C2146" s="6">
        <v>39476</v>
      </c>
      <c r="D2146" s="5"/>
      <c r="E2146" s="6"/>
      <c r="G2146">
        <v>106</v>
      </c>
      <c r="H2146" t="s">
        <v>17</v>
      </c>
      <c r="I2146" s="7">
        <v>10</v>
      </c>
      <c r="J2146">
        <v>1000</v>
      </c>
      <c r="K2146" s="5">
        <f t="shared" si="71"/>
        <v>100</v>
      </c>
      <c r="L2146" s="5"/>
      <c r="M2146" s="8"/>
      <c r="N2146" s="8"/>
      <c r="O2146" s="8"/>
      <c r="P2146" s="8"/>
      <c r="Q2146" s="5"/>
      <c r="R2146" s="5"/>
      <c r="S2146" s="5"/>
      <c r="T2146" s="5"/>
      <c r="U2146" s="5"/>
      <c r="V2146" s="5"/>
      <c r="W2146" s="5"/>
      <c r="X2146" s="8"/>
      <c r="Y2146" s="8"/>
      <c r="Z2146" s="8"/>
      <c r="AA2146" s="8"/>
      <c r="AB2146" s="8"/>
      <c r="AC2146" s="5"/>
      <c r="AD2146" s="8"/>
      <c r="AE2146" s="8"/>
      <c r="AF2146" s="8"/>
      <c r="AG2146" s="8"/>
      <c r="AH2146" s="8"/>
      <c r="AI2146" s="8"/>
      <c r="AJ2146" s="5"/>
      <c r="AK2146" s="8"/>
      <c r="AL2146" s="8"/>
      <c r="AM2146" s="8"/>
      <c r="AN2146" s="8"/>
      <c r="AO2146" s="8"/>
      <c r="AP2146" s="8"/>
      <c r="AQ2146" s="9"/>
      <c r="AR2146" s="8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8"/>
      <c r="BJ2146" s="5"/>
      <c r="BK2146" s="5"/>
      <c r="BL2146" s="5"/>
      <c r="BM2146" s="8"/>
      <c r="BN2146" s="8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8"/>
      <c r="CL2146" s="5"/>
      <c r="CM2146" s="5"/>
      <c r="CN2146" s="8"/>
      <c r="CO2146" s="5"/>
      <c r="CP2146" s="5"/>
      <c r="CQ2146" s="5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</row>
    <row r="2147" spans="1:166" hidden="1" x14ac:dyDescent="0.25">
      <c r="A2147" t="s">
        <v>86</v>
      </c>
      <c r="B2147" t="s">
        <v>251</v>
      </c>
      <c r="C2147" s="6">
        <v>39485</v>
      </c>
      <c r="D2147" s="5"/>
      <c r="E2147" s="6"/>
      <c r="G2147">
        <v>115</v>
      </c>
      <c r="H2147" t="s">
        <v>17</v>
      </c>
      <c r="I2147" s="7">
        <v>10</v>
      </c>
      <c r="J2147">
        <v>1000</v>
      </c>
      <c r="K2147" s="5">
        <f t="shared" si="71"/>
        <v>100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/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>
        <v>3.63</v>
      </c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>
        <v>20.22</v>
      </c>
      <c r="CC2147" s="5">
        <v>177.83</v>
      </c>
      <c r="CD2147" s="5"/>
      <c r="CE2147" s="5"/>
      <c r="CF2147" s="5"/>
      <c r="CG2147" s="5"/>
      <c r="CH2147" s="5"/>
      <c r="CI2147" s="5"/>
      <c r="CJ2147" s="5"/>
      <c r="CK2147" s="8"/>
      <c r="CL2147" s="5"/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hidden="1" x14ac:dyDescent="0.25">
      <c r="A2148" t="s">
        <v>86</v>
      </c>
      <c r="B2148" t="s">
        <v>251</v>
      </c>
      <c r="C2148" s="6">
        <v>39505</v>
      </c>
      <c r="D2148" s="5"/>
      <c r="E2148" s="6"/>
      <c r="G2148">
        <v>135</v>
      </c>
      <c r="H2148" t="s">
        <v>17</v>
      </c>
      <c r="I2148" s="7">
        <v>10</v>
      </c>
      <c r="J2148">
        <v>1000</v>
      </c>
      <c r="K2148" s="5">
        <f t="shared" si="71"/>
        <v>100</v>
      </c>
      <c r="L2148" s="5"/>
      <c r="M2148" s="8"/>
      <c r="N2148" s="8"/>
      <c r="O2148" s="8"/>
      <c r="P2148" s="8"/>
      <c r="Q2148" s="5"/>
      <c r="R2148" s="5"/>
      <c r="S2148" s="5"/>
      <c r="T2148" s="5"/>
      <c r="U2148" s="5"/>
      <c r="V2148" s="5"/>
      <c r="W2148" s="5"/>
      <c r="X2148" s="8"/>
      <c r="Y2148" s="8"/>
      <c r="Z2148" s="8"/>
      <c r="AA2148" s="8"/>
      <c r="AB2148" s="8"/>
      <c r="AC2148" s="5"/>
      <c r="AD2148" s="8"/>
      <c r="AE2148" s="8"/>
      <c r="AF2148" s="8"/>
      <c r="AG2148" s="8"/>
      <c r="AH2148" s="8"/>
      <c r="AI2148" s="8"/>
      <c r="AJ2148" s="5"/>
      <c r="AK2148" s="8">
        <v>3.4</v>
      </c>
      <c r="AL2148" s="8"/>
      <c r="AM2148" s="8"/>
      <c r="AN2148" s="8"/>
      <c r="AO2148" s="8"/>
      <c r="AP2148" s="8"/>
      <c r="AQ2148" s="9"/>
      <c r="AR2148" s="8"/>
      <c r="AS2148" s="8"/>
      <c r="AT2148" s="8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8"/>
      <c r="BJ2148" s="5"/>
      <c r="BK2148" s="5"/>
      <c r="BL2148" s="5"/>
      <c r="BM2148" s="8"/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7"/>
      <c r="BY2148" s="7"/>
      <c r="BZ2148" s="7"/>
      <c r="CA2148" s="5"/>
      <c r="CB2148" s="5">
        <v>10.3</v>
      </c>
      <c r="CC2148" s="5">
        <v>212.59</v>
      </c>
      <c r="CD2148" s="5">
        <v>0.58447479649342526</v>
      </c>
      <c r="CE2148" s="5"/>
      <c r="CF2148" s="5"/>
      <c r="CG2148" s="5"/>
      <c r="CH2148" s="5"/>
      <c r="CI2148" s="5"/>
      <c r="CJ2148" s="5"/>
      <c r="CK2148" s="8"/>
      <c r="CL2148" s="5">
        <v>221.385201322038</v>
      </c>
      <c r="CM2148" s="5"/>
      <c r="CN2148" s="8"/>
      <c r="CO2148" s="5"/>
      <c r="CP2148" s="5"/>
      <c r="CQ2148" s="5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</row>
    <row r="2149" spans="1:166" hidden="1" x14ac:dyDescent="0.25">
      <c r="A2149" t="s">
        <v>86</v>
      </c>
      <c r="B2149" t="s">
        <v>251</v>
      </c>
      <c r="C2149" s="6">
        <v>39513</v>
      </c>
      <c r="D2149" s="5">
        <v>8</v>
      </c>
      <c r="E2149" t="s">
        <v>208</v>
      </c>
      <c r="F2149" t="s">
        <v>14</v>
      </c>
      <c r="G2149">
        <v>143</v>
      </c>
      <c r="H2149" t="s">
        <v>17</v>
      </c>
      <c r="I2149" s="7">
        <v>10</v>
      </c>
      <c r="J2149">
        <v>1000</v>
      </c>
      <c r="K2149" s="5">
        <f t="shared" si="71"/>
        <v>100</v>
      </c>
      <c r="L2149" s="5"/>
      <c r="M2149" s="8"/>
      <c r="N2149" s="8"/>
      <c r="O2149" s="8"/>
      <c r="P2149" s="8"/>
      <c r="Q2149" s="5"/>
      <c r="R2149" s="5"/>
      <c r="S2149" s="5"/>
      <c r="T2149" s="5"/>
      <c r="U2149" s="5">
        <v>143</v>
      </c>
      <c r="V2149" s="5"/>
      <c r="W2149" s="5"/>
      <c r="X2149" s="8"/>
      <c r="Y2149" s="8"/>
      <c r="Z2149" s="8"/>
      <c r="AA2149" s="8"/>
      <c r="AB2149" s="8"/>
      <c r="AC2149" s="5"/>
      <c r="AD2149" s="8"/>
      <c r="AE2149" s="8"/>
      <c r="AF2149" s="8"/>
      <c r="AG2149" s="8"/>
      <c r="AH2149" s="8"/>
      <c r="AI2149" s="8"/>
      <c r="AJ2149" s="5"/>
      <c r="AK2149" s="8"/>
      <c r="AL2149" s="8"/>
      <c r="AM2149" s="8"/>
      <c r="AN2149" s="8"/>
      <c r="AO2149" s="8"/>
      <c r="AP2149" s="8"/>
      <c r="AQ2149" s="9"/>
      <c r="AR2149" s="8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8"/>
      <c r="BJ2149" s="5"/>
      <c r="BK2149" s="5"/>
      <c r="BL2149" s="5"/>
      <c r="BM2149" s="8"/>
      <c r="BN2149" s="8"/>
      <c r="BO2149" s="7"/>
      <c r="BP2149" s="5"/>
      <c r="BQ2149" s="5"/>
      <c r="BR2149" s="5"/>
      <c r="BS2149" s="5"/>
      <c r="BT2149" s="7"/>
      <c r="BU2149" s="7"/>
      <c r="BV2149" s="7"/>
      <c r="BW2149" s="7"/>
      <c r="BX2149" s="7"/>
      <c r="BY2149" s="7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8"/>
      <c r="CL2149" s="5"/>
      <c r="CM2149" s="5"/>
      <c r="CN2149" s="8"/>
      <c r="CO2149" s="5"/>
      <c r="CP2149" s="5"/>
      <c r="CQ2149" s="5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</row>
    <row r="2150" spans="1:166" hidden="1" x14ac:dyDescent="0.25">
      <c r="A2150" t="s">
        <v>86</v>
      </c>
      <c r="B2150" t="s">
        <v>251</v>
      </c>
      <c r="C2150" s="6">
        <v>39540</v>
      </c>
      <c r="D2150" s="5">
        <v>9</v>
      </c>
      <c r="E2150" s="6" t="s">
        <v>207</v>
      </c>
      <c r="F2150" t="s">
        <v>15</v>
      </c>
      <c r="G2150">
        <v>170</v>
      </c>
      <c r="H2150" t="s">
        <v>17</v>
      </c>
      <c r="I2150" s="7">
        <v>10</v>
      </c>
      <c r="J2150">
        <v>1000</v>
      </c>
      <c r="K2150" s="5">
        <f t="shared" si="71"/>
        <v>100</v>
      </c>
      <c r="L2150" s="5"/>
      <c r="M2150" s="8"/>
      <c r="N2150" s="8"/>
      <c r="O2150" s="8"/>
      <c r="P2150" s="8"/>
      <c r="Q2150" s="5"/>
      <c r="R2150" s="5"/>
      <c r="S2150" s="5"/>
      <c r="T2150" s="5"/>
      <c r="U2150" s="5"/>
      <c r="V2150" s="5">
        <v>170</v>
      </c>
      <c r="W2150" s="5"/>
      <c r="X2150" s="8"/>
      <c r="Y2150" s="8"/>
      <c r="Z2150" s="8"/>
      <c r="AA2150" s="8"/>
      <c r="AB2150" s="8"/>
      <c r="AC2150" s="5"/>
      <c r="AD2150" s="8"/>
      <c r="AE2150" s="8"/>
      <c r="AF2150" s="8"/>
      <c r="AG2150" s="8"/>
      <c r="AH2150" s="8"/>
      <c r="AI2150" s="8"/>
      <c r="AJ2150" s="5"/>
      <c r="AK2150" s="8">
        <v>2.27</v>
      </c>
      <c r="AL2150" s="8"/>
      <c r="AM2150" s="8"/>
      <c r="AN2150" s="8"/>
      <c r="AO2150" s="8"/>
      <c r="AP2150" s="8"/>
      <c r="AQ2150" s="9"/>
      <c r="AR2150" s="8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8"/>
      <c r="BJ2150" s="5"/>
      <c r="BK2150" s="5"/>
      <c r="BL2150" s="5"/>
      <c r="BM2150" s="8"/>
      <c r="BN2150" s="8"/>
      <c r="BO2150" s="7"/>
      <c r="BT2150" s="7"/>
      <c r="BU2150" s="7"/>
      <c r="BV2150" s="7"/>
      <c r="BW2150" s="7"/>
      <c r="BX2150" s="7"/>
      <c r="BY2150" s="7"/>
      <c r="BZ2150" s="7"/>
      <c r="CA2150" s="5"/>
      <c r="CB2150" s="5">
        <v>0</v>
      </c>
      <c r="CC2150" s="5">
        <v>163.9</v>
      </c>
      <c r="CD2150" s="5">
        <v>107.09855374389439</v>
      </c>
      <c r="CE2150" s="5"/>
      <c r="CF2150" s="5"/>
      <c r="CG2150" s="5"/>
      <c r="CH2150" s="5"/>
      <c r="CI2150" s="5"/>
      <c r="CJ2150" s="5"/>
      <c r="CK2150" s="8"/>
      <c r="CL2150" s="5"/>
      <c r="CM2150" s="5"/>
      <c r="CN2150" s="8"/>
      <c r="CO2150" s="5"/>
      <c r="CP2150" s="5"/>
      <c r="CQ2150" s="5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</row>
    <row r="2151" spans="1:166" hidden="1" x14ac:dyDescent="0.25">
      <c r="A2151" t="s">
        <v>86</v>
      </c>
      <c r="B2151" t="s">
        <v>251</v>
      </c>
      <c r="C2151" s="6">
        <v>39413</v>
      </c>
      <c r="D2151" s="5"/>
      <c r="H2151" t="s">
        <v>17</v>
      </c>
      <c r="I2151" s="7">
        <v>10</v>
      </c>
      <c r="J2151">
        <v>1000</v>
      </c>
      <c r="K2151" s="5">
        <f t="shared" ref="K2151:K2214" si="72">1000000/I2151/J2151</f>
        <v>100</v>
      </c>
      <c r="AC2151" s="5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J2151" s="5"/>
      <c r="BK2151" s="5"/>
      <c r="BL2151" s="5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L2151" s="5">
        <v>179.04830630681039</v>
      </c>
      <c r="CM2151" s="5"/>
      <c r="CO2151" s="5"/>
      <c r="CP2151" s="5"/>
      <c r="CQ2151" s="5"/>
    </row>
    <row r="2152" spans="1:166" hidden="1" x14ac:dyDescent="0.25">
      <c r="A2152" t="s">
        <v>86</v>
      </c>
      <c r="B2152" t="s">
        <v>251</v>
      </c>
      <c r="C2152" s="6">
        <v>39419</v>
      </c>
      <c r="D2152" s="5"/>
      <c r="H2152" t="s">
        <v>17</v>
      </c>
      <c r="I2152" s="7">
        <v>10</v>
      </c>
      <c r="J2152">
        <v>1000</v>
      </c>
      <c r="K2152" s="5">
        <f t="shared" si="72"/>
        <v>100</v>
      </c>
      <c r="AC2152" s="5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J2152" s="5"/>
      <c r="BK2152" s="5"/>
      <c r="BL2152" s="5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L2152" s="5">
        <v>187.602531574344</v>
      </c>
      <c r="CM2152" s="5"/>
      <c r="CO2152" s="5"/>
      <c r="CP2152" s="5"/>
      <c r="CQ2152" s="5"/>
    </row>
    <row r="2153" spans="1:166" hidden="1" x14ac:dyDescent="0.25">
      <c r="A2153" t="s">
        <v>86</v>
      </c>
      <c r="B2153" t="s">
        <v>251</v>
      </c>
      <c r="C2153" s="6">
        <v>39421</v>
      </c>
      <c r="D2153" s="5"/>
      <c r="H2153" t="s">
        <v>17</v>
      </c>
      <c r="I2153" s="7">
        <v>10</v>
      </c>
      <c r="J2153">
        <v>1000</v>
      </c>
      <c r="K2153" s="5">
        <f t="shared" si="72"/>
        <v>100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199.45121278308349</v>
      </c>
      <c r="CM2153" s="5"/>
      <c r="CO2153" s="5"/>
      <c r="CP2153" s="5"/>
      <c r="CQ2153" s="5"/>
    </row>
    <row r="2154" spans="1:166" hidden="1" x14ac:dyDescent="0.25">
      <c r="A2154" t="s">
        <v>86</v>
      </c>
      <c r="B2154" t="s">
        <v>251</v>
      </c>
      <c r="C2154" s="6">
        <v>39424</v>
      </c>
      <c r="D2154" s="5"/>
      <c r="H2154" t="s">
        <v>17</v>
      </c>
      <c r="I2154" s="7">
        <v>10</v>
      </c>
      <c r="J2154">
        <v>1000</v>
      </c>
      <c r="K2154" s="5">
        <f t="shared" si="72"/>
        <v>100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218.56063428467871</v>
      </c>
      <c r="CM2154" s="5"/>
      <c r="CO2154" s="5"/>
      <c r="CP2154" s="5"/>
      <c r="CQ2154" s="5"/>
    </row>
    <row r="2155" spans="1:166" hidden="1" x14ac:dyDescent="0.25">
      <c r="A2155" t="s">
        <v>86</v>
      </c>
      <c r="B2155" t="s">
        <v>251</v>
      </c>
      <c r="C2155" s="6">
        <v>39427</v>
      </c>
      <c r="D2155" s="5"/>
      <c r="H2155" t="s">
        <v>17</v>
      </c>
      <c r="I2155" s="7">
        <v>10</v>
      </c>
      <c r="J2155">
        <v>1000</v>
      </c>
      <c r="K2155" s="5">
        <f t="shared" si="72"/>
        <v>100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194.35853533435991</v>
      </c>
      <c r="CM2155" s="5"/>
      <c r="CO2155" s="5"/>
      <c r="CP2155" s="5"/>
      <c r="CQ2155" s="5"/>
    </row>
    <row r="2156" spans="1:166" hidden="1" x14ac:dyDescent="0.25">
      <c r="A2156" t="s">
        <v>86</v>
      </c>
      <c r="B2156" t="s">
        <v>251</v>
      </c>
      <c r="C2156" s="6">
        <v>39429</v>
      </c>
      <c r="D2156" s="5"/>
      <c r="H2156" t="s">
        <v>17</v>
      </c>
      <c r="I2156" s="7">
        <v>10</v>
      </c>
      <c r="J2156">
        <v>1000</v>
      </c>
      <c r="K2156" s="5">
        <f t="shared" si="72"/>
        <v>100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198.16240776129769</v>
      </c>
      <c r="CM2156" s="5"/>
      <c r="CO2156" s="5"/>
      <c r="CP2156" s="5"/>
      <c r="CQ2156" s="5"/>
    </row>
    <row r="2157" spans="1:166" hidden="1" x14ac:dyDescent="0.25">
      <c r="A2157" t="s">
        <v>86</v>
      </c>
      <c r="B2157" t="s">
        <v>251</v>
      </c>
      <c r="C2157" s="6">
        <v>39432</v>
      </c>
      <c r="D2157" s="5"/>
      <c r="H2157" t="s">
        <v>17</v>
      </c>
      <c r="I2157" s="7">
        <v>10</v>
      </c>
      <c r="J2157">
        <v>1000</v>
      </c>
      <c r="K2157" s="5">
        <f t="shared" si="72"/>
        <v>100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229.02822643779879</v>
      </c>
      <c r="CM2157" s="5"/>
      <c r="CO2157" s="5"/>
      <c r="CP2157" s="5"/>
      <c r="CQ2157" s="5"/>
    </row>
    <row r="2158" spans="1:166" hidden="1" x14ac:dyDescent="0.25">
      <c r="A2158" t="s">
        <v>86</v>
      </c>
      <c r="B2158" t="s">
        <v>251</v>
      </c>
      <c r="C2158" s="6">
        <v>39434</v>
      </c>
      <c r="D2158" s="5"/>
      <c r="H2158" t="s">
        <v>17</v>
      </c>
      <c r="I2158" s="7">
        <v>10</v>
      </c>
      <c r="J2158">
        <v>1000</v>
      </c>
      <c r="K2158" s="5">
        <f t="shared" si="72"/>
        <v>100</v>
      </c>
      <c r="AC2158" s="5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J2158" s="5"/>
      <c r="BK2158" s="5"/>
      <c r="BL2158" s="5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L2158" s="5">
        <v>215.56997818594871</v>
      </c>
      <c r="CM2158" s="5"/>
      <c r="CO2158" s="5"/>
      <c r="CP2158" s="5"/>
      <c r="CQ2158" s="5"/>
    </row>
    <row r="2159" spans="1:166" hidden="1" x14ac:dyDescent="0.25">
      <c r="A2159" t="s">
        <v>86</v>
      </c>
      <c r="B2159" t="s">
        <v>251</v>
      </c>
      <c r="C2159" s="6">
        <v>39436</v>
      </c>
      <c r="D2159" s="5"/>
      <c r="H2159" t="s">
        <v>17</v>
      </c>
      <c r="I2159" s="7">
        <v>10</v>
      </c>
      <c r="J2159">
        <v>1000</v>
      </c>
      <c r="K2159" s="5">
        <f t="shared" si="72"/>
        <v>100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217.95682178042409</v>
      </c>
      <c r="CM2159" s="5"/>
      <c r="CO2159" s="5"/>
      <c r="CP2159" s="5"/>
      <c r="CQ2159" s="5"/>
    </row>
    <row r="2160" spans="1:166" hidden="1" x14ac:dyDescent="0.25">
      <c r="A2160" t="s">
        <v>86</v>
      </c>
      <c r="B2160" t="s">
        <v>251</v>
      </c>
      <c r="C2160" s="6">
        <v>39440</v>
      </c>
      <c r="D2160" s="5"/>
      <c r="H2160" t="s">
        <v>17</v>
      </c>
      <c r="I2160" s="7">
        <v>10</v>
      </c>
      <c r="J2160">
        <v>1000</v>
      </c>
      <c r="K2160" s="5">
        <f t="shared" si="72"/>
        <v>100</v>
      </c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Q2160" s="9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>
        <v>220.80157863012619</v>
      </c>
      <c r="CM2160" s="5"/>
      <c r="CO2160" s="5"/>
      <c r="CP2160" s="5"/>
      <c r="CQ2160" s="5"/>
    </row>
    <row r="2161" spans="1:95" hidden="1" x14ac:dyDescent="0.25">
      <c r="A2161" t="s">
        <v>86</v>
      </c>
      <c r="B2161" t="s">
        <v>251</v>
      </c>
      <c r="C2161" s="6">
        <v>39444</v>
      </c>
      <c r="D2161" s="5"/>
      <c r="H2161" t="s">
        <v>17</v>
      </c>
      <c r="I2161" s="7">
        <v>10</v>
      </c>
      <c r="J2161">
        <v>1000</v>
      </c>
      <c r="K2161" s="5">
        <f t="shared" si="72"/>
        <v>100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212.85419405609429</v>
      </c>
      <c r="CM2161" s="5"/>
      <c r="CO2161" s="5"/>
      <c r="CP2161" s="5"/>
      <c r="CQ2161" s="5"/>
    </row>
    <row r="2162" spans="1:95" hidden="1" x14ac:dyDescent="0.25">
      <c r="A2162" t="s">
        <v>86</v>
      </c>
      <c r="B2162" t="s">
        <v>251</v>
      </c>
      <c r="C2162" s="6">
        <v>39447</v>
      </c>
      <c r="D2162" s="5"/>
      <c r="H2162" t="s">
        <v>17</v>
      </c>
      <c r="I2162" s="7">
        <v>10</v>
      </c>
      <c r="J2162">
        <v>1000</v>
      </c>
      <c r="K2162" s="5">
        <f t="shared" si="72"/>
        <v>100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189.94043414777761</v>
      </c>
      <c r="CM2162" s="5"/>
      <c r="CO2162" s="5"/>
      <c r="CP2162" s="5"/>
      <c r="CQ2162" s="5"/>
    </row>
    <row r="2163" spans="1:95" hidden="1" x14ac:dyDescent="0.25">
      <c r="A2163" t="s">
        <v>86</v>
      </c>
      <c r="B2163" t="s">
        <v>251</v>
      </c>
      <c r="C2163" s="6">
        <v>39451</v>
      </c>
      <c r="D2163" s="5"/>
      <c r="H2163" t="s">
        <v>17</v>
      </c>
      <c r="I2163" s="7">
        <v>10</v>
      </c>
      <c r="J2163">
        <v>1000</v>
      </c>
      <c r="K2163" s="5">
        <f t="shared" si="72"/>
        <v>100</v>
      </c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Q2163" s="9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>
        <v>217.9819853022332</v>
      </c>
      <c r="CM2163" s="5"/>
      <c r="CO2163" s="5"/>
      <c r="CP2163" s="5"/>
      <c r="CQ2163" s="5"/>
    </row>
    <row r="2164" spans="1:95" hidden="1" x14ac:dyDescent="0.25">
      <c r="A2164" t="s">
        <v>86</v>
      </c>
      <c r="B2164" t="s">
        <v>251</v>
      </c>
      <c r="C2164" s="6">
        <v>39454</v>
      </c>
      <c r="D2164" s="5"/>
      <c r="H2164" t="s">
        <v>17</v>
      </c>
      <c r="I2164" s="7">
        <v>10</v>
      </c>
      <c r="J2164">
        <v>1000</v>
      </c>
      <c r="K2164" s="5">
        <f t="shared" si="72"/>
        <v>100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229.0939208672205</v>
      </c>
      <c r="CM2164" s="5"/>
      <c r="CO2164" s="5"/>
      <c r="CP2164" s="5"/>
      <c r="CQ2164" s="5"/>
    </row>
    <row r="2165" spans="1:95" hidden="1" x14ac:dyDescent="0.25">
      <c r="A2165" t="s">
        <v>86</v>
      </c>
      <c r="B2165" t="s">
        <v>251</v>
      </c>
      <c r="C2165" s="6">
        <v>39457</v>
      </c>
      <c r="D2165" s="5"/>
      <c r="H2165" t="s">
        <v>17</v>
      </c>
      <c r="I2165" s="7">
        <v>10</v>
      </c>
      <c r="J2165">
        <v>1000</v>
      </c>
      <c r="K2165" s="5">
        <f t="shared" si="72"/>
        <v>100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216.2429846115472</v>
      </c>
      <c r="CM2165" s="5"/>
      <c r="CO2165" s="5"/>
      <c r="CP2165" s="5"/>
      <c r="CQ2165" s="5"/>
    </row>
    <row r="2166" spans="1:95" hidden="1" x14ac:dyDescent="0.25">
      <c r="A2166" t="s">
        <v>86</v>
      </c>
      <c r="B2166" t="s">
        <v>251</v>
      </c>
      <c r="C2166" s="6">
        <v>39460</v>
      </c>
      <c r="D2166" s="5"/>
      <c r="H2166" t="s">
        <v>17</v>
      </c>
      <c r="I2166" s="7">
        <v>10</v>
      </c>
      <c r="J2166">
        <v>1000</v>
      </c>
      <c r="K2166" s="5">
        <f t="shared" si="72"/>
        <v>100</v>
      </c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196.95837923669001</v>
      </c>
      <c r="CM2166" s="5"/>
      <c r="CO2166" s="5"/>
      <c r="CP2166" s="5"/>
      <c r="CQ2166" s="5"/>
    </row>
    <row r="2167" spans="1:95" hidden="1" x14ac:dyDescent="0.25">
      <c r="A2167" t="s">
        <v>86</v>
      </c>
      <c r="B2167" t="s">
        <v>251</v>
      </c>
      <c r="C2167" s="6">
        <v>39461</v>
      </c>
      <c r="D2167" s="5"/>
      <c r="H2167" t="s">
        <v>17</v>
      </c>
      <c r="I2167" s="7">
        <v>10</v>
      </c>
      <c r="J2167">
        <v>1000</v>
      </c>
      <c r="K2167" s="5">
        <f t="shared" si="72"/>
        <v>100</v>
      </c>
      <c r="AC2167" s="5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J2167" s="5"/>
      <c r="BK2167" s="5"/>
      <c r="BL2167" s="5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L2167" s="5">
        <v>186.9936067569169</v>
      </c>
      <c r="CM2167" s="5"/>
      <c r="CO2167" s="5"/>
      <c r="CP2167" s="5"/>
      <c r="CQ2167" s="5"/>
    </row>
    <row r="2168" spans="1:95" hidden="1" x14ac:dyDescent="0.25">
      <c r="A2168" t="s">
        <v>86</v>
      </c>
      <c r="B2168" t="s">
        <v>251</v>
      </c>
      <c r="C2168" s="6">
        <v>39468</v>
      </c>
      <c r="D2168" s="5"/>
      <c r="H2168" t="s">
        <v>17</v>
      </c>
      <c r="I2168" s="7">
        <v>10</v>
      </c>
      <c r="J2168">
        <v>1000</v>
      </c>
      <c r="K2168" s="5">
        <f t="shared" si="72"/>
        <v>100</v>
      </c>
      <c r="AC2168" s="5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J2168" s="5"/>
      <c r="BK2168" s="5"/>
      <c r="BL2168" s="5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L2168" s="5">
        <v>237.799227607066</v>
      </c>
      <c r="CM2168" s="5"/>
      <c r="CO2168" s="5"/>
      <c r="CP2168" s="5"/>
      <c r="CQ2168" s="5"/>
    </row>
    <row r="2169" spans="1:95" hidden="1" x14ac:dyDescent="0.25">
      <c r="A2169" t="s">
        <v>86</v>
      </c>
      <c r="B2169" t="s">
        <v>251</v>
      </c>
      <c r="C2169" s="6">
        <v>39472</v>
      </c>
      <c r="D2169" s="5"/>
      <c r="H2169" t="s">
        <v>17</v>
      </c>
      <c r="I2169" s="7">
        <v>10</v>
      </c>
      <c r="J2169">
        <v>1000</v>
      </c>
      <c r="K2169" s="5">
        <f t="shared" si="72"/>
        <v>100</v>
      </c>
      <c r="AC2169" s="5"/>
      <c r="AE2169" s="8"/>
      <c r="AF2169" s="8"/>
      <c r="AG2169" s="8"/>
      <c r="AH2169" s="8"/>
      <c r="AI2169" s="8"/>
      <c r="AJ2169" s="5"/>
      <c r="AK2169" s="8"/>
      <c r="AL2169" s="8"/>
      <c r="AM2169" s="8"/>
      <c r="AN2169" s="8"/>
      <c r="AO2169" s="8"/>
      <c r="AP2169" s="8"/>
      <c r="AQ2169" s="9"/>
      <c r="AS2169" s="8"/>
      <c r="AT2169" s="8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J2169" s="5"/>
      <c r="BK2169" s="5"/>
      <c r="BL2169" s="5"/>
      <c r="BO2169" s="7"/>
      <c r="BP2169" s="5"/>
      <c r="BQ2169" s="5"/>
      <c r="BR2169" s="5"/>
      <c r="BS2169" s="5"/>
      <c r="BT2169" s="7"/>
      <c r="BU2169" s="7"/>
      <c r="BV2169" s="7"/>
      <c r="BW2169" s="7"/>
      <c r="BX2169" s="7"/>
      <c r="BY2169" s="7"/>
      <c r="BZ2169" s="7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L2169" s="5">
        <v>224.77005291575909</v>
      </c>
      <c r="CM2169" s="5"/>
      <c r="CO2169" s="5"/>
      <c r="CP2169" s="5"/>
      <c r="CQ2169" s="5"/>
    </row>
    <row r="2170" spans="1:95" hidden="1" x14ac:dyDescent="0.25">
      <c r="A2170" t="s">
        <v>86</v>
      </c>
      <c r="B2170" t="s">
        <v>251</v>
      </c>
      <c r="C2170" s="6">
        <v>39475</v>
      </c>
      <c r="D2170" s="5"/>
      <c r="H2170" t="s">
        <v>17</v>
      </c>
      <c r="I2170" s="7">
        <v>10</v>
      </c>
      <c r="J2170">
        <v>1000</v>
      </c>
      <c r="K2170" s="5">
        <f t="shared" si="72"/>
        <v>100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195.21988064538161</v>
      </c>
      <c r="CM2170" s="5"/>
      <c r="CO2170" s="5"/>
      <c r="CP2170" s="5"/>
      <c r="CQ2170" s="5"/>
    </row>
    <row r="2171" spans="1:95" hidden="1" x14ac:dyDescent="0.25">
      <c r="A2171" t="s">
        <v>86</v>
      </c>
      <c r="B2171" t="s">
        <v>251</v>
      </c>
      <c r="C2171" s="6">
        <v>39478</v>
      </c>
      <c r="D2171" s="5"/>
      <c r="H2171" t="s">
        <v>17</v>
      </c>
      <c r="I2171" s="7">
        <v>10</v>
      </c>
      <c r="J2171">
        <v>1000</v>
      </c>
      <c r="K2171" s="5">
        <f t="shared" si="72"/>
        <v>100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221.2843980296181</v>
      </c>
      <c r="CM2171" s="5"/>
      <c r="CO2171" s="5"/>
      <c r="CP2171" s="5"/>
      <c r="CQ2171" s="5"/>
    </row>
    <row r="2172" spans="1:95" hidden="1" x14ac:dyDescent="0.25">
      <c r="A2172" t="s">
        <v>86</v>
      </c>
      <c r="B2172" t="s">
        <v>251</v>
      </c>
      <c r="C2172" s="6">
        <v>39481</v>
      </c>
      <c r="D2172" s="5"/>
      <c r="H2172" t="s">
        <v>17</v>
      </c>
      <c r="I2172" s="7">
        <v>10</v>
      </c>
      <c r="J2172">
        <v>1000</v>
      </c>
      <c r="K2172" s="5">
        <f t="shared" si="72"/>
        <v>100</v>
      </c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Q2172" s="9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>
        <v>218.67269626164631</v>
      </c>
      <c r="CM2172" s="5"/>
      <c r="CO2172" s="5"/>
      <c r="CP2172" s="5"/>
      <c r="CQ2172" s="5"/>
    </row>
    <row r="2173" spans="1:95" hidden="1" x14ac:dyDescent="0.25">
      <c r="A2173" t="s">
        <v>86</v>
      </c>
      <c r="B2173" t="s">
        <v>251</v>
      </c>
      <c r="C2173" s="6">
        <v>39486</v>
      </c>
      <c r="D2173" s="5"/>
      <c r="H2173" t="s">
        <v>17</v>
      </c>
      <c r="I2173" s="7">
        <v>10</v>
      </c>
      <c r="J2173">
        <v>1000</v>
      </c>
      <c r="K2173" s="5">
        <f t="shared" si="72"/>
        <v>100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203.46205456959211</v>
      </c>
      <c r="CM2173" s="5"/>
      <c r="CO2173" s="5"/>
      <c r="CP2173" s="5"/>
      <c r="CQ2173" s="5"/>
    </row>
    <row r="2174" spans="1:95" hidden="1" x14ac:dyDescent="0.25">
      <c r="A2174" t="s">
        <v>86</v>
      </c>
      <c r="B2174" t="s">
        <v>251</v>
      </c>
      <c r="C2174" s="6">
        <v>39488</v>
      </c>
      <c r="D2174" s="5"/>
      <c r="H2174" t="s">
        <v>17</v>
      </c>
      <c r="I2174" s="7">
        <v>10</v>
      </c>
      <c r="J2174">
        <v>1000</v>
      </c>
      <c r="K2174" s="5">
        <f t="shared" si="72"/>
        <v>100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197.6123273379641</v>
      </c>
      <c r="CM2174" s="5"/>
      <c r="CO2174" s="5"/>
      <c r="CP2174" s="5"/>
      <c r="CQ2174" s="5"/>
    </row>
    <row r="2175" spans="1:95" hidden="1" x14ac:dyDescent="0.25">
      <c r="A2175" t="s">
        <v>86</v>
      </c>
      <c r="B2175" t="s">
        <v>251</v>
      </c>
      <c r="C2175" s="6">
        <v>39491</v>
      </c>
      <c r="D2175" s="5"/>
      <c r="H2175" t="s">
        <v>17</v>
      </c>
      <c r="I2175" s="7">
        <v>10</v>
      </c>
      <c r="J2175">
        <v>1000</v>
      </c>
      <c r="K2175" s="5">
        <f t="shared" si="72"/>
        <v>100</v>
      </c>
      <c r="AC2175" s="5"/>
      <c r="AE2175" s="8"/>
      <c r="AF2175" s="8"/>
      <c r="AG2175" s="8"/>
      <c r="AH2175" s="8"/>
      <c r="AI2175" s="8"/>
      <c r="AJ2175" s="5"/>
      <c r="AK2175" s="8"/>
      <c r="AL2175" s="8"/>
      <c r="AM2175" s="8"/>
      <c r="AN2175" s="8"/>
      <c r="AO2175" s="8"/>
      <c r="AP2175" s="8"/>
      <c r="AQ2175" s="9"/>
      <c r="AS2175" s="8"/>
      <c r="AT2175" s="8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J2175" s="5"/>
      <c r="BK2175" s="5"/>
      <c r="BL2175" s="5"/>
      <c r="BO2175" s="7"/>
      <c r="BP2175" s="5"/>
      <c r="BQ2175" s="5"/>
      <c r="BR2175" s="5"/>
      <c r="BS2175" s="5"/>
      <c r="BT2175" s="7"/>
      <c r="BU2175" s="7"/>
      <c r="BV2175" s="7"/>
      <c r="BW2175" s="7"/>
      <c r="BX2175" s="7"/>
      <c r="BY2175" s="7"/>
      <c r="BZ2175" s="7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L2175" s="5">
        <v>236.25056855361501</v>
      </c>
      <c r="CM2175" s="5"/>
      <c r="CO2175" s="5"/>
      <c r="CP2175" s="5"/>
      <c r="CQ2175" s="5"/>
    </row>
    <row r="2176" spans="1:95" hidden="1" x14ac:dyDescent="0.25">
      <c r="A2176" t="s">
        <v>86</v>
      </c>
      <c r="B2176" t="s">
        <v>251</v>
      </c>
      <c r="C2176" s="6">
        <v>39493</v>
      </c>
      <c r="D2176" s="5"/>
      <c r="H2176" t="s">
        <v>17</v>
      </c>
      <c r="I2176" s="7">
        <v>10</v>
      </c>
      <c r="J2176">
        <v>1000</v>
      </c>
      <c r="K2176" s="5">
        <f t="shared" si="72"/>
        <v>100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227.34504632200381</v>
      </c>
      <c r="CM2176" s="5"/>
      <c r="CO2176" s="5"/>
      <c r="CP2176" s="5"/>
      <c r="CQ2176" s="5"/>
    </row>
    <row r="2177" spans="1:166" hidden="1" x14ac:dyDescent="0.25">
      <c r="A2177" t="s">
        <v>86</v>
      </c>
      <c r="B2177" t="s">
        <v>251</v>
      </c>
      <c r="C2177" s="6">
        <v>39495</v>
      </c>
      <c r="D2177" s="5"/>
      <c r="H2177" t="s">
        <v>17</v>
      </c>
      <c r="I2177" s="7">
        <v>10</v>
      </c>
      <c r="J2177">
        <v>1000</v>
      </c>
      <c r="K2177" s="5">
        <f t="shared" si="72"/>
        <v>100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217.66221351354741</v>
      </c>
      <c r="CM2177" s="5"/>
      <c r="CO2177" s="5"/>
      <c r="CP2177" s="5"/>
      <c r="CQ2177" s="5"/>
    </row>
    <row r="2178" spans="1:166" hidden="1" x14ac:dyDescent="0.25">
      <c r="A2178" t="s">
        <v>86</v>
      </c>
      <c r="B2178" t="s">
        <v>251</v>
      </c>
      <c r="C2178" s="6">
        <v>39498</v>
      </c>
      <c r="D2178" s="5"/>
      <c r="H2178" t="s">
        <v>17</v>
      </c>
      <c r="I2178" s="7">
        <v>10</v>
      </c>
      <c r="J2178">
        <v>1000</v>
      </c>
      <c r="K2178" s="5">
        <f t="shared" si="72"/>
        <v>100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229.64640069345549</v>
      </c>
      <c r="CM2178" s="5"/>
      <c r="CO2178" s="5"/>
      <c r="CP2178" s="5"/>
      <c r="CQ2178" s="5"/>
    </row>
    <row r="2179" spans="1:166" hidden="1" x14ac:dyDescent="0.25">
      <c r="A2179" t="s">
        <v>86</v>
      </c>
      <c r="B2179" t="s">
        <v>251</v>
      </c>
      <c r="C2179" s="6">
        <v>39500</v>
      </c>
      <c r="D2179" s="5"/>
      <c r="H2179" t="s">
        <v>17</v>
      </c>
      <c r="I2179" s="7">
        <v>10</v>
      </c>
      <c r="J2179">
        <v>1000</v>
      </c>
      <c r="K2179" s="5">
        <f t="shared" si="72"/>
        <v>100</v>
      </c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Q2179" s="9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>
        <v>193.93208845660681</v>
      </c>
      <c r="CM2179" s="5"/>
      <c r="CO2179" s="5"/>
      <c r="CP2179" s="5"/>
      <c r="CQ2179" s="5"/>
    </row>
    <row r="2180" spans="1:166" hidden="1" x14ac:dyDescent="0.25">
      <c r="A2180" t="s">
        <v>86</v>
      </c>
      <c r="B2180" t="s">
        <v>251</v>
      </c>
      <c r="C2180" s="6">
        <v>39502</v>
      </c>
      <c r="D2180" s="5"/>
      <c r="H2180" t="s">
        <v>17</v>
      </c>
      <c r="I2180" s="7">
        <v>10</v>
      </c>
      <c r="J2180">
        <v>1000</v>
      </c>
      <c r="K2180" s="5">
        <f t="shared" si="72"/>
        <v>100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189.14632399407051</v>
      </c>
      <c r="CM2180" s="5"/>
      <c r="CO2180" s="5"/>
      <c r="CP2180" s="5"/>
      <c r="CQ2180" s="5"/>
    </row>
    <row r="2181" spans="1:166" hidden="1" x14ac:dyDescent="0.25">
      <c r="A2181" t="s">
        <v>86</v>
      </c>
      <c r="B2181" t="s">
        <v>251</v>
      </c>
      <c r="C2181" s="6">
        <v>39511</v>
      </c>
      <c r="D2181" s="5"/>
      <c r="H2181" t="s">
        <v>17</v>
      </c>
      <c r="I2181" s="7">
        <v>10</v>
      </c>
      <c r="J2181">
        <v>1000</v>
      </c>
      <c r="K2181" s="5">
        <f t="shared" si="72"/>
        <v>100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207.05220175045429</v>
      </c>
      <c r="CM2181" s="5"/>
      <c r="CO2181" s="5"/>
      <c r="CP2181" s="5"/>
      <c r="CQ2181" s="5"/>
    </row>
    <row r="2182" spans="1:166" hidden="1" x14ac:dyDescent="0.25">
      <c r="A2182" t="s">
        <v>86</v>
      </c>
      <c r="B2182" t="s">
        <v>251</v>
      </c>
      <c r="C2182" s="6">
        <v>39516</v>
      </c>
      <c r="D2182" s="5"/>
      <c r="H2182" t="s">
        <v>17</v>
      </c>
      <c r="I2182" s="7">
        <v>10</v>
      </c>
      <c r="J2182">
        <v>1000</v>
      </c>
      <c r="K2182" s="5">
        <f t="shared" si="72"/>
        <v>100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182.2196477122927</v>
      </c>
      <c r="CM2182" s="5"/>
      <c r="CO2182" s="5"/>
      <c r="CP2182" s="5"/>
      <c r="CQ2182" s="5"/>
    </row>
    <row r="2183" spans="1:166" hidden="1" x14ac:dyDescent="0.25">
      <c r="A2183" t="s">
        <v>86</v>
      </c>
      <c r="B2183" t="s">
        <v>251</v>
      </c>
      <c r="C2183" s="6">
        <v>39519</v>
      </c>
      <c r="D2183" s="5"/>
      <c r="H2183" t="s">
        <v>17</v>
      </c>
      <c r="I2183" s="7">
        <v>10</v>
      </c>
      <c r="J2183">
        <v>1000</v>
      </c>
      <c r="K2183" s="5">
        <f t="shared" si="72"/>
        <v>100</v>
      </c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Q2183" s="9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>
        <v>219.9040134991894</v>
      </c>
      <c r="CM2183" s="5"/>
      <c r="CO2183" s="5"/>
      <c r="CP2183" s="5"/>
      <c r="CQ2183" s="5"/>
    </row>
    <row r="2184" spans="1:166" hidden="1" x14ac:dyDescent="0.25">
      <c r="A2184" t="s">
        <v>86</v>
      </c>
      <c r="B2184" t="s">
        <v>251</v>
      </c>
      <c r="C2184" s="6">
        <v>39525</v>
      </c>
      <c r="D2184" s="5"/>
      <c r="H2184" t="s">
        <v>17</v>
      </c>
      <c r="I2184" s="7">
        <v>10</v>
      </c>
      <c r="J2184">
        <v>1000</v>
      </c>
      <c r="K2184" s="5">
        <f t="shared" si="72"/>
        <v>100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183.3563976319935</v>
      </c>
      <c r="CM2184" s="5"/>
      <c r="CO2184" s="5"/>
      <c r="CP2184" s="5"/>
      <c r="CQ2184" s="5"/>
    </row>
    <row r="2185" spans="1:166" hidden="1" x14ac:dyDescent="0.25">
      <c r="A2185" t="s">
        <v>86</v>
      </c>
      <c r="B2185" t="s">
        <v>251</v>
      </c>
      <c r="C2185" s="6">
        <v>39532</v>
      </c>
      <c r="D2185" s="5"/>
      <c r="H2185" t="s">
        <v>17</v>
      </c>
      <c r="I2185" s="7">
        <v>10</v>
      </c>
      <c r="J2185">
        <v>1000</v>
      </c>
      <c r="K2185" s="5">
        <f t="shared" si="72"/>
        <v>100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148.53481551197211</v>
      </c>
      <c r="CM2185" s="5"/>
      <c r="CO2185" s="5"/>
      <c r="CP2185" s="5"/>
      <c r="CQ2185" s="5"/>
    </row>
    <row r="2186" spans="1:166" hidden="1" x14ac:dyDescent="0.25">
      <c r="A2186" t="s">
        <v>86</v>
      </c>
      <c r="B2186" t="s">
        <v>251</v>
      </c>
      <c r="C2186" s="6">
        <v>39539</v>
      </c>
      <c r="D2186" s="5"/>
      <c r="H2186" t="s">
        <v>17</v>
      </c>
      <c r="I2186" s="7">
        <v>10</v>
      </c>
      <c r="J2186">
        <v>1000</v>
      </c>
      <c r="K2186" s="5">
        <f t="shared" si="72"/>
        <v>100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P2186" s="5"/>
      <c r="BQ2186" s="5"/>
      <c r="BR2186" s="5"/>
      <c r="BS2186" s="5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133.04331245505969</v>
      </c>
      <c r="CM2186" s="5"/>
      <c r="CO2186" s="5"/>
      <c r="CP2186" s="5"/>
      <c r="CQ2186" s="5"/>
    </row>
    <row r="2187" spans="1:166" hidden="1" x14ac:dyDescent="0.25">
      <c r="A2187" t="s">
        <v>86</v>
      </c>
      <c r="B2187" t="s">
        <v>251</v>
      </c>
      <c r="C2187" s="6">
        <v>39548</v>
      </c>
      <c r="D2187" s="5"/>
      <c r="H2187" t="s">
        <v>17</v>
      </c>
      <c r="I2187" s="7">
        <v>10</v>
      </c>
      <c r="J2187">
        <v>1000</v>
      </c>
      <c r="K2187" s="5">
        <f t="shared" si="72"/>
        <v>100</v>
      </c>
      <c r="AC2187" s="5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Q2187" s="9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J2187" s="5"/>
      <c r="BK2187" s="5"/>
      <c r="BL2187" s="5"/>
      <c r="BO2187" s="7"/>
      <c r="BT2187" s="7"/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L2187" s="5">
        <v>114.8952063080514</v>
      </c>
      <c r="CM2187" s="5"/>
      <c r="CO2187" s="5"/>
      <c r="CP2187" s="5"/>
      <c r="CQ2187" s="5"/>
    </row>
    <row r="2188" spans="1:166" hidden="1" x14ac:dyDescent="0.25">
      <c r="A2188" t="s">
        <v>86</v>
      </c>
      <c r="B2188" t="s">
        <v>251</v>
      </c>
      <c r="D2188" s="5">
        <v>10</v>
      </c>
      <c r="E2188" t="s">
        <v>108</v>
      </c>
      <c r="F2188" t="s">
        <v>18</v>
      </c>
      <c r="H2188" t="s">
        <v>17</v>
      </c>
      <c r="I2188" s="7">
        <v>10</v>
      </c>
      <c r="J2188">
        <v>1000</v>
      </c>
      <c r="K2188" s="5">
        <f t="shared" si="72"/>
        <v>100</v>
      </c>
      <c r="L2188" s="5"/>
      <c r="M2188" s="8"/>
      <c r="N2188" s="8"/>
      <c r="O2188" s="8"/>
      <c r="P2188" s="8"/>
      <c r="Q2188" s="5"/>
      <c r="R2188" s="5"/>
      <c r="S2188" s="5"/>
      <c r="T2188" s="5"/>
      <c r="U2188" s="5"/>
      <c r="V2188" s="5"/>
      <c r="W2188" s="5"/>
      <c r="X2188" s="8"/>
      <c r="Y2188" s="8"/>
      <c r="Z2188" s="8"/>
      <c r="AA2188" s="8"/>
      <c r="AB2188" s="8"/>
      <c r="AC2188" s="5"/>
      <c r="AD2188" s="8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R2188" s="8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8"/>
      <c r="BJ2188" s="5"/>
      <c r="BK2188" s="5"/>
      <c r="BL2188" s="5"/>
      <c r="BM2188" s="8"/>
      <c r="BN2188" s="5">
        <f>BP2188*(1/(BO2188/100))</f>
        <v>698.59067587070592</v>
      </c>
      <c r="BO2188" s="7">
        <v>42.242189910736322</v>
      </c>
      <c r="BP2188" s="5">
        <v>295.10000000000002</v>
      </c>
      <c r="BQ2188" s="5">
        <f>BN2188-BP2188</f>
        <v>403.4906758707059</v>
      </c>
      <c r="BR2188" s="5"/>
      <c r="BS2188" s="5"/>
      <c r="BT2188" s="7">
        <v>13.000000000000002</v>
      </c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8"/>
      <c r="CL2188" s="5"/>
      <c r="CM2188" s="5"/>
      <c r="CN2188" s="8"/>
      <c r="CO2188" s="5"/>
      <c r="CP2188" s="5"/>
      <c r="CQ2188" s="5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</row>
    <row r="2189" spans="1:166" hidden="1" x14ac:dyDescent="0.25">
      <c r="A2189" t="s">
        <v>78</v>
      </c>
      <c r="B2189" t="s">
        <v>248</v>
      </c>
      <c r="C2189" s="6">
        <v>39736</v>
      </c>
      <c r="D2189" s="5">
        <v>1</v>
      </c>
      <c r="E2189" s="6" t="s">
        <v>209</v>
      </c>
      <c r="F2189" t="s">
        <v>10</v>
      </c>
      <c r="G2189">
        <v>0</v>
      </c>
      <c r="H2189" t="s">
        <v>17</v>
      </c>
      <c r="I2189" s="7">
        <v>9</v>
      </c>
      <c r="J2189">
        <v>1000</v>
      </c>
      <c r="K2189" s="5">
        <f t="shared" si="72"/>
        <v>111.11111111111111</v>
      </c>
      <c r="L2189" s="5"/>
      <c r="M2189" s="8"/>
      <c r="N2189" s="8"/>
      <c r="O2189" s="8"/>
      <c r="P2189" s="8"/>
      <c r="Q2189" s="5"/>
      <c r="R2189" s="5"/>
      <c r="S2189" s="5"/>
      <c r="T2189" s="5"/>
      <c r="U2189" s="5"/>
      <c r="V2189" s="5"/>
      <c r="W2189" s="5"/>
      <c r="X2189" s="8"/>
      <c r="Y2189" s="8"/>
      <c r="Z2189" s="8"/>
      <c r="AA2189" s="8"/>
      <c r="AB2189" s="8"/>
      <c r="AC2189" s="5"/>
      <c r="AD2189" s="8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R2189" s="8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8"/>
      <c r="BJ2189" s="5"/>
      <c r="BK2189" s="5"/>
      <c r="BL2189" s="5"/>
      <c r="BM2189" s="8"/>
      <c r="BN2189" s="8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8"/>
      <c r="CL2189" s="5"/>
      <c r="CM2189" s="5"/>
      <c r="CN2189" s="8"/>
      <c r="CO2189" s="5"/>
      <c r="CP2189" s="5"/>
      <c r="CQ2189" s="5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</row>
    <row r="2190" spans="1:166" hidden="1" x14ac:dyDescent="0.25">
      <c r="A2190" t="s">
        <v>78</v>
      </c>
      <c r="B2190" t="s">
        <v>248</v>
      </c>
      <c r="C2190" s="6">
        <v>39745</v>
      </c>
      <c r="D2190" s="5">
        <v>3</v>
      </c>
      <c r="E2190" s="6" t="s">
        <v>205</v>
      </c>
      <c r="F2190" t="s">
        <v>88</v>
      </c>
      <c r="G2190">
        <v>9</v>
      </c>
      <c r="H2190" t="s">
        <v>17</v>
      </c>
      <c r="I2190" s="7">
        <v>9</v>
      </c>
      <c r="J2190">
        <v>1000</v>
      </c>
      <c r="K2190" s="5">
        <f t="shared" si="72"/>
        <v>111.11111111111111</v>
      </c>
      <c r="L2190" s="5"/>
      <c r="M2190" s="8"/>
      <c r="N2190" s="8"/>
      <c r="O2190" s="8"/>
      <c r="P2190" s="8"/>
      <c r="Q2190" s="5">
        <v>9</v>
      </c>
      <c r="R2190" s="5"/>
      <c r="S2190" s="5"/>
      <c r="T2190" s="5"/>
      <c r="U2190" s="5"/>
      <c r="V2190" s="5"/>
      <c r="W2190" s="5"/>
      <c r="X2190" s="8"/>
      <c r="Y2190" s="8"/>
      <c r="Z2190" s="8"/>
      <c r="AA2190" s="8"/>
      <c r="AB2190" s="8"/>
      <c r="AC2190" s="5"/>
      <c r="AD2190" s="8"/>
      <c r="AE2190" s="8"/>
      <c r="AF2190" s="8"/>
      <c r="AG2190" s="8"/>
      <c r="AH2190" s="8"/>
      <c r="AI2190" s="8"/>
      <c r="AJ2190" s="5"/>
      <c r="AK2190" s="8"/>
      <c r="AL2190" s="8"/>
      <c r="AM2190" s="8"/>
      <c r="AN2190" s="8"/>
      <c r="AO2190" s="8"/>
      <c r="AP2190" s="8"/>
      <c r="AQ2190" s="9"/>
      <c r="AR2190" s="8"/>
      <c r="AS2190" s="8"/>
      <c r="AT2190" s="8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8"/>
      <c r="BJ2190" s="5"/>
      <c r="BK2190" s="5"/>
      <c r="BL2190" s="5"/>
      <c r="BM2190" s="8"/>
      <c r="BN2190" s="8"/>
      <c r="BO2190" s="7"/>
      <c r="BP2190" s="5"/>
      <c r="BQ2190" s="5"/>
      <c r="BR2190" s="5"/>
      <c r="BS2190" s="5"/>
      <c r="BT2190" s="7"/>
      <c r="BU2190" s="7"/>
      <c r="BV2190" s="7"/>
      <c r="BW2190" s="7"/>
      <c r="BX2190" s="7"/>
      <c r="BY2190" s="7"/>
      <c r="BZ2190" s="7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8"/>
      <c r="CL2190" s="5"/>
      <c r="CM2190" s="5"/>
      <c r="CN2190" s="8"/>
      <c r="CO2190" s="5"/>
      <c r="CP2190" s="5"/>
      <c r="CQ2190" s="5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</row>
    <row r="2191" spans="1:166" hidden="1" x14ac:dyDescent="0.25">
      <c r="A2191" t="s">
        <v>78</v>
      </c>
      <c r="B2191" t="s">
        <v>248</v>
      </c>
      <c r="C2191" s="6">
        <v>39764</v>
      </c>
      <c r="D2191" s="5"/>
      <c r="G2191">
        <v>28</v>
      </c>
      <c r="H2191" t="s">
        <v>17</v>
      </c>
      <c r="I2191" s="7">
        <v>9</v>
      </c>
      <c r="J2191">
        <v>1000</v>
      </c>
      <c r="K2191" s="5">
        <f t="shared" si="72"/>
        <v>111.11111111111111</v>
      </c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Q2191" s="9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>
        <v>162.66823054203411</v>
      </c>
      <c r="CM2191" s="5"/>
      <c r="CO2191" s="5"/>
      <c r="CP2191" s="5"/>
      <c r="CQ2191" s="5"/>
    </row>
    <row r="2192" spans="1:166" hidden="1" x14ac:dyDescent="0.25">
      <c r="A2192" t="s">
        <v>78</v>
      </c>
      <c r="B2192" t="s">
        <v>248</v>
      </c>
      <c r="C2192" s="6">
        <v>39776</v>
      </c>
      <c r="D2192" s="5"/>
      <c r="G2192">
        <v>40</v>
      </c>
      <c r="H2192" t="s">
        <v>17</v>
      </c>
      <c r="I2192" s="7">
        <v>9</v>
      </c>
      <c r="J2192">
        <v>1000</v>
      </c>
      <c r="K2192" s="5">
        <f t="shared" si="72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195.50913966225821</v>
      </c>
      <c r="CM2192" s="5"/>
      <c r="CO2192" s="5"/>
      <c r="CP2192" s="5"/>
      <c r="CQ2192" s="5"/>
    </row>
    <row r="2193" spans="1:166" hidden="1" x14ac:dyDescent="0.25">
      <c r="A2193" t="s">
        <v>78</v>
      </c>
      <c r="B2193" t="s">
        <v>248</v>
      </c>
      <c r="C2193" s="6">
        <v>39783</v>
      </c>
      <c r="D2193" s="5"/>
      <c r="G2193">
        <v>47</v>
      </c>
      <c r="H2193" t="s">
        <v>17</v>
      </c>
      <c r="I2193" s="7">
        <v>9</v>
      </c>
      <c r="J2193">
        <v>1000</v>
      </c>
      <c r="K2193" s="5">
        <f t="shared" si="72"/>
        <v>111.11111111111111</v>
      </c>
      <c r="AC2193" s="5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J2193" s="5"/>
      <c r="BK2193" s="5"/>
      <c r="BL2193" s="5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L2193" s="5">
        <v>203.1272210521214</v>
      </c>
      <c r="CM2193" s="5"/>
      <c r="CO2193" s="5"/>
      <c r="CP2193" s="5"/>
      <c r="CQ2193" s="5"/>
    </row>
    <row r="2194" spans="1:166" hidden="1" x14ac:dyDescent="0.25">
      <c r="A2194" t="s">
        <v>78</v>
      </c>
      <c r="B2194" t="s">
        <v>248</v>
      </c>
      <c r="C2194" s="6">
        <v>39788</v>
      </c>
      <c r="D2194" s="5">
        <v>4</v>
      </c>
      <c r="E2194" t="s">
        <v>210</v>
      </c>
      <c r="F2194" t="s">
        <v>12</v>
      </c>
      <c r="G2194">
        <v>52</v>
      </c>
      <c r="H2194" t="s">
        <v>17</v>
      </c>
      <c r="I2194" s="7">
        <v>9</v>
      </c>
      <c r="J2194">
        <v>1000</v>
      </c>
      <c r="K2194" s="5">
        <f t="shared" si="72"/>
        <v>111.11111111111111</v>
      </c>
      <c r="L2194" s="5"/>
      <c r="M2194" s="8"/>
      <c r="N2194" s="8"/>
      <c r="O2194" s="8"/>
      <c r="P2194" s="8"/>
      <c r="Q2194" s="5"/>
      <c r="R2194" s="5">
        <v>52</v>
      </c>
      <c r="S2194" s="5"/>
      <c r="T2194" s="5"/>
      <c r="U2194" s="5"/>
      <c r="V2194" s="5"/>
      <c r="W2194" s="5"/>
      <c r="X2194" s="8"/>
      <c r="Y2194" s="8"/>
      <c r="Z2194" s="8"/>
      <c r="AA2194" s="8"/>
      <c r="AB2194" s="8"/>
      <c r="AC2194" s="5"/>
      <c r="AD2194" s="8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Q2194" s="9"/>
      <c r="AR2194" s="8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8"/>
      <c r="BJ2194" s="5"/>
      <c r="BK2194" s="5"/>
      <c r="BL2194" s="5"/>
      <c r="BM2194" s="8"/>
      <c r="BN2194" s="8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8"/>
      <c r="CL2194" s="5"/>
      <c r="CM2194" s="5"/>
      <c r="CN2194" s="8"/>
      <c r="CO2194" s="5"/>
      <c r="CP2194" s="5"/>
      <c r="CQ2194" s="5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</row>
    <row r="2195" spans="1:166" hidden="1" x14ac:dyDescent="0.25">
      <c r="A2195" t="s">
        <v>78</v>
      </c>
      <c r="B2195" t="s">
        <v>248</v>
      </c>
      <c r="C2195" s="6">
        <v>39792</v>
      </c>
      <c r="G2195">
        <v>56</v>
      </c>
      <c r="H2195" t="s">
        <v>17</v>
      </c>
      <c r="I2195" s="7">
        <v>9</v>
      </c>
      <c r="J2195">
        <v>1000</v>
      </c>
      <c r="K2195" s="5">
        <f t="shared" si="72"/>
        <v>111.11111111111111</v>
      </c>
      <c r="M2195" s="5">
        <v>221</v>
      </c>
      <c r="N2195" s="7">
        <v>9.8659999999999997</v>
      </c>
      <c r="O2195" s="7"/>
      <c r="P2195" s="7"/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/>
      <c r="CM2195" s="5"/>
      <c r="CO2195" s="5"/>
      <c r="CP2195" s="5"/>
      <c r="CQ2195" s="5"/>
    </row>
    <row r="2196" spans="1:166" hidden="1" x14ac:dyDescent="0.25">
      <c r="A2196" t="s">
        <v>78</v>
      </c>
      <c r="B2196" t="s">
        <v>248</v>
      </c>
      <c r="C2196" s="6">
        <v>39793</v>
      </c>
      <c r="D2196" s="5"/>
      <c r="G2196">
        <v>57</v>
      </c>
      <c r="H2196" t="s">
        <v>17</v>
      </c>
      <c r="I2196" s="7">
        <v>9</v>
      </c>
      <c r="J2196">
        <v>1000</v>
      </c>
      <c r="K2196" s="5">
        <f t="shared" si="72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177.98480135371349</v>
      </c>
      <c r="CM2196" s="5"/>
      <c r="CO2196" s="5"/>
      <c r="CP2196" s="5"/>
      <c r="CQ2196" s="5"/>
    </row>
    <row r="2197" spans="1:166" hidden="1" x14ac:dyDescent="0.25">
      <c r="A2197" t="s">
        <v>78</v>
      </c>
      <c r="B2197" t="s">
        <v>248</v>
      </c>
      <c r="C2197" s="6">
        <v>39797</v>
      </c>
      <c r="D2197" s="5"/>
      <c r="G2197">
        <v>61</v>
      </c>
      <c r="H2197" t="s">
        <v>17</v>
      </c>
      <c r="I2197" s="7">
        <v>9</v>
      </c>
      <c r="J2197">
        <v>1000</v>
      </c>
      <c r="K2197" s="5">
        <f t="shared" si="72"/>
        <v>111.11111111111111</v>
      </c>
      <c r="AC2197" s="5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Q2197" s="9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J2197" s="5"/>
      <c r="BK2197" s="5"/>
      <c r="BL2197" s="5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L2197" s="5">
        <v>203.07787734666749</v>
      </c>
      <c r="CM2197" s="5"/>
      <c r="CO2197" s="5"/>
      <c r="CP2197" s="5"/>
      <c r="CQ2197" s="5"/>
    </row>
    <row r="2198" spans="1:166" hidden="1" x14ac:dyDescent="0.25">
      <c r="A2198" t="s">
        <v>78</v>
      </c>
      <c r="B2198" t="s">
        <v>248</v>
      </c>
      <c r="C2198" s="6">
        <v>39799</v>
      </c>
      <c r="G2198">
        <v>63</v>
      </c>
      <c r="H2198" t="s">
        <v>17</v>
      </c>
      <c r="I2198" s="7">
        <v>9</v>
      </c>
      <c r="J2198">
        <v>1000</v>
      </c>
      <c r="K2198" s="5">
        <f t="shared" si="72"/>
        <v>111.11111111111111</v>
      </c>
      <c r="M2198" s="5">
        <v>231</v>
      </c>
      <c r="N2198" s="7">
        <v>11.227</v>
      </c>
      <c r="O2198" s="7"/>
      <c r="P2198" s="7"/>
      <c r="AC2198" s="5"/>
      <c r="AE2198" s="8"/>
      <c r="AF2198" s="8"/>
      <c r="AG2198" s="8"/>
      <c r="AH2198" s="8"/>
      <c r="AI2198" s="8"/>
      <c r="AJ2198" s="5"/>
      <c r="AK2198" s="8"/>
      <c r="AL2198" s="8"/>
      <c r="AM2198" s="8"/>
      <c r="AN2198" s="8"/>
      <c r="AO2198" s="8"/>
      <c r="AP2198" s="8"/>
      <c r="AS2198" s="8"/>
      <c r="AT2198" s="8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J2198" s="5"/>
      <c r="BK2198" s="5"/>
      <c r="BL2198" s="5"/>
      <c r="BO2198" s="7"/>
      <c r="BP2198" s="5"/>
      <c r="BQ2198" s="5"/>
      <c r="BR2198" s="5"/>
      <c r="BS2198" s="5"/>
      <c r="BT2198" s="7"/>
      <c r="BU2198" s="7"/>
      <c r="BV2198" s="7"/>
      <c r="BW2198" s="7"/>
      <c r="BX2198" s="7"/>
      <c r="BY2198" s="7"/>
      <c r="BZ2198" s="7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L2198" s="5"/>
      <c r="CM2198" s="5"/>
      <c r="CO2198" s="5"/>
      <c r="CP2198" s="5"/>
      <c r="CQ2198" s="5"/>
    </row>
    <row r="2199" spans="1:166" hidden="1" x14ac:dyDescent="0.25">
      <c r="A2199" t="s">
        <v>78</v>
      </c>
      <c r="B2199" t="s">
        <v>248</v>
      </c>
      <c r="C2199" s="6">
        <v>39806</v>
      </c>
      <c r="D2199" s="5"/>
      <c r="G2199">
        <v>70</v>
      </c>
      <c r="H2199" t="s">
        <v>17</v>
      </c>
      <c r="I2199" s="7">
        <v>9</v>
      </c>
      <c r="J2199">
        <v>1000</v>
      </c>
      <c r="K2199" s="5">
        <f t="shared" si="72"/>
        <v>111.11111111111111</v>
      </c>
      <c r="M2199" s="5">
        <v>336.59999999999997</v>
      </c>
      <c r="N2199" s="7">
        <v>13.509</v>
      </c>
      <c r="O2199" s="7"/>
      <c r="P2199" s="7"/>
      <c r="AC2199" s="5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J2199" s="5"/>
      <c r="BK2199" s="5"/>
      <c r="BL2199" s="5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L2199" s="5">
        <v>162.66131058764159</v>
      </c>
      <c r="CM2199" s="5"/>
      <c r="CO2199" s="5"/>
      <c r="CP2199" s="5"/>
      <c r="CQ2199" s="5"/>
    </row>
    <row r="2200" spans="1:166" hidden="1" x14ac:dyDescent="0.25">
      <c r="A2200" t="s">
        <v>78</v>
      </c>
      <c r="B2200" t="s">
        <v>248</v>
      </c>
      <c r="C2200" s="6">
        <v>39808</v>
      </c>
      <c r="D2200" s="5">
        <v>5</v>
      </c>
      <c r="E2200" t="s">
        <v>206</v>
      </c>
      <c r="F2200" t="s">
        <v>13</v>
      </c>
      <c r="G2200">
        <v>72</v>
      </c>
      <c r="H2200" t="s">
        <v>17</v>
      </c>
      <c r="I2200" s="7">
        <v>9</v>
      </c>
      <c r="J2200">
        <v>1000</v>
      </c>
      <c r="K2200" s="5">
        <f t="shared" si="72"/>
        <v>111.11111111111111</v>
      </c>
      <c r="L2200" s="5"/>
      <c r="M2200" s="8"/>
      <c r="N2200" s="8"/>
      <c r="O2200" s="8"/>
      <c r="P2200" s="8"/>
      <c r="Q2200" s="5"/>
      <c r="R2200" s="5"/>
      <c r="S2200" s="5">
        <v>72</v>
      </c>
      <c r="T2200" s="5"/>
      <c r="U2200" s="5"/>
      <c r="V2200" s="5"/>
      <c r="W2200" s="5"/>
      <c r="X2200" s="8"/>
      <c r="Y2200" s="8"/>
      <c r="Z2200" s="8"/>
      <c r="AA2200" s="8"/>
      <c r="AB2200" s="8"/>
      <c r="AC2200" s="5"/>
      <c r="AD2200" s="8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R2200" s="8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8"/>
      <c r="BJ2200" s="5"/>
      <c r="BK2200" s="5"/>
      <c r="BL2200" s="5"/>
      <c r="BM2200" s="8"/>
      <c r="BN2200" s="8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8"/>
      <c r="CL2200" s="5"/>
      <c r="CM2200" s="5"/>
      <c r="CN2200" s="8"/>
      <c r="CO2200" s="5"/>
      <c r="CP2200" s="5"/>
      <c r="CQ2200" s="5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</row>
    <row r="2201" spans="1:166" hidden="1" x14ac:dyDescent="0.25">
      <c r="A2201" t="s">
        <v>78</v>
      </c>
      <c r="B2201" t="s">
        <v>248</v>
      </c>
      <c r="C2201" s="6">
        <v>39812</v>
      </c>
      <c r="D2201" s="5"/>
      <c r="E2201" s="6"/>
      <c r="G2201">
        <v>76</v>
      </c>
      <c r="H2201" t="s">
        <v>17</v>
      </c>
      <c r="I2201" s="7">
        <v>9</v>
      </c>
      <c r="J2201">
        <v>1000</v>
      </c>
      <c r="K2201" s="5">
        <f t="shared" si="72"/>
        <v>111.11111111111111</v>
      </c>
      <c r="L2201" s="5"/>
      <c r="M2201" s="8"/>
      <c r="N2201" s="8"/>
      <c r="O2201" s="8"/>
      <c r="P2201" s="8"/>
      <c r="Q2201" s="5"/>
      <c r="R2201" s="5"/>
      <c r="S2201" s="5"/>
      <c r="T2201" s="5"/>
      <c r="U2201" s="5"/>
      <c r="V2201" s="5"/>
      <c r="W2201" s="5"/>
      <c r="X2201" s="8"/>
      <c r="Y2201" s="8"/>
      <c r="Z2201" s="8"/>
      <c r="AA2201" s="8"/>
      <c r="AB2201" s="8"/>
      <c r="AC2201" s="5"/>
      <c r="AD2201" s="8"/>
      <c r="AE2201" s="8"/>
      <c r="AF2201" s="8"/>
      <c r="AG2201" s="8"/>
      <c r="AH2201" s="8"/>
      <c r="AI2201" s="8"/>
      <c r="AJ2201" s="5"/>
      <c r="AK2201" s="8"/>
      <c r="AL2201" s="8"/>
      <c r="AM2201" s="8"/>
      <c r="AN2201" s="8"/>
      <c r="AO2201" s="8"/>
      <c r="AP2201" s="8"/>
      <c r="AQ2201" s="9"/>
      <c r="AR2201" s="8"/>
      <c r="AS2201" s="8"/>
      <c r="AT2201" s="8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8"/>
      <c r="BJ2201" s="5"/>
      <c r="BK2201" s="5"/>
      <c r="BL2201" s="5"/>
      <c r="BM2201" s="8"/>
      <c r="BN2201" s="8"/>
      <c r="BO2201" s="7"/>
      <c r="BP2201" s="5"/>
      <c r="BQ2201" s="5"/>
      <c r="BR2201" s="5"/>
      <c r="BS2201" s="5"/>
      <c r="BT2201" s="7"/>
      <c r="BU2201" s="7"/>
      <c r="BV2201" s="7"/>
      <c r="BW2201" s="7"/>
      <c r="BX2201" s="7"/>
      <c r="BY2201" s="7"/>
      <c r="BZ2201" s="7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8"/>
      <c r="CL2201" s="5">
        <v>195.604180297792</v>
      </c>
      <c r="CM2201" s="5"/>
      <c r="CN2201" s="8"/>
      <c r="CO2201" s="5"/>
      <c r="CP2201" s="5"/>
      <c r="CQ2201" s="5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</row>
    <row r="2202" spans="1:166" hidden="1" x14ac:dyDescent="0.25">
      <c r="A2202" t="s">
        <v>78</v>
      </c>
      <c r="B2202" t="s">
        <v>248</v>
      </c>
      <c r="C2202" s="6">
        <v>39813</v>
      </c>
      <c r="G2202">
        <v>77</v>
      </c>
      <c r="H2202" t="s">
        <v>17</v>
      </c>
      <c r="I2202" s="7">
        <v>9</v>
      </c>
      <c r="J2202">
        <v>1000</v>
      </c>
      <c r="K2202" s="5">
        <f t="shared" si="72"/>
        <v>111.11111111111111</v>
      </c>
      <c r="M2202" s="5">
        <v>457.40000000000003</v>
      </c>
      <c r="N2202" s="7">
        <v>14.443</v>
      </c>
      <c r="O2202" s="7"/>
      <c r="P2202" s="7"/>
      <c r="AC2202" s="5">
        <v>62.900000000000006</v>
      </c>
      <c r="AE2202" s="8"/>
      <c r="AF2202" s="8"/>
      <c r="AG2202" s="8"/>
      <c r="AH2202" s="8"/>
      <c r="AI2202" s="8"/>
      <c r="AJ2202" s="5">
        <v>68.3</v>
      </c>
      <c r="AK2202" s="8">
        <v>0.89621024999999999</v>
      </c>
      <c r="AL2202" s="8"/>
      <c r="AM2202" s="8"/>
      <c r="AN2202" s="8"/>
      <c r="AO2202" s="8"/>
      <c r="AP2202" s="8"/>
      <c r="AQ2202" s="9">
        <f>AK2202/AJ2202</f>
        <v>1.3121672767203513E-2</v>
      </c>
      <c r="AS2202" s="8"/>
      <c r="AT2202" s="8"/>
      <c r="AU2202" s="5">
        <v>7.5749999999999993</v>
      </c>
      <c r="AV2202" s="5"/>
      <c r="AW2202" s="5"/>
      <c r="AX2202" s="5"/>
      <c r="AY2202" s="5">
        <v>1.375</v>
      </c>
      <c r="AZ2202" s="5"/>
      <c r="BA2202" s="5"/>
      <c r="BB2202" s="5"/>
      <c r="BC2202" s="5"/>
      <c r="BD2202" s="5"/>
      <c r="BE2202" s="5"/>
      <c r="BF2202" s="5"/>
      <c r="BG2202" s="5">
        <v>0</v>
      </c>
      <c r="BH2202" s="5">
        <v>8.9499999999999993</v>
      </c>
      <c r="BJ2202" s="5"/>
      <c r="BK2202" s="5">
        <f>AC2202+AJ2202+BH2202</f>
        <v>140.14999999999998</v>
      </c>
      <c r="BL2202" s="5"/>
      <c r="BM2202" s="8">
        <f>BH2202/BK2202</f>
        <v>6.386014983945773E-2</v>
      </c>
      <c r="BN2202" s="8"/>
      <c r="BO2202" s="7"/>
      <c r="BP2202" s="5"/>
      <c r="BQ2202" s="5"/>
      <c r="BR2202" s="5"/>
      <c r="BS2202" s="5"/>
      <c r="BT2202" s="7"/>
      <c r="BU2202" s="7"/>
      <c r="BV2202" s="7"/>
      <c r="BW2202" s="7"/>
      <c r="BX2202" s="8">
        <f>AC2202/BK2202</f>
        <v>0.44880485194434544</v>
      </c>
      <c r="BY2202" s="8">
        <f>AJ2202/BK2202</f>
        <v>0.48733499821619697</v>
      </c>
      <c r="BZ2202" s="8">
        <f>BH2202/BK2202</f>
        <v>6.386014983945773E-2</v>
      </c>
      <c r="CA2202" s="5">
        <f>CB2202+CC2202+CD2202+CE2202+CF2202+CG2202</f>
        <v>274.3</v>
      </c>
      <c r="CB2202" s="5">
        <v>101.75</v>
      </c>
      <c r="CC2202" s="5">
        <v>5.25</v>
      </c>
      <c r="CD2202" s="5">
        <v>0</v>
      </c>
      <c r="CE2202" s="5"/>
      <c r="CF2202" s="5">
        <v>159.35</v>
      </c>
      <c r="CG2202" s="5">
        <v>7.95</v>
      </c>
      <c r="CH2202" s="9">
        <f>AK2202/CA2202</f>
        <v>3.2672630331753551E-3</v>
      </c>
      <c r="CI2202" s="5"/>
      <c r="CJ2202" s="5"/>
      <c r="CL2202" s="5"/>
      <c r="CM2202" s="5"/>
      <c r="CO2202" s="5"/>
      <c r="CP2202" s="5"/>
      <c r="CQ2202" s="5"/>
    </row>
    <row r="2203" spans="1:166" hidden="1" x14ac:dyDescent="0.25">
      <c r="A2203" t="s">
        <v>78</v>
      </c>
      <c r="B2203" t="s">
        <v>248</v>
      </c>
      <c r="C2203" s="6">
        <v>39818</v>
      </c>
      <c r="D2203" s="5"/>
      <c r="G2203">
        <v>82</v>
      </c>
      <c r="H2203" t="s">
        <v>17</v>
      </c>
      <c r="I2203" s="7">
        <v>9</v>
      </c>
      <c r="J2203">
        <v>1000</v>
      </c>
      <c r="K2203" s="5">
        <f t="shared" si="72"/>
        <v>111.11111111111111</v>
      </c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Q2203" s="9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>
        <v>165.60589680109749</v>
      </c>
      <c r="CM2203" s="5"/>
      <c r="CO2203" s="5"/>
      <c r="CP2203" s="5"/>
      <c r="CQ2203" s="5"/>
    </row>
    <row r="2204" spans="1:166" hidden="1" x14ac:dyDescent="0.25">
      <c r="A2204" t="s">
        <v>78</v>
      </c>
      <c r="B2204" t="s">
        <v>248</v>
      </c>
      <c r="C2204" s="6">
        <v>39820</v>
      </c>
      <c r="G2204">
        <v>84</v>
      </c>
      <c r="H2204" t="s">
        <v>17</v>
      </c>
      <c r="I2204" s="7">
        <v>9</v>
      </c>
      <c r="J2204">
        <v>1000</v>
      </c>
      <c r="K2204" s="5">
        <f t="shared" si="72"/>
        <v>111.11111111111111</v>
      </c>
      <c r="M2204" s="5">
        <v>669.5</v>
      </c>
      <c r="N2204" s="7">
        <v>18.5</v>
      </c>
      <c r="O2204" s="7"/>
      <c r="P2204" s="7"/>
      <c r="AC2204" s="5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J2204" s="5"/>
      <c r="BK2204" s="5"/>
      <c r="BL2204" s="5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L2204" s="5"/>
      <c r="CM2204" s="5"/>
      <c r="CO2204" s="5"/>
      <c r="CP2204" s="5"/>
      <c r="CQ2204" s="5"/>
    </row>
    <row r="2205" spans="1:166" hidden="1" x14ac:dyDescent="0.25">
      <c r="A2205" t="s">
        <v>78</v>
      </c>
      <c r="B2205" t="s">
        <v>248</v>
      </c>
      <c r="C2205" s="6">
        <v>39826</v>
      </c>
      <c r="D2205" s="5"/>
      <c r="E2205" s="6"/>
      <c r="G2205">
        <v>90</v>
      </c>
      <c r="H2205" t="s">
        <v>17</v>
      </c>
      <c r="I2205" s="7">
        <v>9</v>
      </c>
      <c r="J2205">
        <v>1000</v>
      </c>
      <c r="K2205" s="5">
        <f t="shared" si="72"/>
        <v>111.11111111111111</v>
      </c>
      <c r="L2205" s="5"/>
      <c r="M2205" s="8"/>
      <c r="N2205" s="8"/>
      <c r="O2205" s="8"/>
      <c r="P2205" s="8"/>
      <c r="Q2205" s="5"/>
      <c r="R2205" s="5"/>
      <c r="S2205" s="5"/>
      <c r="T2205" s="5"/>
      <c r="U2205" s="5"/>
      <c r="V2205" s="5"/>
      <c r="W2205" s="5"/>
      <c r="X2205" s="8"/>
      <c r="Y2205" s="8"/>
      <c r="Z2205" s="8"/>
      <c r="AA2205" s="8"/>
      <c r="AB2205" s="8"/>
      <c r="AC2205" s="5"/>
      <c r="AD2205" s="8"/>
      <c r="AE2205" s="8"/>
      <c r="AF2205" s="8"/>
      <c r="AG2205" s="8"/>
      <c r="AH2205" s="8"/>
      <c r="AI2205" s="8"/>
      <c r="AJ2205" s="5"/>
      <c r="AK2205" s="8"/>
      <c r="AL2205" s="8"/>
      <c r="AM2205" s="8"/>
      <c r="AN2205" s="8"/>
      <c r="AO2205" s="8"/>
      <c r="AP2205" s="8"/>
      <c r="AQ2205" s="9"/>
      <c r="AR2205" s="8"/>
      <c r="AS2205" s="8"/>
      <c r="AT2205" s="8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8"/>
      <c r="BJ2205" s="5"/>
      <c r="BK2205" s="5"/>
      <c r="BL2205" s="5"/>
      <c r="BM2205" s="8"/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7"/>
      <c r="BY2205" s="7"/>
      <c r="BZ2205" s="7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8"/>
      <c r="CL2205" s="5">
        <v>136.18680852285991</v>
      </c>
      <c r="CM2205" s="5"/>
      <c r="CN2205" s="8"/>
      <c r="CO2205" s="5"/>
      <c r="CP2205" s="5"/>
      <c r="CQ2205" s="5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</row>
    <row r="2206" spans="1:166" hidden="1" x14ac:dyDescent="0.25">
      <c r="A2206" t="s">
        <v>78</v>
      </c>
      <c r="B2206" t="s">
        <v>248</v>
      </c>
      <c r="C2206" s="6">
        <v>39827</v>
      </c>
      <c r="G2206">
        <v>91</v>
      </c>
      <c r="H2206" t="s">
        <v>17</v>
      </c>
      <c r="I2206" s="7">
        <v>9</v>
      </c>
      <c r="J2206">
        <v>1000</v>
      </c>
      <c r="K2206" s="5">
        <f t="shared" si="72"/>
        <v>111.11111111111111</v>
      </c>
      <c r="M2206" s="5">
        <v>713.5</v>
      </c>
      <c r="N2206" s="7">
        <v>18.55</v>
      </c>
      <c r="O2206" s="7"/>
      <c r="P2206" s="7"/>
      <c r="AC2206" s="5">
        <v>166.41260003475134</v>
      </c>
      <c r="AE2206" s="8"/>
      <c r="AF2206" s="8"/>
      <c r="AG2206" s="8"/>
      <c r="AH2206" s="8"/>
      <c r="AI2206" s="8"/>
      <c r="AJ2206" s="5">
        <v>122.55723133584175</v>
      </c>
      <c r="AK2206" s="8">
        <v>1.6564797888873593</v>
      </c>
      <c r="AL2206" s="8"/>
      <c r="AM2206" s="8"/>
      <c r="AN2206" s="8"/>
      <c r="AO2206" s="8"/>
      <c r="AP2206" s="8"/>
      <c r="AQ2206" s="9">
        <f>AK2206/AJ2206</f>
        <v>1.3515969403291531E-2</v>
      </c>
      <c r="AS2206" s="8"/>
      <c r="AT2206" s="8"/>
      <c r="AU2206" s="5">
        <v>23.925737481165399</v>
      </c>
      <c r="AV2206" s="5"/>
      <c r="AW2206" s="5"/>
      <c r="AX2206" s="5"/>
      <c r="AY2206" s="5">
        <v>64.438209209495739</v>
      </c>
      <c r="AZ2206" s="5"/>
      <c r="BA2206" s="5"/>
      <c r="BB2206" s="5"/>
      <c r="BC2206" s="5"/>
      <c r="BD2206" s="5"/>
      <c r="BE2206" s="5"/>
      <c r="BF2206" s="5"/>
      <c r="BG2206" s="5">
        <v>0</v>
      </c>
      <c r="BH2206" s="5">
        <v>88.363946690661137</v>
      </c>
      <c r="BJ2206" s="5"/>
      <c r="BK2206" s="5">
        <f>AC2206+AJ2206+BH2206</f>
        <v>377.33377806125418</v>
      </c>
      <c r="BL2206" s="5"/>
      <c r="BM2206" s="8">
        <f>BH2206/BK2206</f>
        <v>0.23417979472889025</v>
      </c>
      <c r="BN2206" s="8"/>
      <c r="BO2206" s="7"/>
      <c r="BP2206" s="5"/>
      <c r="BQ2206" s="5"/>
      <c r="BR2206" s="5"/>
      <c r="BS2206" s="5"/>
      <c r="BT2206" s="7"/>
      <c r="BU2206" s="7"/>
      <c r="BV2206" s="7"/>
      <c r="BW2206" s="7"/>
      <c r="BX2206" s="8">
        <f>AC2206/BK2206</f>
        <v>0.44102227181934633</v>
      </c>
      <c r="BY2206" s="8">
        <f>AJ2206/BK2206</f>
        <v>0.32479793345176355</v>
      </c>
      <c r="BZ2206" s="8">
        <f>BH2206/BK2206</f>
        <v>0.23417979472889025</v>
      </c>
      <c r="CA2206" s="5">
        <f>CB2206+CC2206+CD2206+CE2206+CF2206+CG2206</f>
        <v>542.97753600037743</v>
      </c>
      <c r="CB2206" s="5">
        <v>142.74388304681446</v>
      </c>
      <c r="CC2206" s="5">
        <v>81.62423889415372</v>
      </c>
      <c r="CD2206" s="5">
        <v>0</v>
      </c>
      <c r="CE2206" s="5"/>
      <c r="CF2206" s="5">
        <v>257.70144665778304</v>
      </c>
      <c r="CG2206" s="5">
        <v>60.907967401626195</v>
      </c>
      <c r="CH2206" s="9">
        <f>AK2206/CA2206</f>
        <v>3.0507335553679477E-3</v>
      </c>
      <c r="CI2206" s="5"/>
      <c r="CJ2206" s="5"/>
      <c r="CL2206" s="5"/>
      <c r="CM2206" s="5"/>
      <c r="CO2206" s="5"/>
      <c r="CP2206" s="5"/>
      <c r="CQ2206" s="5"/>
    </row>
    <row r="2207" spans="1:166" hidden="1" x14ac:dyDescent="0.25">
      <c r="A2207" t="s">
        <v>78</v>
      </c>
      <c r="B2207" t="s">
        <v>248</v>
      </c>
      <c r="C2207" s="6">
        <v>39829</v>
      </c>
      <c r="D2207" s="5"/>
      <c r="G2207">
        <v>93</v>
      </c>
      <c r="H2207" t="s">
        <v>17</v>
      </c>
      <c r="I2207" s="7">
        <v>9</v>
      </c>
      <c r="J2207">
        <v>1000</v>
      </c>
      <c r="K2207" s="5">
        <f t="shared" si="72"/>
        <v>111.11111111111111</v>
      </c>
      <c r="AC2207" s="5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J2207" s="5"/>
      <c r="BK2207" s="5"/>
      <c r="BL2207" s="5"/>
      <c r="BO2207" s="7"/>
      <c r="BP2207" s="5"/>
      <c r="BQ2207" s="5"/>
      <c r="BR2207" s="5"/>
      <c r="BS2207" s="5"/>
      <c r="BT2207" s="7"/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L2207" s="5">
        <v>120.19918999547799</v>
      </c>
      <c r="CM2207" s="5"/>
      <c r="CO2207" s="5"/>
      <c r="CP2207" s="5"/>
      <c r="CQ2207" s="5"/>
    </row>
    <row r="2208" spans="1:166" hidden="1" x14ac:dyDescent="0.25">
      <c r="A2208" t="s">
        <v>78</v>
      </c>
      <c r="B2208" t="s">
        <v>248</v>
      </c>
      <c r="C2208" s="6">
        <v>39831</v>
      </c>
      <c r="D2208" s="5"/>
      <c r="G2208">
        <v>95</v>
      </c>
      <c r="H2208" t="s">
        <v>17</v>
      </c>
      <c r="I2208" s="7">
        <v>9</v>
      </c>
      <c r="J2208">
        <v>1000</v>
      </c>
      <c r="K2208" s="5">
        <f t="shared" si="72"/>
        <v>111.11111111111111</v>
      </c>
      <c r="AC2208" s="5"/>
      <c r="AE2208" s="8"/>
      <c r="AF2208" s="8"/>
      <c r="AG2208" s="8"/>
      <c r="AH2208" s="8"/>
      <c r="AI2208" s="8"/>
      <c r="AJ2208" s="5"/>
      <c r="AK2208" s="8"/>
      <c r="AL2208" s="8"/>
      <c r="AM2208" s="8"/>
      <c r="AN2208" s="8"/>
      <c r="AO2208" s="8"/>
      <c r="AP2208" s="8"/>
      <c r="AQ2208" s="9"/>
      <c r="AS2208" s="8"/>
      <c r="AT2208" s="8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J2208" s="5"/>
      <c r="BK2208" s="5"/>
      <c r="BL2208" s="5"/>
      <c r="BO2208" s="7"/>
      <c r="BP2208" s="5"/>
      <c r="BQ2208" s="5"/>
      <c r="BR2208" s="5"/>
      <c r="BS2208" s="5"/>
      <c r="BT2208" s="7"/>
      <c r="BU2208" s="7"/>
      <c r="BV2208" s="7"/>
      <c r="BW2208" s="7"/>
      <c r="BX2208" s="7"/>
      <c r="BY2208" s="7"/>
      <c r="BZ2208" s="7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L2208" s="5">
        <v>209.8638301525543</v>
      </c>
      <c r="CM2208" s="5"/>
      <c r="CO2208" s="5"/>
      <c r="CP2208" s="5"/>
      <c r="CQ2208" s="5"/>
    </row>
    <row r="2209" spans="1:166" hidden="1" x14ac:dyDescent="0.25">
      <c r="A2209" t="s">
        <v>78</v>
      </c>
      <c r="B2209" t="s">
        <v>248</v>
      </c>
      <c r="C2209" s="6">
        <v>39832</v>
      </c>
      <c r="D2209" s="5">
        <v>6</v>
      </c>
      <c r="E2209" t="s">
        <v>239</v>
      </c>
      <c r="F2209" t="s">
        <v>89</v>
      </c>
      <c r="G2209">
        <v>96</v>
      </c>
      <c r="H2209" t="s">
        <v>17</v>
      </c>
      <c r="I2209" s="7">
        <v>9</v>
      </c>
      <c r="J2209">
        <v>1000</v>
      </c>
      <c r="K2209" s="5">
        <f t="shared" si="72"/>
        <v>111.11111111111111</v>
      </c>
      <c r="T2209">
        <v>96</v>
      </c>
      <c r="AC2209" s="5"/>
      <c r="AE2209" s="8"/>
      <c r="AF2209" s="8"/>
      <c r="AG2209" s="8"/>
      <c r="AH2209" s="8"/>
      <c r="AI2209" s="8"/>
      <c r="AJ2209" s="5"/>
      <c r="AK2209" s="8"/>
      <c r="AL2209" s="8"/>
      <c r="AM2209" s="8"/>
      <c r="AN2209" s="8"/>
      <c r="AO2209" s="8"/>
      <c r="AP2209" s="8"/>
      <c r="AQ2209" s="9"/>
      <c r="AS2209" s="8"/>
      <c r="AT2209" s="8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J2209" s="5"/>
      <c r="BK2209" s="5"/>
      <c r="BL2209" s="5"/>
      <c r="BO2209" s="7"/>
      <c r="BP2209" s="5"/>
      <c r="BQ2209" s="5"/>
      <c r="BR2209" s="5"/>
      <c r="BS2209" s="5"/>
      <c r="BT2209" s="7"/>
      <c r="BU2209" s="7"/>
      <c r="BV2209" s="7"/>
      <c r="BW2209" s="7"/>
      <c r="BX2209" s="7"/>
      <c r="BY2209" s="7"/>
      <c r="BZ2209" s="7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L2209" s="5"/>
      <c r="CM2209" s="5"/>
      <c r="CO2209" s="5"/>
      <c r="CP2209" s="5"/>
      <c r="CQ2209" s="5"/>
    </row>
    <row r="2210" spans="1:166" hidden="1" x14ac:dyDescent="0.25">
      <c r="A2210" t="s">
        <v>78</v>
      </c>
      <c r="B2210" t="s">
        <v>248</v>
      </c>
      <c r="C2210" s="6">
        <v>39833</v>
      </c>
      <c r="G2210">
        <v>97</v>
      </c>
      <c r="H2210" t="s">
        <v>17</v>
      </c>
      <c r="I2210" s="7">
        <v>9</v>
      </c>
      <c r="J2210">
        <v>1000</v>
      </c>
      <c r="K2210" s="5">
        <f t="shared" si="72"/>
        <v>111.11111111111111</v>
      </c>
      <c r="M2210" s="5">
        <v>714</v>
      </c>
      <c r="N2210" s="7">
        <v>19</v>
      </c>
      <c r="O2210" s="7"/>
      <c r="P2210" s="7"/>
      <c r="AC2210" s="5"/>
      <c r="AE2210" s="8"/>
      <c r="AF2210" s="8"/>
      <c r="AG2210" s="8"/>
      <c r="AH2210" s="8"/>
      <c r="AI2210" s="8"/>
      <c r="AJ2210" s="5"/>
      <c r="AK2210" s="8"/>
      <c r="AL2210" s="8"/>
      <c r="AM2210" s="8"/>
      <c r="AN2210" s="8"/>
      <c r="AO2210" s="8"/>
      <c r="AP2210" s="8"/>
      <c r="AS2210" s="8"/>
      <c r="AT2210" s="8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J2210" s="5"/>
      <c r="BK2210" s="5"/>
      <c r="BL2210" s="5"/>
      <c r="BO2210" s="7"/>
      <c r="BP2210" s="5"/>
      <c r="BQ2210" s="5"/>
      <c r="BR2210" s="5"/>
      <c r="BS2210" s="5"/>
      <c r="BT2210" s="7"/>
      <c r="BU2210" s="7"/>
      <c r="BV2210" s="7"/>
      <c r="BW2210" s="7"/>
      <c r="BX2210" s="7"/>
      <c r="BY2210" s="7"/>
      <c r="BZ2210" s="7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L2210" s="5"/>
      <c r="CM2210" s="5"/>
      <c r="CO2210" s="5"/>
      <c r="CP2210" s="5"/>
      <c r="CQ2210" s="5"/>
    </row>
    <row r="2211" spans="1:166" hidden="1" x14ac:dyDescent="0.25">
      <c r="A2211" t="s">
        <v>78</v>
      </c>
      <c r="B2211" t="s">
        <v>248</v>
      </c>
      <c r="C2211" s="6">
        <v>39838</v>
      </c>
      <c r="D2211" s="5"/>
      <c r="G2211">
        <v>102</v>
      </c>
      <c r="H2211" t="s">
        <v>17</v>
      </c>
      <c r="I2211" s="7">
        <v>9</v>
      </c>
      <c r="J2211">
        <v>1000</v>
      </c>
      <c r="K2211" s="5">
        <f t="shared" si="72"/>
        <v>111.11111111111111</v>
      </c>
      <c r="AC2211" s="5"/>
      <c r="AE2211" s="8"/>
      <c r="AF2211" s="8"/>
      <c r="AG2211" s="8"/>
      <c r="AH2211" s="8"/>
      <c r="AI2211" s="8"/>
      <c r="AJ2211" s="5"/>
      <c r="AK2211" s="8"/>
      <c r="AL2211" s="8"/>
      <c r="AM2211" s="8"/>
      <c r="AN2211" s="8"/>
      <c r="AO2211" s="8"/>
      <c r="AP2211" s="8"/>
      <c r="AQ2211" s="9"/>
      <c r="AS2211" s="8"/>
      <c r="AT2211" s="8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J2211" s="5"/>
      <c r="BK2211" s="5"/>
      <c r="BL2211" s="5"/>
      <c r="BO2211" s="7"/>
      <c r="BP2211" s="5"/>
      <c r="BQ2211" s="5"/>
      <c r="BR2211" s="5"/>
      <c r="BS2211" s="5"/>
      <c r="BT2211" s="7"/>
      <c r="BU2211" s="7"/>
      <c r="BV2211" s="7"/>
      <c r="BW2211" s="7"/>
      <c r="BX2211" s="7"/>
      <c r="BY2211" s="7"/>
      <c r="BZ2211" s="7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L2211" s="5">
        <v>201.79521932829061</v>
      </c>
      <c r="CM2211" s="5"/>
      <c r="CO2211" s="5"/>
      <c r="CP2211" s="5"/>
      <c r="CQ2211" s="5"/>
    </row>
    <row r="2212" spans="1:166" hidden="1" x14ac:dyDescent="0.25">
      <c r="A2212" t="s">
        <v>78</v>
      </c>
      <c r="B2212" t="s">
        <v>248</v>
      </c>
      <c r="C2212" s="6">
        <v>39840</v>
      </c>
      <c r="D2212" s="5"/>
      <c r="G2212">
        <v>104</v>
      </c>
      <c r="H2212" t="s">
        <v>17</v>
      </c>
      <c r="I2212" s="7">
        <v>9</v>
      </c>
      <c r="J2212">
        <v>1000</v>
      </c>
      <c r="K2212" s="5">
        <f t="shared" si="72"/>
        <v>111.11111111111111</v>
      </c>
      <c r="AC2212" s="5"/>
      <c r="AE2212" s="8"/>
      <c r="AF2212" s="8"/>
      <c r="AG2212" s="8"/>
      <c r="AH2212" s="8"/>
      <c r="AI2212" s="8"/>
      <c r="AJ2212" s="5"/>
      <c r="AK2212" s="8"/>
      <c r="AL2212" s="8"/>
      <c r="AM2212" s="8"/>
      <c r="AN2212" s="8"/>
      <c r="AO2212" s="8"/>
      <c r="AP2212" s="8"/>
      <c r="AQ2212" s="9"/>
      <c r="AS2212" s="8"/>
      <c r="AT2212" s="8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J2212" s="5"/>
      <c r="BK2212" s="5"/>
      <c r="BL2212" s="5"/>
      <c r="BO2212" s="7"/>
      <c r="BP2212" s="5"/>
      <c r="BQ2212" s="5"/>
      <c r="BR2212" s="5"/>
      <c r="BS2212" s="5"/>
      <c r="BT2212" s="7"/>
      <c r="BU2212" s="7"/>
      <c r="BV2212" s="7"/>
      <c r="BW2212" s="7"/>
      <c r="BX2212" s="7"/>
      <c r="BY2212" s="7"/>
      <c r="BZ2212" s="7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L2212" s="5">
        <v>185.04730166604801</v>
      </c>
      <c r="CM2212" s="5"/>
      <c r="CO2212" s="5"/>
      <c r="CP2212" s="5"/>
      <c r="CQ2212" s="5"/>
    </row>
    <row r="2213" spans="1:166" hidden="1" x14ac:dyDescent="0.25">
      <c r="A2213" t="s">
        <v>78</v>
      </c>
      <c r="B2213" t="s">
        <v>248</v>
      </c>
      <c r="C2213" s="6">
        <v>39841</v>
      </c>
      <c r="G2213">
        <v>105</v>
      </c>
      <c r="H2213" t="s">
        <v>17</v>
      </c>
      <c r="I2213" s="7">
        <v>9</v>
      </c>
      <c r="J2213">
        <v>1000</v>
      </c>
      <c r="K2213" s="5">
        <f t="shared" si="72"/>
        <v>111.11111111111111</v>
      </c>
      <c r="M2213" s="5">
        <v>731.5</v>
      </c>
      <c r="N2213" s="7">
        <v>20.399999999999999</v>
      </c>
      <c r="O2213" s="7"/>
      <c r="P2213" s="7"/>
      <c r="AC2213" s="5"/>
      <c r="AE2213" s="8"/>
      <c r="AF2213" s="8"/>
      <c r="AG2213" s="8"/>
      <c r="AH2213" s="8"/>
      <c r="AI2213" s="8"/>
      <c r="AJ2213" s="5"/>
      <c r="AK2213" s="8"/>
      <c r="AL2213" s="8"/>
      <c r="AM2213" s="8"/>
      <c r="AN2213" s="8"/>
      <c r="AO2213" s="8"/>
      <c r="AP2213" s="8"/>
      <c r="AS2213" s="8"/>
      <c r="AT2213" s="8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J2213" s="5"/>
      <c r="BK2213" s="5"/>
      <c r="BL2213" s="5"/>
      <c r="BO2213" s="7"/>
      <c r="BP2213" s="5"/>
      <c r="BQ2213" s="5"/>
      <c r="BR2213" s="5"/>
      <c r="BS2213" s="5"/>
      <c r="BT2213" s="7"/>
      <c r="BU2213" s="7"/>
      <c r="BV2213" s="7"/>
      <c r="BW2213" s="7"/>
      <c r="BX2213" s="7"/>
      <c r="BY2213" s="7"/>
      <c r="BZ2213" s="7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L2213" s="5"/>
      <c r="CM2213" s="5"/>
      <c r="CO2213" s="5"/>
      <c r="CP2213" s="5"/>
      <c r="CQ2213" s="5"/>
    </row>
    <row r="2214" spans="1:166" hidden="1" x14ac:dyDescent="0.25">
      <c r="A2214" t="s">
        <v>78</v>
      </c>
      <c r="B2214" t="s">
        <v>248</v>
      </c>
      <c r="C2214" s="6">
        <v>39847</v>
      </c>
      <c r="D2214" s="5"/>
      <c r="G2214">
        <v>111</v>
      </c>
      <c r="H2214" t="s">
        <v>17</v>
      </c>
      <c r="I2214" s="7">
        <v>9</v>
      </c>
      <c r="J2214">
        <v>1000</v>
      </c>
      <c r="K2214" s="5">
        <f t="shared" si="72"/>
        <v>111.11111111111111</v>
      </c>
      <c r="AC2214" s="5"/>
      <c r="AE2214" s="8"/>
      <c r="AF2214" s="8"/>
      <c r="AG2214" s="8"/>
      <c r="AH2214" s="8"/>
      <c r="AI2214" s="8"/>
      <c r="AJ2214" s="5"/>
      <c r="AK2214" s="8"/>
      <c r="AL2214" s="8"/>
      <c r="AM2214" s="8"/>
      <c r="AN2214" s="8"/>
      <c r="AO2214" s="8"/>
      <c r="AP2214" s="8"/>
      <c r="AQ2214" s="9"/>
      <c r="AS2214" s="8"/>
      <c r="AT2214" s="8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J2214" s="5"/>
      <c r="BK2214" s="5"/>
      <c r="BL2214" s="5"/>
      <c r="BO2214" s="7"/>
      <c r="BP2214" s="5"/>
      <c r="BQ2214" s="5"/>
      <c r="BR2214" s="5"/>
      <c r="BS2214" s="5"/>
      <c r="BT2214" s="7"/>
      <c r="BU2214" s="7"/>
      <c r="BV2214" s="7"/>
      <c r="BW2214" s="7"/>
      <c r="BX2214" s="7"/>
      <c r="BY2214" s="7"/>
      <c r="BZ2214" s="7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L2214" s="5">
        <v>143.36874526369101</v>
      </c>
      <c r="CM2214" s="5"/>
      <c r="CO2214" s="5"/>
      <c r="CP2214" s="5"/>
      <c r="CQ2214" s="5"/>
    </row>
    <row r="2215" spans="1:166" hidden="1" x14ac:dyDescent="0.25">
      <c r="A2215" t="s">
        <v>78</v>
      </c>
      <c r="B2215" t="s">
        <v>248</v>
      </c>
      <c r="C2215" s="6">
        <v>39848</v>
      </c>
      <c r="G2215">
        <v>112</v>
      </c>
      <c r="H2215" t="s">
        <v>17</v>
      </c>
      <c r="I2215" s="7">
        <v>9</v>
      </c>
      <c r="J2215">
        <v>1000</v>
      </c>
      <c r="K2215" s="5">
        <f t="shared" ref="K2215:K2278" si="73">1000000/I2215/J2215</f>
        <v>111.11111111111111</v>
      </c>
      <c r="M2215" s="5">
        <v>734.5</v>
      </c>
      <c r="N2215" s="7">
        <v>21.2</v>
      </c>
      <c r="O2215" s="7"/>
      <c r="P2215" s="7"/>
      <c r="AC2215" s="5"/>
      <c r="AE2215" s="8"/>
      <c r="AF2215" s="8"/>
      <c r="AG2215" s="8"/>
      <c r="AH2215" s="8"/>
      <c r="AI2215" s="8"/>
      <c r="AJ2215" s="5"/>
      <c r="AK2215" s="8"/>
      <c r="AL2215" s="8"/>
      <c r="AM2215" s="8"/>
      <c r="AN2215" s="8"/>
      <c r="AO2215" s="8"/>
      <c r="AP2215" s="8"/>
      <c r="AS2215" s="8"/>
      <c r="AT2215" s="8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J2215" s="5"/>
      <c r="BK2215" s="5"/>
      <c r="BL2215" s="5"/>
      <c r="BO2215" s="7"/>
      <c r="BP2215" s="5"/>
      <c r="BQ2215" s="5"/>
      <c r="BR2215" s="5"/>
      <c r="BS2215" s="5"/>
      <c r="BT2215" s="7"/>
      <c r="BU2215" s="7"/>
      <c r="BV2215" s="7"/>
      <c r="BW2215" s="7"/>
      <c r="BX2215" s="7"/>
      <c r="BY2215" s="7"/>
      <c r="BZ2215" s="7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L2215" s="5"/>
      <c r="CM2215" s="5"/>
      <c r="CO2215" s="5"/>
      <c r="CP2215" s="5"/>
      <c r="CQ2215" s="5"/>
    </row>
    <row r="2216" spans="1:166" hidden="1" x14ac:dyDescent="0.25">
      <c r="A2216" t="s">
        <v>78</v>
      </c>
      <c r="B2216" t="s">
        <v>248</v>
      </c>
      <c r="C2216" s="6">
        <v>39850</v>
      </c>
      <c r="D2216" s="5"/>
      <c r="G2216">
        <v>114</v>
      </c>
      <c r="H2216" t="s">
        <v>17</v>
      </c>
      <c r="I2216" s="7">
        <v>9</v>
      </c>
      <c r="J2216">
        <v>1000</v>
      </c>
      <c r="K2216" s="5">
        <f t="shared" si="73"/>
        <v>111.11111111111111</v>
      </c>
      <c r="AC2216" s="5"/>
      <c r="AE2216" s="8"/>
      <c r="AF2216" s="8"/>
      <c r="AG2216" s="8"/>
      <c r="AH2216" s="8"/>
      <c r="AI2216" s="8"/>
      <c r="AJ2216" s="5"/>
      <c r="AK2216" s="8"/>
      <c r="AL2216" s="8"/>
      <c r="AM2216" s="8"/>
      <c r="AN2216" s="8"/>
      <c r="AO2216" s="8"/>
      <c r="AP2216" s="8"/>
      <c r="AQ2216" s="9"/>
      <c r="AS2216" s="8"/>
      <c r="AT2216" s="8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J2216" s="5"/>
      <c r="BK2216" s="5"/>
      <c r="BL2216" s="5"/>
      <c r="BO2216" s="7"/>
      <c r="BP2216" s="5"/>
      <c r="BQ2216" s="5"/>
      <c r="BR2216" s="5"/>
      <c r="BS2216" s="5"/>
      <c r="BT2216" s="7"/>
      <c r="BU2216" s="7"/>
      <c r="BV2216" s="7"/>
      <c r="BW2216" s="7"/>
      <c r="BX2216" s="7"/>
      <c r="BY2216" s="7"/>
      <c r="BZ2216" s="7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L2216" s="5">
        <v>113.27236356579741</v>
      </c>
      <c r="CM2216" s="5"/>
      <c r="CO2216" s="5"/>
      <c r="CP2216" s="5"/>
      <c r="CQ2216" s="5"/>
    </row>
    <row r="2217" spans="1:166" hidden="1" x14ac:dyDescent="0.25">
      <c r="A2217" t="s">
        <v>78</v>
      </c>
      <c r="B2217" t="s">
        <v>248</v>
      </c>
      <c r="C2217" s="6">
        <v>39852</v>
      </c>
      <c r="D2217" s="5"/>
      <c r="E2217" s="6"/>
      <c r="G2217">
        <v>116</v>
      </c>
      <c r="H2217" t="s">
        <v>17</v>
      </c>
      <c r="I2217" s="7">
        <v>9</v>
      </c>
      <c r="J2217">
        <v>1000</v>
      </c>
      <c r="K2217" s="5">
        <f t="shared" si="73"/>
        <v>111.11111111111111</v>
      </c>
      <c r="L2217" s="5"/>
      <c r="M2217" s="8"/>
      <c r="N2217" s="8"/>
      <c r="O2217" s="8"/>
      <c r="P2217" s="8"/>
      <c r="Q2217" s="5"/>
      <c r="R2217" s="5"/>
      <c r="S2217" s="5"/>
      <c r="T2217" s="5"/>
      <c r="U2217" s="5"/>
      <c r="V2217" s="5"/>
      <c r="W2217" s="5"/>
      <c r="X2217" s="8"/>
      <c r="Y2217" s="8"/>
      <c r="Z2217" s="8"/>
      <c r="AA2217" s="8"/>
      <c r="AB2217" s="8"/>
      <c r="AC2217" s="5"/>
      <c r="AD2217" s="8"/>
      <c r="AE2217" s="8"/>
      <c r="AF2217" s="8"/>
      <c r="AG2217" s="8"/>
      <c r="AH2217" s="8"/>
      <c r="AI2217" s="8"/>
      <c r="AJ2217" s="5"/>
      <c r="AK2217" s="8"/>
      <c r="AL2217" s="8"/>
      <c r="AM2217" s="8"/>
      <c r="AN2217" s="8"/>
      <c r="AO2217" s="8"/>
      <c r="AP2217" s="8"/>
      <c r="AQ2217" s="9"/>
      <c r="AR2217" s="8"/>
      <c r="AS2217" s="8"/>
      <c r="AT2217" s="8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8"/>
      <c r="BJ2217" s="5"/>
      <c r="BK2217" s="5"/>
      <c r="BL2217" s="5"/>
      <c r="BM2217" s="8"/>
      <c r="BN2217" s="8"/>
      <c r="BO2217" s="7"/>
      <c r="BP2217" s="5"/>
      <c r="BQ2217" s="5"/>
      <c r="BR2217" s="5"/>
      <c r="BS2217" s="5"/>
      <c r="BT2217" s="7"/>
      <c r="BU2217" s="7"/>
      <c r="BV2217" s="7"/>
      <c r="BW2217" s="7"/>
      <c r="BX2217" s="7"/>
      <c r="BY2217" s="7"/>
      <c r="BZ2217" s="7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8"/>
      <c r="CL2217" s="5">
        <v>208.36816978573569</v>
      </c>
      <c r="CM2217" s="5"/>
      <c r="CN2217" s="8"/>
      <c r="CO2217" s="5"/>
      <c r="CP2217" s="5"/>
      <c r="CQ2217" s="5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</row>
    <row r="2218" spans="1:166" hidden="1" x14ac:dyDescent="0.25">
      <c r="A2218" t="s">
        <v>78</v>
      </c>
      <c r="B2218" t="s">
        <v>248</v>
      </c>
      <c r="C2218" s="6">
        <v>39853</v>
      </c>
      <c r="G2218">
        <v>117</v>
      </c>
      <c r="H2218" t="s">
        <v>17</v>
      </c>
      <c r="I2218" s="7">
        <v>9</v>
      </c>
      <c r="J2218">
        <v>1000</v>
      </c>
      <c r="K2218" s="5">
        <f t="shared" si="73"/>
        <v>111.11111111111111</v>
      </c>
      <c r="AC2218" s="5">
        <v>175.87743236660998</v>
      </c>
      <c r="AE2218" s="8"/>
      <c r="AF2218" s="8"/>
      <c r="AG2218" s="8"/>
      <c r="AH2218" s="8"/>
      <c r="AI2218" s="8"/>
      <c r="AJ2218" s="5">
        <v>176.80679618546245</v>
      </c>
      <c r="AK2218" s="8">
        <v>2.2269497431384311</v>
      </c>
      <c r="AL2218" s="8"/>
      <c r="AM2218" s="8"/>
      <c r="AN2218" s="8"/>
      <c r="AO2218" s="8"/>
      <c r="AP2218" s="8"/>
      <c r="AQ2218" s="9">
        <f>AK2218/AJ2218</f>
        <v>1.2595385421737182E-2</v>
      </c>
      <c r="AS2218" s="8"/>
      <c r="AT2218" s="8"/>
      <c r="AU2218" s="5">
        <v>0.39080321767319004</v>
      </c>
      <c r="AV2218" s="5"/>
      <c r="AW2218" s="5"/>
      <c r="AX2218" s="5"/>
      <c r="AY2218" s="5">
        <v>377.00550406824652</v>
      </c>
      <c r="AZ2218" s="5"/>
      <c r="BA2218" s="5"/>
      <c r="BB2218" s="5"/>
      <c r="BC2218" s="5"/>
      <c r="BD2218" s="5"/>
      <c r="BE2218" s="5"/>
      <c r="BF2218" s="5"/>
      <c r="BG2218" s="5">
        <v>0</v>
      </c>
      <c r="BH2218" s="5">
        <v>377.39630728591976</v>
      </c>
      <c r="BJ2218" s="5"/>
      <c r="BK2218" s="5">
        <f>AC2218+AJ2218+BH2218</f>
        <v>730.08053583799222</v>
      </c>
      <c r="BL2218" s="5"/>
      <c r="BM2218" s="8">
        <f>BH2218/BK2218</f>
        <v>0.51692421419335788</v>
      </c>
      <c r="BN2218" s="8"/>
      <c r="BO2218" s="7"/>
      <c r="BP2218" s="5"/>
      <c r="BQ2218" s="5"/>
      <c r="BR2218" s="5"/>
      <c r="BS2218" s="5"/>
      <c r="BT2218" s="7"/>
      <c r="BU2218" s="7"/>
      <c r="BV2218" s="7"/>
      <c r="BW2218" s="7"/>
      <c r="BX2218" s="8">
        <f>AC2218/BK2218</f>
        <v>0.24090141256092587</v>
      </c>
      <c r="BY2218" s="8">
        <f>AJ2218/BK2218</f>
        <v>0.24217437324571625</v>
      </c>
      <c r="BZ2218" s="8">
        <f>BH2218/BK2218</f>
        <v>0.51692421419335788</v>
      </c>
      <c r="CA2218" s="5">
        <f>CB2218+CC2218+CD2218+CE2218+CF2218+CG2218</f>
        <v>392.14517734833629</v>
      </c>
      <c r="CB2218" s="5">
        <v>3.75</v>
      </c>
      <c r="CC2218" s="5">
        <v>122.46170717259236</v>
      </c>
      <c r="CD2218" s="5">
        <v>0</v>
      </c>
      <c r="CE2218" s="5"/>
      <c r="CF2218" s="5">
        <v>129.21402717976378</v>
      </c>
      <c r="CG2218" s="5">
        <v>136.71944299598016</v>
      </c>
      <c r="CH2218" s="9">
        <f>AK2218/CA2218</f>
        <v>5.6788910632458636E-3</v>
      </c>
      <c r="CI2218" s="5"/>
      <c r="CJ2218" s="5"/>
      <c r="CL2218" s="5"/>
      <c r="CM2218" s="5"/>
      <c r="CO2218" s="5"/>
      <c r="CP2218" s="5"/>
      <c r="CQ2218" s="5"/>
    </row>
    <row r="2219" spans="1:166" hidden="1" x14ac:dyDescent="0.25">
      <c r="A2219" t="s">
        <v>78</v>
      </c>
      <c r="B2219" t="s">
        <v>248</v>
      </c>
      <c r="C2219" s="6">
        <v>39854</v>
      </c>
      <c r="D2219" s="5"/>
      <c r="G2219">
        <v>118</v>
      </c>
      <c r="H2219" t="s">
        <v>17</v>
      </c>
      <c r="I2219" s="7">
        <v>9</v>
      </c>
      <c r="J2219">
        <v>1000</v>
      </c>
      <c r="K2219" s="5">
        <f t="shared" si="73"/>
        <v>111.11111111111111</v>
      </c>
      <c r="M2219" s="5">
        <v>728</v>
      </c>
      <c r="N2219" s="7">
        <v>20.9</v>
      </c>
      <c r="O2219" s="7"/>
      <c r="P2219" s="7"/>
      <c r="AC2219" s="5"/>
      <c r="AE2219" s="8"/>
      <c r="AF2219" s="8"/>
      <c r="AG2219" s="8"/>
      <c r="AH2219" s="8"/>
      <c r="AI2219" s="8"/>
      <c r="AJ2219" s="5"/>
      <c r="AK2219" s="8"/>
      <c r="AL2219" s="8"/>
      <c r="AM2219" s="8"/>
      <c r="AN2219" s="8"/>
      <c r="AO2219" s="8"/>
      <c r="AP2219" s="8"/>
      <c r="AQ2219" s="9"/>
      <c r="AS2219" s="8"/>
      <c r="AT2219" s="8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J2219" s="5"/>
      <c r="BK2219" s="5"/>
      <c r="BL2219" s="5"/>
      <c r="BO2219" s="7"/>
      <c r="BP2219" s="5"/>
      <c r="BQ2219" s="5"/>
      <c r="BR2219" s="5"/>
      <c r="BS2219" s="5"/>
      <c r="BT2219" s="7"/>
      <c r="BU2219" s="7"/>
      <c r="BV2219" s="7"/>
      <c r="BW2219" s="7"/>
      <c r="BX2219" s="7"/>
      <c r="BY2219" s="7"/>
      <c r="BZ2219" s="7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L2219" s="5">
        <v>201.06999963024879</v>
      </c>
      <c r="CM2219" s="5"/>
      <c r="CO2219" s="5"/>
      <c r="CP2219" s="5"/>
      <c r="CQ2219" s="5"/>
    </row>
    <row r="2220" spans="1:166" hidden="1" x14ac:dyDescent="0.25">
      <c r="A2220" t="s">
        <v>78</v>
      </c>
      <c r="B2220" t="s">
        <v>248</v>
      </c>
      <c r="C2220" s="6">
        <v>39857</v>
      </c>
      <c r="D2220" s="5"/>
      <c r="G2220">
        <v>121</v>
      </c>
      <c r="H2220" t="s">
        <v>17</v>
      </c>
      <c r="I2220" s="7">
        <v>9</v>
      </c>
      <c r="J2220">
        <v>1000</v>
      </c>
      <c r="K2220" s="5">
        <f t="shared" si="73"/>
        <v>111.11111111111111</v>
      </c>
      <c r="AC2220" s="5"/>
      <c r="AE2220" s="8"/>
      <c r="AF2220" s="8"/>
      <c r="AG2220" s="8"/>
      <c r="AH2220" s="8"/>
      <c r="AI2220" s="8"/>
      <c r="AJ2220" s="5"/>
      <c r="AK2220" s="8"/>
      <c r="AL2220" s="8"/>
      <c r="AM2220" s="8"/>
      <c r="AN2220" s="8"/>
      <c r="AO2220" s="8"/>
      <c r="AP2220" s="8"/>
      <c r="AQ2220" s="9"/>
      <c r="AS2220" s="8"/>
      <c r="AT2220" s="8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J2220" s="5"/>
      <c r="BK2220" s="5"/>
      <c r="BL2220" s="5"/>
      <c r="BO2220" s="7"/>
      <c r="BP2220" s="5"/>
      <c r="BQ2220" s="5"/>
      <c r="BR2220" s="5"/>
      <c r="BS2220" s="5"/>
      <c r="BT2220" s="7"/>
      <c r="BU2220" s="7"/>
      <c r="BV2220" s="7"/>
      <c r="BW2220" s="7"/>
      <c r="BX2220" s="7"/>
      <c r="BY2220" s="7"/>
      <c r="BZ2220" s="7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L2220" s="5">
        <v>174.55406349104911</v>
      </c>
      <c r="CM2220" s="5"/>
      <c r="CO2220" s="5"/>
      <c r="CP2220" s="5"/>
      <c r="CQ2220" s="5"/>
    </row>
    <row r="2221" spans="1:166" hidden="1" x14ac:dyDescent="0.25">
      <c r="A2221" t="s">
        <v>78</v>
      </c>
      <c r="B2221" t="s">
        <v>248</v>
      </c>
      <c r="C2221" s="6">
        <v>39864</v>
      </c>
      <c r="D2221" s="5"/>
      <c r="G2221">
        <v>128</v>
      </c>
      <c r="H2221" t="s">
        <v>17</v>
      </c>
      <c r="I2221" s="7">
        <v>9</v>
      </c>
      <c r="J2221">
        <v>1000</v>
      </c>
      <c r="K2221" s="5">
        <f t="shared" si="73"/>
        <v>111.11111111111111</v>
      </c>
      <c r="AC2221" s="5"/>
      <c r="AE2221" s="8"/>
      <c r="AF2221" s="8"/>
      <c r="AG2221" s="8"/>
      <c r="AH2221" s="8"/>
      <c r="AI2221" s="8"/>
      <c r="AJ2221" s="5"/>
      <c r="AK2221" s="8"/>
      <c r="AL2221" s="8"/>
      <c r="AM2221" s="8"/>
      <c r="AN2221" s="8"/>
      <c r="AO2221" s="8"/>
      <c r="AP2221" s="8"/>
      <c r="AQ2221" s="9"/>
      <c r="AS2221" s="8"/>
      <c r="AT2221" s="8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J2221" s="5"/>
      <c r="BK2221" s="5"/>
      <c r="BL2221" s="5"/>
      <c r="BO2221" s="7"/>
      <c r="BP2221" s="5"/>
      <c r="BQ2221" s="5"/>
      <c r="BR2221" s="5"/>
      <c r="BS2221" s="5"/>
      <c r="BT2221" s="7"/>
      <c r="BU2221" s="7"/>
      <c r="BV2221" s="7"/>
      <c r="BW2221" s="7"/>
      <c r="BX2221" s="7"/>
      <c r="BY2221" s="7"/>
      <c r="BZ2221" s="7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L2221" s="5">
        <v>215.36117148059751</v>
      </c>
      <c r="CM2221" s="5"/>
      <c r="CO2221" s="5"/>
      <c r="CP2221" s="5"/>
      <c r="CQ2221" s="5"/>
    </row>
    <row r="2222" spans="1:166" hidden="1" x14ac:dyDescent="0.25">
      <c r="A2222" t="s">
        <v>78</v>
      </c>
      <c r="B2222" t="s">
        <v>248</v>
      </c>
      <c r="C2222" s="6">
        <v>39870</v>
      </c>
      <c r="D2222" s="5"/>
      <c r="G2222">
        <v>134</v>
      </c>
      <c r="H2222" t="s">
        <v>17</v>
      </c>
      <c r="I2222" s="7">
        <v>9</v>
      </c>
      <c r="J2222">
        <v>1000</v>
      </c>
      <c r="K2222" s="5">
        <f t="shared" si="73"/>
        <v>111.11111111111111</v>
      </c>
      <c r="AC2222" s="5"/>
      <c r="AE2222" s="8"/>
      <c r="AF2222" s="8"/>
      <c r="AG2222" s="8"/>
      <c r="AH2222" s="8"/>
      <c r="AI2222" s="8"/>
      <c r="AJ2222" s="5"/>
      <c r="AK2222" s="8"/>
      <c r="AL2222" s="8"/>
      <c r="AM2222" s="8"/>
      <c r="AN2222" s="8"/>
      <c r="AO2222" s="8"/>
      <c r="AP2222" s="8"/>
      <c r="AQ2222" s="9"/>
      <c r="AS2222" s="8"/>
      <c r="AT2222" s="8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J2222" s="5"/>
      <c r="BK2222" s="5"/>
      <c r="BL2222" s="5"/>
      <c r="BO2222" s="7"/>
      <c r="BP2222" s="5"/>
      <c r="BQ2222" s="5"/>
      <c r="BR2222" s="5"/>
      <c r="BS2222" s="5"/>
      <c r="BT2222" s="7"/>
      <c r="BU2222" s="7"/>
      <c r="BV2222" s="7"/>
      <c r="BW2222" s="7"/>
      <c r="BX2222" s="7"/>
      <c r="BY2222" s="7"/>
      <c r="BZ2222" s="7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L2222" s="5">
        <v>182.03213888723221</v>
      </c>
      <c r="CM2222" s="5"/>
      <c r="CO2222" s="5"/>
      <c r="CP2222" s="5"/>
      <c r="CQ2222" s="5"/>
    </row>
    <row r="2223" spans="1:166" hidden="1" x14ac:dyDescent="0.25">
      <c r="A2223" t="s">
        <v>78</v>
      </c>
      <c r="B2223" t="s">
        <v>248</v>
      </c>
      <c r="C2223" s="6">
        <v>39874</v>
      </c>
      <c r="G2223">
        <v>138</v>
      </c>
      <c r="H2223" t="s">
        <v>17</v>
      </c>
      <c r="I2223" s="7">
        <v>9</v>
      </c>
      <c r="J2223">
        <v>1000</v>
      </c>
      <c r="K2223" s="5">
        <f t="shared" si="73"/>
        <v>111.11111111111111</v>
      </c>
      <c r="AC2223" s="5">
        <v>231.63356572995815</v>
      </c>
      <c r="AE2223" s="8"/>
      <c r="AF2223" s="8"/>
      <c r="AG2223" s="8"/>
      <c r="AH2223" s="8"/>
      <c r="AI2223" s="8"/>
      <c r="AJ2223" s="5">
        <v>185.21822110127789</v>
      </c>
      <c r="AK2223" s="8">
        <v>2.3518657090970745</v>
      </c>
      <c r="AL2223" s="8"/>
      <c r="AM2223" s="8"/>
      <c r="AN2223" s="8"/>
      <c r="AO2223" s="8"/>
      <c r="AP2223" s="8"/>
      <c r="AQ2223" s="9">
        <f>AK2223/AJ2223</f>
        <v>1.2697809616749678E-2</v>
      </c>
      <c r="AS2223" s="8"/>
      <c r="AT2223" s="8"/>
      <c r="AU2223" s="5">
        <v>0</v>
      </c>
      <c r="AV2223" s="5"/>
      <c r="AW2223" s="5"/>
      <c r="AX2223" s="5"/>
      <c r="AY2223" s="5">
        <v>582.00641581683703</v>
      </c>
      <c r="AZ2223" s="5"/>
      <c r="BA2223" s="5"/>
      <c r="BB2223" s="5"/>
      <c r="BC2223" s="5"/>
      <c r="BD2223" s="5"/>
      <c r="BE2223" s="5"/>
      <c r="BF2223" s="5"/>
      <c r="BG2223" s="5">
        <v>173.65153576892561</v>
      </c>
      <c r="BH2223" s="5">
        <v>755.65795158576259</v>
      </c>
      <c r="BJ2223" s="5"/>
      <c r="BK2223" s="5">
        <f>AC2223+AJ2223+BH2223</f>
        <v>1172.5097384169985</v>
      </c>
      <c r="BL2223" s="5"/>
      <c r="BM2223" s="8">
        <f>BH2223/BK2223</f>
        <v>0.64447904083591989</v>
      </c>
      <c r="BN2223" s="8"/>
      <c r="BO2223" s="7"/>
      <c r="BP2223" s="5"/>
      <c r="BQ2223" s="5"/>
      <c r="BR2223" s="5"/>
      <c r="BS2223" s="5"/>
      <c r="BT2223" s="7"/>
      <c r="BU2223" s="7"/>
      <c r="BV2223" s="7"/>
      <c r="BW2223" s="7"/>
      <c r="BX2223" s="8">
        <f>AC2223/BK2223</f>
        <v>0.19755363912174057</v>
      </c>
      <c r="BY2223" s="8">
        <f>AJ2223/BK2223</f>
        <v>0.1579673200423396</v>
      </c>
      <c r="BZ2223" s="8">
        <f>BH2223/BK2223</f>
        <v>0.64447904083591989</v>
      </c>
      <c r="CA2223" s="5">
        <f>CB2223+CC2223+CD2223+CE2223+CF2223+CG2223</f>
        <v>510.28130314097115</v>
      </c>
      <c r="CB2223" s="5">
        <v>5.5</v>
      </c>
      <c r="CC2223" s="5">
        <v>112.34560638396519</v>
      </c>
      <c r="CD2223" s="5">
        <v>27.148950528928921</v>
      </c>
      <c r="CE2223" s="5"/>
      <c r="CF2223" s="5">
        <v>151.28890102261118</v>
      </c>
      <c r="CG2223" s="5">
        <v>213.99784520546586</v>
      </c>
      <c r="CH2223" s="9">
        <f>AK2223/CA2223</f>
        <v>4.6089592046984016E-3</v>
      </c>
      <c r="CI2223" s="5"/>
      <c r="CJ2223" s="5"/>
      <c r="CL2223" s="5"/>
      <c r="CM2223" s="5"/>
      <c r="CO2223" s="5"/>
      <c r="CP2223" s="5"/>
      <c r="CQ2223" s="5"/>
    </row>
    <row r="2224" spans="1:166" hidden="1" x14ac:dyDescent="0.25">
      <c r="A2224" t="s">
        <v>78</v>
      </c>
      <c r="B2224" t="s">
        <v>248</v>
      </c>
      <c r="C2224" s="6">
        <v>39877</v>
      </c>
      <c r="D2224" s="5"/>
      <c r="G2224">
        <v>141</v>
      </c>
      <c r="H2224" t="s">
        <v>17</v>
      </c>
      <c r="I2224" s="7">
        <v>9</v>
      </c>
      <c r="J2224">
        <v>1000</v>
      </c>
      <c r="K2224" s="5">
        <f t="shared" si="73"/>
        <v>111.11111111111111</v>
      </c>
      <c r="AC2224" s="5"/>
      <c r="AE2224" s="8"/>
      <c r="AF2224" s="8"/>
      <c r="AG2224" s="8"/>
      <c r="AH2224" s="8"/>
      <c r="AI2224" s="8"/>
      <c r="AJ2224" s="5"/>
      <c r="AK2224" s="8"/>
      <c r="AL2224" s="8"/>
      <c r="AM2224" s="8"/>
      <c r="AN2224" s="8"/>
      <c r="AO2224" s="8"/>
      <c r="AP2224" s="8"/>
      <c r="AQ2224" s="9"/>
      <c r="AS2224" s="8"/>
      <c r="AT2224" s="8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J2224" s="5"/>
      <c r="BK2224" s="5"/>
      <c r="BL2224" s="5"/>
      <c r="BO2224" s="7"/>
      <c r="BP2224" s="5"/>
      <c r="BQ2224" s="5"/>
      <c r="BR2224" s="5"/>
      <c r="BS2224" s="5"/>
      <c r="BT2224" s="7"/>
      <c r="BU2224" s="7"/>
      <c r="BV2224" s="7"/>
      <c r="BW2224" s="7"/>
      <c r="BX2224" s="7"/>
      <c r="BY2224" s="7"/>
      <c r="BZ2224" s="7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L2224" s="5">
        <v>156.26474901223011</v>
      </c>
      <c r="CM2224" s="5"/>
      <c r="CO2224" s="5"/>
      <c r="CP2224" s="5"/>
      <c r="CQ2224" s="5"/>
    </row>
    <row r="2225" spans="1:166" hidden="1" x14ac:dyDescent="0.25">
      <c r="A2225" t="s">
        <v>78</v>
      </c>
      <c r="B2225" t="s">
        <v>248</v>
      </c>
      <c r="C2225" s="6">
        <v>39884</v>
      </c>
      <c r="D2225" s="5"/>
      <c r="G2225">
        <v>148</v>
      </c>
      <c r="H2225" t="s">
        <v>17</v>
      </c>
      <c r="I2225" s="7">
        <v>9</v>
      </c>
      <c r="J2225">
        <v>1000</v>
      </c>
      <c r="K2225" s="5">
        <f t="shared" si="73"/>
        <v>111.11111111111111</v>
      </c>
      <c r="AC2225" s="5"/>
      <c r="AE2225" s="8"/>
      <c r="AF2225" s="8"/>
      <c r="AG2225" s="8"/>
      <c r="AH2225" s="8"/>
      <c r="AI2225" s="8"/>
      <c r="AJ2225" s="5"/>
      <c r="AK2225" s="8"/>
      <c r="AL2225" s="8"/>
      <c r="AM2225" s="8"/>
      <c r="AN2225" s="8"/>
      <c r="AO2225" s="8"/>
      <c r="AP2225" s="8"/>
      <c r="AQ2225" s="9"/>
      <c r="AS2225" s="8"/>
      <c r="AT2225" s="8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J2225" s="5"/>
      <c r="BK2225" s="5"/>
      <c r="BL2225" s="5"/>
      <c r="BO2225" s="7"/>
      <c r="BP2225" s="5"/>
      <c r="BQ2225" s="5"/>
      <c r="BR2225" s="5"/>
      <c r="BS2225" s="5"/>
      <c r="BT2225" s="7"/>
      <c r="BU2225" s="7"/>
      <c r="BV2225" s="7"/>
      <c r="BW2225" s="7"/>
      <c r="BX2225" s="7"/>
      <c r="BY2225" s="7"/>
      <c r="BZ2225" s="7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L2225" s="5">
        <v>124.7457093411479</v>
      </c>
      <c r="CM2225" s="5"/>
      <c r="CO2225" s="5"/>
      <c r="CP2225" s="5"/>
      <c r="CQ2225" s="5"/>
    </row>
    <row r="2226" spans="1:166" hidden="1" x14ac:dyDescent="0.25">
      <c r="A2226" t="s">
        <v>78</v>
      </c>
      <c r="B2226" t="s">
        <v>248</v>
      </c>
      <c r="C2226" s="6">
        <v>39885</v>
      </c>
      <c r="D2226" s="5">
        <v>9</v>
      </c>
      <c r="E2226" s="6" t="s">
        <v>207</v>
      </c>
      <c r="F2226" t="s">
        <v>15</v>
      </c>
      <c r="G2226">
        <v>149</v>
      </c>
      <c r="H2226" t="s">
        <v>17</v>
      </c>
      <c r="I2226" s="7">
        <v>9</v>
      </c>
      <c r="J2226">
        <v>1000</v>
      </c>
      <c r="K2226" s="5">
        <f t="shared" si="73"/>
        <v>111.11111111111111</v>
      </c>
      <c r="L2226" s="5"/>
      <c r="M2226" s="8"/>
      <c r="N2226" s="8"/>
      <c r="O2226" s="8"/>
      <c r="P2226" s="8"/>
      <c r="Q2226" s="5"/>
      <c r="R2226" s="5"/>
      <c r="S2226" s="5"/>
      <c r="T2226" s="5"/>
      <c r="U2226" s="5"/>
      <c r="V2226" s="5">
        <v>149</v>
      </c>
      <c r="W2226" s="5"/>
      <c r="X2226" s="8"/>
      <c r="Y2226" s="8"/>
      <c r="Z2226" s="8"/>
      <c r="AA2226" s="8"/>
      <c r="AB2226" s="8"/>
      <c r="AC2226" s="5"/>
      <c r="AD2226" s="8"/>
      <c r="AE2226" s="8"/>
      <c r="AF2226" s="8"/>
      <c r="AG2226" s="8"/>
      <c r="AH2226" s="8"/>
      <c r="AI2226" s="8"/>
      <c r="AJ2226" s="5"/>
      <c r="AK2226" s="8"/>
      <c r="AL2226" s="8"/>
      <c r="AM2226" s="8"/>
      <c r="AN2226" s="8"/>
      <c r="AO2226" s="8"/>
      <c r="AP2226" s="8"/>
      <c r="AQ2226" s="9"/>
      <c r="AR2226" s="8"/>
      <c r="AS2226" s="8"/>
      <c r="AT2226" s="8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8"/>
      <c r="BJ2226" s="5"/>
      <c r="BK2226" s="5"/>
      <c r="BL2226" s="5"/>
      <c r="BM2226" s="8"/>
      <c r="BN2226" s="8"/>
      <c r="BO2226" s="7"/>
      <c r="BP2226" s="5"/>
      <c r="BQ2226" s="5"/>
      <c r="BR2226" s="5"/>
      <c r="BS2226" s="5"/>
      <c r="BT2226" s="7"/>
      <c r="BU2226" s="7"/>
      <c r="BV2226" s="7"/>
      <c r="BW2226" s="7"/>
      <c r="BX2226" s="7"/>
      <c r="BY2226" s="7"/>
      <c r="BZ2226" s="7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8"/>
      <c r="CL2226" s="5"/>
      <c r="CM2226" s="5"/>
      <c r="CN2226" s="8"/>
      <c r="CO2226" s="5"/>
      <c r="CP2226" s="5"/>
      <c r="CQ2226" s="5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</row>
    <row r="2227" spans="1:166" hidden="1" x14ac:dyDescent="0.25">
      <c r="A2227" t="s">
        <v>78</v>
      </c>
      <c r="B2227" t="s">
        <v>248</v>
      </c>
      <c r="C2227" s="6">
        <v>39895</v>
      </c>
      <c r="D2227" s="5"/>
      <c r="G2227">
        <v>159</v>
      </c>
      <c r="H2227" t="s">
        <v>17</v>
      </c>
      <c r="I2227" s="7">
        <v>9</v>
      </c>
      <c r="J2227">
        <v>1000</v>
      </c>
      <c r="K2227" s="5">
        <f t="shared" si="73"/>
        <v>111.11111111111111</v>
      </c>
      <c r="AC2227" s="5"/>
      <c r="AE2227" s="8"/>
      <c r="AF2227" s="8"/>
      <c r="AG2227" s="8"/>
      <c r="AH2227" s="8"/>
      <c r="AI2227" s="8"/>
      <c r="AJ2227" s="5"/>
      <c r="AK2227" s="8"/>
      <c r="AL2227" s="8"/>
      <c r="AM2227" s="8"/>
      <c r="AN2227" s="8"/>
      <c r="AO2227" s="8"/>
      <c r="AP2227" s="8"/>
      <c r="AQ2227" s="9"/>
      <c r="AS2227" s="8"/>
      <c r="AT2227" s="8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J2227" s="5"/>
      <c r="BK2227" s="5"/>
      <c r="BL2227" s="5"/>
      <c r="BO2227" s="7"/>
      <c r="BP2227" s="5"/>
      <c r="BQ2227" s="5"/>
      <c r="BR2227" s="5"/>
      <c r="BS2227" s="5"/>
      <c r="BT2227" s="7"/>
      <c r="BU2227" s="7"/>
      <c r="BV2227" s="7"/>
      <c r="BW2227" s="7"/>
      <c r="BX2227" s="7"/>
      <c r="BY2227" s="7"/>
      <c r="BZ2227" s="7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L2227" s="5">
        <v>100.0290311036871</v>
      </c>
      <c r="CM2227" s="5"/>
      <c r="CO2227" s="5"/>
      <c r="CP2227" s="5"/>
      <c r="CQ2227" s="5"/>
    </row>
    <row r="2228" spans="1:166" hidden="1" x14ac:dyDescent="0.25">
      <c r="A2228" t="s">
        <v>78</v>
      </c>
      <c r="B2228" t="s">
        <v>248</v>
      </c>
      <c r="C2228" s="6">
        <v>39902</v>
      </c>
      <c r="G2228">
        <v>166</v>
      </c>
      <c r="H2228" t="s">
        <v>17</v>
      </c>
      <c r="I2228" s="7">
        <v>9</v>
      </c>
      <c r="J2228">
        <v>1000</v>
      </c>
      <c r="K2228" s="5">
        <f t="shared" si="73"/>
        <v>111.11111111111111</v>
      </c>
      <c r="AC2228" s="5">
        <v>303.79426598572218</v>
      </c>
      <c r="AE2228" s="8"/>
      <c r="AF2228" s="8"/>
      <c r="AG2228" s="8"/>
      <c r="AH2228" s="8"/>
      <c r="AI2228" s="8"/>
      <c r="AJ2228" s="5">
        <v>153.52409181598955</v>
      </c>
      <c r="AK2228" s="8">
        <v>1.5804483579241098</v>
      </c>
      <c r="AL2228" s="8"/>
      <c r="AM2228" s="8"/>
      <c r="AN2228" s="8"/>
      <c r="AO2228" s="8"/>
      <c r="AP2228" s="8"/>
      <c r="AQ2228" s="9">
        <f>AK2228/AJ2228</f>
        <v>1.0294464792004104E-2</v>
      </c>
      <c r="AS2228" s="8"/>
      <c r="AT2228" s="8"/>
      <c r="AU2228" s="5">
        <v>0</v>
      </c>
      <c r="AV2228" s="5"/>
      <c r="AW2228" s="5"/>
      <c r="AX2228" s="5"/>
      <c r="AY2228" s="5">
        <v>18.018259796394769</v>
      </c>
      <c r="AZ2228" s="5"/>
      <c r="BA2228" s="5"/>
      <c r="BB2228" s="5"/>
      <c r="BC2228" s="5"/>
      <c r="BD2228" s="5"/>
      <c r="BE2228" s="5"/>
      <c r="BF2228" s="5"/>
      <c r="BG2228" s="5">
        <v>654.87867911035244</v>
      </c>
      <c r="BH2228" s="5">
        <v>672.89693890674721</v>
      </c>
      <c r="BJ2228" s="5"/>
      <c r="BK2228" s="5">
        <f>AC2228+AJ2228+BH2228</f>
        <v>1130.2152967084589</v>
      </c>
      <c r="BL2228" s="5"/>
      <c r="BM2228" s="8">
        <f>BH2228/BK2228</f>
        <v>0.59537058192933145</v>
      </c>
      <c r="BN2228" s="8"/>
      <c r="BO2228" s="7"/>
      <c r="BP2228" s="5"/>
      <c r="BQ2228" s="5"/>
      <c r="BR2228" s="5"/>
      <c r="BS2228" s="5"/>
      <c r="BT2228" s="7"/>
      <c r="BU2228" s="7"/>
      <c r="BV2228" s="7"/>
      <c r="BW2228" s="7"/>
      <c r="BX2228" s="8">
        <f>AC2228/BK2228</f>
        <v>0.26879327051267687</v>
      </c>
      <c r="BY2228" s="8">
        <f>AJ2228/BK2228</f>
        <v>0.13583614755799164</v>
      </c>
      <c r="BZ2228" s="8">
        <f>BH2228/BK2228</f>
        <v>0.59537058192933145</v>
      </c>
      <c r="CA2228" s="5"/>
      <c r="CB2228" s="5">
        <v>9.9375</v>
      </c>
      <c r="CC2228" s="5">
        <v>14.242895966259345</v>
      </c>
      <c r="CD2228" s="5">
        <v>111.83354273536435</v>
      </c>
      <c r="CE2228" s="5"/>
      <c r="CF2228" s="5"/>
      <c r="CG2228" s="5"/>
      <c r="CH2228" s="5"/>
      <c r="CI2228" s="5"/>
      <c r="CJ2228" s="5"/>
      <c r="CL2228" s="5"/>
      <c r="CM2228" s="5"/>
      <c r="CO2228" s="5"/>
      <c r="CP2228" s="5"/>
      <c r="CQ2228" s="5"/>
    </row>
    <row r="2229" spans="1:166" hidden="1" x14ac:dyDescent="0.25">
      <c r="A2229" t="s">
        <v>78</v>
      </c>
      <c r="B2229" t="s">
        <v>248</v>
      </c>
      <c r="C2229" s="6">
        <v>39906</v>
      </c>
      <c r="D2229" s="5">
        <v>10</v>
      </c>
      <c r="E2229" t="s">
        <v>108</v>
      </c>
      <c r="F2229" t="s">
        <v>18</v>
      </c>
      <c r="G2229">
        <v>170</v>
      </c>
      <c r="H2229" t="s">
        <v>17</v>
      </c>
      <c r="I2229" s="7">
        <v>9</v>
      </c>
      <c r="J2229">
        <v>1000</v>
      </c>
      <c r="K2229" s="5">
        <f t="shared" si="73"/>
        <v>111.11111111111111</v>
      </c>
      <c r="L2229" s="5"/>
      <c r="M2229" s="8"/>
      <c r="N2229" s="8"/>
      <c r="O2229" s="8"/>
      <c r="P2229" s="8"/>
      <c r="Q2229" s="5"/>
      <c r="R2229" s="5"/>
      <c r="S2229" s="5"/>
      <c r="T2229" s="5"/>
      <c r="U2229" s="5"/>
      <c r="V2229" s="5"/>
      <c r="W2229" s="5"/>
      <c r="X2229" s="8"/>
      <c r="Y2229" s="8"/>
      <c r="Z2229" s="8"/>
      <c r="AA2229" s="8"/>
      <c r="AB2229" s="8"/>
      <c r="AC2229" s="5"/>
      <c r="AD2229" s="8"/>
      <c r="AE2229" s="8"/>
      <c r="AF2229" s="8"/>
      <c r="AG2229" s="8"/>
      <c r="AH2229" s="8"/>
      <c r="AI2229" s="8"/>
      <c r="AJ2229" s="5"/>
      <c r="AK2229" s="8"/>
      <c r="AL2229" s="8"/>
      <c r="AM2229" s="8"/>
      <c r="AN2229" s="8"/>
      <c r="AO2229" s="8"/>
      <c r="AP2229" s="8"/>
      <c r="AQ2229" s="9"/>
      <c r="AR2229" s="8"/>
      <c r="AS2229" s="8"/>
      <c r="AT2229" s="8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8"/>
      <c r="BJ2229" s="5"/>
      <c r="BK2229" s="5"/>
      <c r="BL2229" s="5"/>
      <c r="BM2229" s="8"/>
      <c r="BN2229" s="5">
        <f>BP2229*(1/(BO2229/100))</f>
        <v>499.63821138211387</v>
      </c>
      <c r="BO2229" s="7">
        <v>40.5</v>
      </c>
      <c r="BP2229" s="5">
        <v>202.35347560975612</v>
      </c>
      <c r="BQ2229" s="5">
        <f>BN2229-BP2229</f>
        <v>297.28473577235775</v>
      </c>
      <c r="BR2229" s="5"/>
      <c r="BS2229" s="5"/>
      <c r="BT2229" s="7">
        <v>8.9142500268615024</v>
      </c>
      <c r="BU2229" s="7"/>
      <c r="BV2229" s="7"/>
      <c r="BW2229" s="7"/>
      <c r="BX2229" s="7"/>
      <c r="BY2229" s="7"/>
      <c r="BZ2229" s="7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8"/>
      <c r="CL2229" s="5"/>
      <c r="CM2229" s="5"/>
      <c r="CN2229" s="8"/>
      <c r="CO2229" s="5"/>
      <c r="CP2229" s="5"/>
      <c r="CQ2229" s="5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</row>
    <row r="2230" spans="1:166" hidden="1" x14ac:dyDescent="0.25">
      <c r="A2230" t="s">
        <v>78</v>
      </c>
      <c r="B2230" t="s">
        <v>248</v>
      </c>
      <c r="C2230" s="6">
        <v>39946</v>
      </c>
      <c r="D2230" s="5"/>
      <c r="G2230">
        <v>210</v>
      </c>
      <c r="H2230" t="s">
        <v>17</v>
      </c>
      <c r="I2230" s="7">
        <v>9</v>
      </c>
      <c r="J2230">
        <v>1000</v>
      </c>
      <c r="K2230" s="5">
        <f t="shared" si="73"/>
        <v>111.11111111111111</v>
      </c>
      <c r="AC2230" s="5"/>
      <c r="AE2230" s="8"/>
      <c r="AF2230" s="8"/>
      <c r="AG2230" s="8"/>
      <c r="AH2230" s="8"/>
      <c r="AI2230" s="8"/>
      <c r="AJ2230" s="5"/>
      <c r="AK2230" s="8"/>
      <c r="AL2230" s="8"/>
      <c r="AM2230" s="8"/>
      <c r="AN2230" s="8"/>
      <c r="AO2230" s="8"/>
      <c r="AP2230" s="8"/>
      <c r="AQ2230" s="9"/>
      <c r="AS2230" s="8"/>
      <c r="AT2230" s="8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J2230" s="5"/>
      <c r="BK2230" s="5"/>
      <c r="BL2230" s="5"/>
      <c r="BO2230" s="7"/>
      <c r="BP2230" s="5"/>
      <c r="BQ2230" s="5"/>
      <c r="BR2230" s="5"/>
      <c r="BS2230" s="5"/>
      <c r="BT2230" s="7"/>
      <c r="BU2230" s="7"/>
      <c r="BV2230" s="7"/>
      <c r="BW2230" s="7"/>
      <c r="BX2230" s="7"/>
      <c r="BY2230" s="7"/>
      <c r="BZ2230" s="7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L2230" s="5">
        <v>108.5327642646903</v>
      </c>
      <c r="CM2230" s="5"/>
      <c r="CO2230" s="5"/>
      <c r="CP2230" s="5"/>
      <c r="CQ2230" s="5"/>
    </row>
    <row r="2231" spans="1:166" hidden="1" x14ac:dyDescent="0.25">
      <c r="A2231" t="s">
        <v>81</v>
      </c>
      <c r="B2231" t="s">
        <v>249</v>
      </c>
      <c r="C2231" s="6">
        <v>39736</v>
      </c>
      <c r="D2231" s="5">
        <v>1</v>
      </c>
      <c r="E2231" s="6" t="s">
        <v>209</v>
      </c>
      <c r="F2231" t="s">
        <v>10</v>
      </c>
      <c r="G2231">
        <v>0</v>
      </c>
      <c r="H2231" t="s">
        <v>17</v>
      </c>
      <c r="I2231" s="7">
        <v>9</v>
      </c>
      <c r="J2231">
        <v>1000</v>
      </c>
      <c r="K2231" s="5">
        <f t="shared" si="73"/>
        <v>111.11111111111111</v>
      </c>
      <c r="L2231" s="5"/>
      <c r="M2231" s="8"/>
      <c r="N2231" s="8"/>
      <c r="O2231" s="8"/>
      <c r="P2231" s="8"/>
      <c r="Q2231" s="5"/>
      <c r="R2231" s="5"/>
      <c r="S2231" s="5"/>
      <c r="T2231" s="5"/>
      <c r="U2231" s="5"/>
      <c r="V2231" s="5"/>
      <c r="W2231" s="5"/>
      <c r="X2231" s="8"/>
      <c r="Y2231" s="8"/>
      <c r="Z2231" s="8"/>
      <c r="AA2231" s="8"/>
      <c r="AB2231" s="8"/>
      <c r="AC2231" s="5"/>
      <c r="AD2231" s="8"/>
      <c r="AE2231" s="8"/>
      <c r="AF2231" s="8"/>
      <c r="AG2231" s="8"/>
      <c r="AH2231" s="8"/>
      <c r="AI2231" s="8"/>
      <c r="AJ2231" s="5"/>
      <c r="AK2231" s="8"/>
      <c r="AL2231" s="8"/>
      <c r="AM2231" s="8"/>
      <c r="AN2231" s="8"/>
      <c r="AO2231" s="8"/>
      <c r="AP2231" s="8"/>
      <c r="AQ2231" s="9"/>
      <c r="AR2231" s="8"/>
      <c r="AS2231" s="8"/>
      <c r="AT2231" s="8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8"/>
      <c r="BJ2231" s="5"/>
      <c r="BK2231" s="5"/>
      <c r="BL2231" s="5"/>
      <c r="BM2231" s="8"/>
      <c r="BN2231" s="8"/>
      <c r="BO2231" s="7"/>
      <c r="BP2231" s="5"/>
      <c r="BQ2231" s="5"/>
      <c r="BR2231" s="5"/>
      <c r="BS2231" s="5"/>
      <c r="BT2231" s="7"/>
      <c r="BU2231" s="7"/>
      <c r="BV2231" s="7"/>
      <c r="BW2231" s="7"/>
      <c r="BX2231" s="7"/>
      <c r="BY2231" s="7"/>
      <c r="BZ2231" s="7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8"/>
      <c r="CL2231" s="5"/>
      <c r="CM2231" s="5"/>
      <c r="CN2231" s="8"/>
      <c r="CO2231" s="5"/>
      <c r="CP2231" s="5"/>
      <c r="CQ2231" s="5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</row>
    <row r="2232" spans="1:166" hidden="1" x14ac:dyDescent="0.25">
      <c r="A2232" t="s">
        <v>81</v>
      </c>
      <c r="B2232" t="s">
        <v>249</v>
      </c>
      <c r="C2232" s="6">
        <v>39745</v>
      </c>
      <c r="D2232" s="5">
        <v>3</v>
      </c>
      <c r="E2232" s="6" t="s">
        <v>205</v>
      </c>
      <c r="F2232" t="s">
        <v>88</v>
      </c>
      <c r="G2232">
        <v>9</v>
      </c>
      <c r="H2232" t="s">
        <v>17</v>
      </c>
      <c r="I2232" s="7">
        <v>9</v>
      </c>
      <c r="J2232">
        <v>1000</v>
      </c>
      <c r="K2232" s="5">
        <f t="shared" si="73"/>
        <v>111.11111111111111</v>
      </c>
      <c r="L2232" s="5"/>
      <c r="M2232" s="8"/>
      <c r="N2232" s="8"/>
      <c r="O2232" s="8"/>
      <c r="P2232" s="8"/>
      <c r="Q2232" s="5">
        <v>9</v>
      </c>
      <c r="R2232" s="5"/>
      <c r="S2232" s="5"/>
      <c r="T2232" s="5"/>
      <c r="U2232" s="5"/>
      <c r="V2232" s="5"/>
      <c r="W2232" s="5"/>
      <c r="X2232" s="8"/>
      <c r="Y2232" s="8"/>
      <c r="Z2232" s="8"/>
      <c r="AA2232" s="8"/>
      <c r="AB2232" s="8"/>
      <c r="AC2232" s="5"/>
      <c r="AD2232" s="8"/>
      <c r="AE2232" s="8"/>
      <c r="AF2232" s="8"/>
      <c r="AG2232" s="8"/>
      <c r="AH2232" s="8"/>
      <c r="AI2232" s="8"/>
      <c r="AJ2232" s="5"/>
      <c r="AK2232" s="8"/>
      <c r="AL2232" s="8"/>
      <c r="AM2232" s="8"/>
      <c r="AN2232" s="8"/>
      <c r="AO2232" s="8"/>
      <c r="AP2232" s="8"/>
      <c r="AQ2232" s="9"/>
      <c r="AR2232" s="8"/>
      <c r="AS2232" s="8"/>
      <c r="AT2232" s="8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8"/>
      <c r="BJ2232" s="5"/>
      <c r="BK2232" s="5"/>
      <c r="BL2232" s="5"/>
      <c r="BM2232" s="8"/>
      <c r="BN2232" s="8"/>
      <c r="BO2232" s="7"/>
      <c r="BP2232" s="5"/>
      <c r="BQ2232" s="5"/>
      <c r="BR2232" s="5"/>
      <c r="BS2232" s="5"/>
      <c r="BT2232" s="7"/>
      <c r="BU2232" s="7"/>
      <c r="BV2232" s="7"/>
      <c r="BW2232" s="7"/>
      <c r="BX2232" s="7"/>
      <c r="BY2232" s="7"/>
      <c r="BZ2232" s="7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8"/>
      <c r="CL2232" s="5"/>
      <c r="CM2232" s="5"/>
      <c r="CN2232" s="8"/>
      <c r="CO2232" s="5"/>
      <c r="CP2232" s="5"/>
      <c r="CQ2232" s="5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</row>
    <row r="2233" spans="1:166" hidden="1" x14ac:dyDescent="0.25">
      <c r="A2233" t="s">
        <v>81</v>
      </c>
      <c r="B2233" t="s">
        <v>249</v>
      </c>
      <c r="C2233" s="6">
        <v>39764</v>
      </c>
      <c r="D2233" s="5"/>
      <c r="G2233">
        <v>28</v>
      </c>
      <c r="H2233" t="s">
        <v>17</v>
      </c>
      <c r="I2233" s="7">
        <v>9</v>
      </c>
      <c r="J2233">
        <v>1000</v>
      </c>
      <c r="K2233" s="5">
        <f t="shared" si="73"/>
        <v>111.11111111111111</v>
      </c>
      <c r="AC2233" s="5"/>
      <c r="AE2233" s="8"/>
      <c r="AF2233" s="8"/>
      <c r="AG2233" s="8"/>
      <c r="AH2233" s="8"/>
      <c r="AI2233" s="8"/>
      <c r="AJ2233" s="5"/>
      <c r="AK2233" s="8"/>
      <c r="AL2233" s="8"/>
      <c r="AM2233" s="8"/>
      <c r="AN2233" s="8"/>
      <c r="AO2233" s="8"/>
      <c r="AP2233" s="8"/>
      <c r="AQ2233" s="9"/>
      <c r="AS2233" s="8"/>
      <c r="AT2233" s="8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J2233" s="5"/>
      <c r="BK2233" s="5"/>
      <c r="BL2233" s="5"/>
      <c r="BO2233" s="7"/>
      <c r="BP2233" s="5"/>
      <c r="BQ2233" s="5"/>
      <c r="BR2233" s="5"/>
      <c r="BS2233" s="5"/>
      <c r="BT2233" s="7"/>
      <c r="BU2233" s="7"/>
      <c r="BV2233" s="7"/>
      <c r="BW2233" s="7"/>
      <c r="BX2233" s="7"/>
      <c r="BY2233" s="7"/>
      <c r="BZ2233" s="7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L2233" s="5">
        <v>159.94203966648891</v>
      </c>
      <c r="CM2233" s="5"/>
      <c r="CO2233" s="5"/>
      <c r="CP2233" s="5"/>
      <c r="CQ2233" s="5"/>
    </row>
    <row r="2234" spans="1:166" hidden="1" x14ac:dyDescent="0.25">
      <c r="A2234" t="s">
        <v>81</v>
      </c>
      <c r="B2234" t="s">
        <v>249</v>
      </c>
      <c r="C2234" s="6">
        <v>39776</v>
      </c>
      <c r="D2234" s="5"/>
      <c r="G2234">
        <v>40</v>
      </c>
      <c r="H2234" t="s">
        <v>17</v>
      </c>
      <c r="I2234" s="7">
        <v>9</v>
      </c>
      <c r="J2234">
        <v>1000</v>
      </c>
      <c r="K2234" s="5">
        <f t="shared" si="73"/>
        <v>111.11111111111111</v>
      </c>
      <c r="AC2234" s="5"/>
      <c r="AE2234" s="8"/>
      <c r="AF2234" s="8"/>
      <c r="AG2234" s="8"/>
      <c r="AH2234" s="8"/>
      <c r="AI2234" s="8"/>
      <c r="AJ2234" s="5"/>
      <c r="AK2234" s="8"/>
      <c r="AL2234" s="8"/>
      <c r="AM2234" s="8"/>
      <c r="AN2234" s="8"/>
      <c r="AO2234" s="8"/>
      <c r="AP2234" s="8"/>
      <c r="AQ2234" s="9"/>
      <c r="AS2234" s="8"/>
      <c r="AT2234" s="8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J2234" s="5"/>
      <c r="BK2234" s="5"/>
      <c r="BL2234" s="5"/>
      <c r="BO2234" s="7"/>
      <c r="BP2234" s="5"/>
      <c r="BQ2234" s="5"/>
      <c r="BR2234" s="5"/>
      <c r="BS2234" s="5"/>
      <c r="BT2234" s="7"/>
      <c r="BU2234" s="7"/>
      <c r="BV2234" s="7"/>
      <c r="BW2234" s="7"/>
      <c r="BX2234" s="7"/>
      <c r="BY2234" s="7"/>
      <c r="BZ2234" s="7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L2234" s="5">
        <v>194.47608139365451</v>
      </c>
      <c r="CM2234" s="5"/>
      <c r="CO2234" s="5"/>
      <c r="CP2234" s="5"/>
      <c r="CQ2234" s="5"/>
    </row>
    <row r="2235" spans="1:166" hidden="1" x14ac:dyDescent="0.25">
      <c r="A2235" t="s">
        <v>81</v>
      </c>
      <c r="B2235" t="s">
        <v>249</v>
      </c>
      <c r="C2235" s="6">
        <v>39783</v>
      </c>
      <c r="D2235" s="5"/>
      <c r="G2235">
        <v>47</v>
      </c>
      <c r="H2235" t="s">
        <v>17</v>
      </c>
      <c r="I2235" s="7">
        <v>9</v>
      </c>
      <c r="J2235">
        <v>1000</v>
      </c>
      <c r="K2235" s="5">
        <f t="shared" si="73"/>
        <v>111.11111111111111</v>
      </c>
      <c r="AC2235" s="5"/>
      <c r="AE2235" s="8"/>
      <c r="AF2235" s="8"/>
      <c r="AG2235" s="8"/>
      <c r="AH2235" s="8"/>
      <c r="AI2235" s="8"/>
      <c r="AJ2235" s="5"/>
      <c r="AK2235" s="8"/>
      <c r="AL2235" s="8"/>
      <c r="AM2235" s="8"/>
      <c r="AN2235" s="8"/>
      <c r="AO2235" s="8"/>
      <c r="AP2235" s="8"/>
      <c r="AQ2235" s="9"/>
      <c r="AS2235" s="8"/>
      <c r="AT2235" s="8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J2235" s="5"/>
      <c r="BK2235" s="5"/>
      <c r="BL2235" s="5"/>
      <c r="BO2235" s="7"/>
      <c r="BP2235" s="5"/>
      <c r="BQ2235" s="5"/>
      <c r="BR2235" s="5"/>
      <c r="BS2235" s="5"/>
      <c r="BT2235" s="7"/>
      <c r="BU2235" s="7"/>
      <c r="BV2235" s="7"/>
      <c r="BW2235" s="7"/>
      <c r="BX2235" s="7"/>
      <c r="BY2235" s="7"/>
      <c r="BZ2235" s="7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L2235" s="5">
        <v>202.37627497135841</v>
      </c>
      <c r="CM2235" s="5"/>
      <c r="CO2235" s="5"/>
      <c r="CP2235" s="5"/>
      <c r="CQ2235" s="5"/>
    </row>
    <row r="2236" spans="1:166" hidden="1" x14ac:dyDescent="0.25">
      <c r="A2236" t="s">
        <v>81</v>
      </c>
      <c r="B2236" t="s">
        <v>249</v>
      </c>
      <c r="C2236" s="6">
        <v>39785</v>
      </c>
      <c r="D2236" s="5"/>
      <c r="G2236">
        <v>49</v>
      </c>
      <c r="H2236" t="s">
        <v>17</v>
      </c>
      <c r="I2236" s="7">
        <v>9</v>
      </c>
      <c r="J2236">
        <v>1000</v>
      </c>
      <c r="K2236" s="5">
        <f t="shared" si="73"/>
        <v>111.11111111111111</v>
      </c>
      <c r="AC2236" s="5"/>
      <c r="AE2236" s="8"/>
      <c r="AF2236" s="8"/>
      <c r="AG2236" s="8"/>
      <c r="AH2236" s="8"/>
      <c r="AI2236" s="8"/>
      <c r="AJ2236" s="5"/>
      <c r="AK2236" s="8"/>
      <c r="AL2236" s="8"/>
      <c r="AM2236" s="8"/>
      <c r="AN2236" s="8"/>
      <c r="AO2236" s="8"/>
      <c r="AP2236" s="8"/>
      <c r="AQ2236" s="9"/>
      <c r="AS2236" s="8"/>
      <c r="AT2236" s="8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J2236" s="5"/>
      <c r="BK2236" s="5"/>
      <c r="BL2236" s="5"/>
      <c r="BO2236" s="7"/>
      <c r="BP2236" s="5"/>
      <c r="BQ2236" s="5"/>
      <c r="BR2236" s="5"/>
      <c r="BS2236" s="5"/>
      <c r="BT2236" s="7"/>
      <c r="BU2236" s="7"/>
      <c r="BV2236" s="7"/>
      <c r="BW2236" s="7"/>
      <c r="BX2236" s="7"/>
      <c r="BY2236" s="7"/>
      <c r="BZ2236" s="7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L2236" s="5">
        <v>186.59437633725861</v>
      </c>
      <c r="CM2236" s="5"/>
      <c r="CO2236" s="5"/>
      <c r="CP2236" s="5"/>
      <c r="CQ2236" s="5"/>
    </row>
    <row r="2237" spans="1:166" hidden="1" x14ac:dyDescent="0.25">
      <c r="A2237" t="s">
        <v>81</v>
      </c>
      <c r="B2237" t="s">
        <v>249</v>
      </c>
      <c r="C2237" s="6">
        <v>39787</v>
      </c>
      <c r="D2237" s="5"/>
      <c r="G2237">
        <v>51</v>
      </c>
      <c r="H2237" t="s">
        <v>17</v>
      </c>
      <c r="I2237" s="7">
        <v>9</v>
      </c>
      <c r="J2237">
        <v>1000</v>
      </c>
      <c r="K2237" s="5">
        <f t="shared" si="73"/>
        <v>111.11111111111111</v>
      </c>
      <c r="AC2237" s="5"/>
      <c r="AE2237" s="8"/>
      <c r="AF2237" s="8"/>
      <c r="AG2237" s="8"/>
      <c r="AH2237" s="8"/>
      <c r="AI2237" s="8"/>
      <c r="AJ2237" s="5"/>
      <c r="AK2237" s="8"/>
      <c r="AL2237" s="8"/>
      <c r="AM2237" s="8"/>
      <c r="AN2237" s="8"/>
      <c r="AO2237" s="8"/>
      <c r="AP2237" s="8"/>
      <c r="AQ2237" s="9"/>
      <c r="AS2237" s="8"/>
      <c r="AT2237" s="8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J2237" s="5"/>
      <c r="BK2237" s="5"/>
      <c r="BL2237" s="5"/>
      <c r="BO2237" s="7"/>
      <c r="BP2237" s="5"/>
      <c r="BQ2237" s="5"/>
      <c r="BR2237" s="5"/>
      <c r="BS2237" s="5"/>
      <c r="BT2237" s="7"/>
      <c r="BU2237" s="7"/>
      <c r="BV2237" s="7"/>
      <c r="BW2237" s="7"/>
      <c r="BX2237" s="7"/>
      <c r="BY2237" s="7"/>
      <c r="BZ2237" s="7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L2237" s="5">
        <v>182.62266136777231</v>
      </c>
      <c r="CM2237" s="5"/>
      <c r="CO2237" s="5"/>
      <c r="CP2237" s="5"/>
      <c r="CQ2237" s="5"/>
    </row>
    <row r="2238" spans="1:166" hidden="1" x14ac:dyDescent="0.25">
      <c r="A2238" t="s">
        <v>81</v>
      </c>
      <c r="B2238" t="s">
        <v>249</v>
      </c>
      <c r="C2238" s="6">
        <v>39788</v>
      </c>
      <c r="D2238" s="5">
        <v>4</v>
      </c>
      <c r="E2238" t="s">
        <v>210</v>
      </c>
      <c r="F2238" t="s">
        <v>12</v>
      </c>
      <c r="G2238">
        <v>52</v>
      </c>
      <c r="H2238" t="s">
        <v>17</v>
      </c>
      <c r="I2238" s="7">
        <v>9</v>
      </c>
      <c r="J2238">
        <v>1000</v>
      </c>
      <c r="K2238" s="5">
        <f t="shared" si="73"/>
        <v>111.11111111111111</v>
      </c>
      <c r="L2238" s="5"/>
      <c r="M2238" s="8"/>
      <c r="N2238" s="8"/>
      <c r="O2238" s="8"/>
      <c r="P2238" s="8"/>
      <c r="Q2238" s="5"/>
      <c r="R2238" s="5">
        <v>52</v>
      </c>
      <c r="S2238" s="5"/>
      <c r="T2238" s="5"/>
      <c r="U2238" s="5"/>
      <c r="V2238" s="5"/>
      <c r="W2238" s="5"/>
      <c r="X2238" s="8"/>
      <c r="Y2238" s="8"/>
      <c r="Z2238" s="8"/>
      <c r="AA2238" s="8"/>
      <c r="AB2238" s="8"/>
      <c r="AC2238" s="5"/>
      <c r="AD2238" s="8"/>
      <c r="AE2238" s="8"/>
      <c r="AF2238" s="8"/>
      <c r="AG2238" s="8"/>
      <c r="AH2238" s="8"/>
      <c r="AI2238" s="8"/>
      <c r="AJ2238" s="5"/>
      <c r="AK2238" s="8"/>
      <c r="AL2238" s="8"/>
      <c r="AM2238" s="8"/>
      <c r="AN2238" s="8"/>
      <c r="AO2238" s="8"/>
      <c r="AP2238" s="8"/>
      <c r="AQ2238" s="9"/>
      <c r="AR2238" s="8"/>
      <c r="AS2238" s="8"/>
      <c r="AT2238" s="8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8"/>
      <c r="BJ2238" s="5"/>
      <c r="BK2238" s="5"/>
      <c r="BL2238" s="5"/>
      <c r="BM2238" s="8"/>
      <c r="BN2238" s="8"/>
      <c r="BO2238" s="7"/>
      <c r="BP2238" s="5"/>
      <c r="BQ2238" s="5"/>
      <c r="BR2238" s="5"/>
      <c r="BS2238" s="5"/>
      <c r="BT2238" s="7"/>
      <c r="BU2238" s="7"/>
      <c r="BV2238" s="7"/>
      <c r="BW2238" s="7"/>
      <c r="BX2238" s="7"/>
      <c r="BY2238" s="7"/>
      <c r="BZ2238" s="7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8"/>
      <c r="CL2238" s="5"/>
      <c r="CM2238" s="5"/>
      <c r="CN2238" s="8"/>
      <c r="CO2238" s="5"/>
      <c r="CP2238" s="5"/>
      <c r="CQ2238" s="5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</row>
    <row r="2239" spans="1:166" hidden="1" x14ac:dyDescent="0.25">
      <c r="A2239" t="s">
        <v>81</v>
      </c>
      <c r="B2239" t="s">
        <v>249</v>
      </c>
      <c r="C2239" s="6">
        <v>39792</v>
      </c>
      <c r="G2239">
        <v>56</v>
      </c>
      <c r="H2239" t="s">
        <v>17</v>
      </c>
      <c r="I2239" s="7">
        <v>9</v>
      </c>
      <c r="J2239">
        <v>1000</v>
      </c>
      <c r="K2239" s="5">
        <f t="shared" si="73"/>
        <v>111.11111111111111</v>
      </c>
      <c r="M2239" s="5">
        <v>208</v>
      </c>
      <c r="N2239" s="7">
        <v>9.1999999999999993</v>
      </c>
      <c r="O2239" s="7"/>
      <c r="P2239" s="7"/>
      <c r="AC2239" s="5"/>
      <c r="AE2239" s="8"/>
      <c r="AF2239" s="8"/>
      <c r="AG2239" s="8"/>
      <c r="AH2239" s="8"/>
      <c r="AI2239" s="8"/>
      <c r="AJ2239" s="5"/>
      <c r="AK2239" s="8"/>
      <c r="AL2239" s="8"/>
      <c r="AM2239" s="8"/>
      <c r="AN2239" s="8"/>
      <c r="AO2239" s="8"/>
      <c r="AP2239" s="8"/>
      <c r="AS2239" s="8"/>
      <c r="AT2239" s="8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J2239" s="5"/>
      <c r="BK2239" s="5"/>
      <c r="BL2239" s="5"/>
      <c r="BO2239" s="7"/>
      <c r="BP2239" s="5"/>
      <c r="BQ2239" s="5"/>
      <c r="BR2239" s="5"/>
      <c r="BS2239" s="5"/>
      <c r="BT2239" s="7"/>
      <c r="BU2239" s="7"/>
      <c r="BV2239" s="7"/>
      <c r="BW2239" s="7"/>
      <c r="BX2239" s="7"/>
      <c r="BY2239" s="7"/>
      <c r="BZ2239" s="7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L2239" s="5"/>
      <c r="CM2239" s="5"/>
      <c r="CO2239" s="5"/>
      <c r="CP2239" s="5"/>
      <c r="CQ2239" s="5"/>
    </row>
    <row r="2240" spans="1:166" hidden="1" x14ac:dyDescent="0.25">
      <c r="A2240" t="s">
        <v>81</v>
      </c>
      <c r="B2240" t="s">
        <v>249</v>
      </c>
      <c r="C2240" s="6">
        <v>39793</v>
      </c>
      <c r="D2240" s="5"/>
      <c r="G2240">
        <v>57</v>
      </c>
      <c r="H2240" t="s">
        <v>17</v>
      </c>
      <c r="I2240" s="7">
        <v>9</v>
      </c>
      <c r="J2240">
        <v>1000</v>
      </c>
      <c r="K2240" s="5">
        <f t="shared" si="73"/>
        <v>111.11111111111111</v>
      </c>
      <c r="AC2240" s="5"/>
      <c r="AE2240" s="8"/>
      <c r="AF2240" s="8"/>
      <c r="AG2240" s="8"/>
      <c r="AH2240" s="8"/>
      <c r="AI2240" s="8"/>
      <c r="AJ2240" s="5"/>
      <c r="AK2240" s="8"/>
      <c r="AL2240" s="8"/>
      <c r="AM2240" s="8"/>
      <c r="AN2240" s="8"/>
      <c r="AO2240" s="8"/>
      <c r="AP2240" s="8"/>
      <c r="AQ2240" s="9"/>
      <c r="AS2240" s="8"/>
      <c r="AT2240" s="8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J2240" s="5"/>
      <c r="BK2240" s="5"/>
      <c r="BL2240" s="5"/>
      <c r="BO2240" s="7"/>
      <c r="BP2240" s="5"/>
      <c r="BQ2240" s="5"/>
      <c r="BR2240" s="5"/>
      <c r="BS2240" s="5"/>
      <c r="BT2240" s="7"/>
      <c r="BU2240" s="7"/>
      <c r="BV2240" s="7"/>
      <c r="BW2240" s="7"/>
      <c r="BX2240" s="7"/>
      <c r="BY2240" s="7"/>
      <c r="BZ2240" s="7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L2240" s="5">
        <v>184.1537545999937</v>
      </c>
      <c r="CM2240" s="5"/>
      <c r="CO2240" s="5"/>
      <c r="CP2240" s="5"/>
      <c r="CQ2240" s="5"/>
    </row>
    <row r="2241" spans="1:166" hidden="1" x14ac:dyDescent="0.25">
      <c r="A2241" t="s">
        <v>81</v>
      </c>
      <c r="B2241" t="s">
        <v>249</v>
      </c>
      <c r="C2241" s="6">
        <v>39797</v>
      </c>
      <c r="D2241" s="5"/>
      <c r="G2241">
        <v>61</v>
      </c>
      <c r="H2241" t="s">
        <v>17</v>
      </c>
      <c r="I2241" s="7">
        <v>9</v>
      </c>
      <c r="J2241">
        <v>1000</v>
      </c>
      <c r="K2241" s="5">
        <f t="shared" si="73"/>
        <v>111.11111111111111</v>
      </c>
      <c r="AC2241" s="5"/>
      <c r="AE2241" s="8"/>
      <c r="AF2241" s="8"/>
      <c r="AG2241" s="8"/>
      <c r="AH2241" s="8"/>
      <c r="AI2241" s="8"/>
      <c r="AJ2241" s="5"/>
      <c r="AK2241" s="8"/>
      <c r="AL2241" s="8"/>
      <c r="AM2241" s="8"/>
      <c r="AN2241" s="8"/>
      <c r="AO2241" s="8"/>
      <c r="AP2241" s="8"/>
      <c r="AQ2241" s="9"/>
      <c r="AS2241" s="8"/>
      <c r="AT2241" s="8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J2241" s="5"/>
      <c r="BK2241" s="5"/>
      <c r="BL2241" s="5"/>
      <c r="BO2241" s="7"/>
      <c r="BP2241" s="5"/>
      <c r="BQ2241" s="5"/>
      <c r="BR2241" s="5"/>
      <c r="BS2241" s="5"/>
      <c r="BT2241" s="7"/>
      <c r="BU2241" s="7"/>
      <c r="BV2241" s="7"/>
      <c r="BW2241" s="7"/>
      <c r="BX2241" s="7"/>
      <c r="BY2241" s="7"/>
      <c r="BZ2241" s="7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L2241" s="5">
        <v>210.20585101627361</v>
      </c>
      <c r="CM2241" s="5"/>
      <c r="CO2241" s="5"/>
      <c r="CP2241" s="5"/>
      <c r="CQ2241" s="5"/>
    </row>
    <row r="2242" spans="1:166" hidden="1" x14ac:dyDescent="0.25">
      <c r="A2242" t="s">
        <v>81</v>
      </c>
      <c r="B2242" t="s">
        <v>249</v>
      </c>
      <c r="C2242" s="6">
        <v>39799</v>
      </c>
      <c r="G2242">
        <v>63</v>
      </c>
      <c r="H2242" t="s">
        <v>17</v>
      </c>
      <c r="I2242" s="7">
        <v>9</v>
      </c>
      <c r="J2242">
        <v>1000</v>
      </c>
      <c r="K2242" s="5">
        <f t="shared" si="73"/>
        <v>111.11111111111111</v>
      </c>
      <c r="M2242" s="5">
        <v>282.10000000000002</v>
      </c>
      <c r="N2242" s="7">
        <v>12.202999999999999</v>
      </c>
      <c r="O2242" s="7"/>
      <c r="P2242" s="7"/>
      <c r="AC2242" s="5"/>
      <c r="AE2242" s="8"/>
      <c r="AF2242" s="8"/>
      <c r="AG2242" s="8"/>
      <c r="AH2242" s="8"/>
      <c r="AI2242" s="8"/>
      <c r="AJ2242" s="5"/>
      <c r="AK2242" s="8"/>
      <c r="AL2242" s="8"/>
      <c r="AM2242" s="8"/>
      <c r="AN2242" s="8"/>
      <c r="AO2242" s="8"/>
      <c r="AP2242" s="8"/>
      <c r="AS2242" s="8"/>
      <c r="AT2242" s="8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J2242" s="5"/>
      <c r="BK2242" s="5"/>
      <c r="BL2242" s="5"/>
      <c r="BO2242" s="7"/>
      <c r="BP2242" s="5"/>
      <c r="BQ2242" s="5"/>
      <c r="BR2242" s="5"/>
      <c r="BS2242" s="5"/>
      <c r="BT2242" s="7"/>
      <c r="BU2242" s="7"/>
      <c r="BV2242" s="7"/>
      <c r="BW2242" s="7"/>
      <c r="BX2242" s="7"/>
      <c r="BY2242" s="7"/>
      <c r="BZ2242" s="7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L2242" s="5"/>
      <c r="CM2242" s="5"/>
      <c r="CO2242" s="5"/>
      <c r="CP2242" s="5"/>
      <c r="CQ2242" s="5"/>
    </row>
    <row r="2243" spans="1:166" hidden="1" x14ac:dyDescent="0.25">
      <c r="A2243" t="s">
        <v>81</v>
      </c>
      <c r="B2243" t="s">
        <v>249</v>
      </c>
      <c r="C2243" s="6">
        <v>39801</v>
      </c>
      <c r="D2243" s="5"/>
      <c r="G2243">
        <v>65</v>
      </c>
      <c r="H2243" t="s">
        <v>17</v>
      </c>
      <c r="I2243" s="7">
        <v>9</v>
      </c>
      <c r="J2243">
        <v>1000</v>
      </c>
      <c r="K2243" s="5">
        <f t="shared" si="73"/>
        <v>111.11111111111111</v>
      </c>
      <c r="AC2243" s="5"/>
      <c r="AE2243" s="8"/>
      <c r="AF2243" s="8"/>
      <c r="AG2243" s="8"/>
      <c r="AH2243" s="8"/>
      <c r="AI2243" s="8"/>
      <c r="AJ2243" s="5"/>
      <c r="AK2243" s="8"/>
      <c r="AL2243" s="8"/>
      <c r="AM2243" s="8"/>
      <c r="AN2243" s="8"/>
      <c r="AO2243" s="8"/>
      <c r="AP2243" s="8"/>
      <c r="AQ2243" s="9"/>
      <c r="AS2243" s="8"/>
      <c r="AT2243" s="8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J2243" s="5"/>
      <c r="BK2243" s="5"/>
      <c r="BL2243" s="5"/>
      <c r="BO2243" s="7"/>
      <c r="BP2243" s="5"/>
      <c r="BQ2243" s="5"/>
      <c r="BR2243" s="5"/>
      <c r="BS2243" s="5"/>
      <c r="BT2243" s="7"/>
      <c r="BU2243" s="7"/>
      <c r="BV2243" s="7"/>
      <c r="BW2243" s="7"/>
      <c r="BX2243" s="7"/>
      <c r="BY2243" s="7"/>
      <c r="BZ2243" s="7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L2243" s="5">
        <v>196.60936714483711</v>
      </c>
      <c r="CM2243" s="5"/>
      <c r="CO2243" s="5"/>
      <c r="CP2243" s="5"/>
      <c r="CQ2243" s="5"/>
    </row>
    <row r="2244" spans="1:166" hidden="1" x14ac:dyDescent="0.25">
      <c r="A2244" t="s">
        <v>81</v>
      </c>
      <c r="B2244" t="s">
        <v>249</v>
      </c>
      <c r="C2244" s="6">
        <v>39806</v>
      </c>
      <c r="D2244" s="5"/>
      <c r="G2244">
        <v>70</v>
      </c>
      <c r="H2244" t="s">
        <v>17</v>
      </c>
      <c r="I2244" s="7">
        <v>9</v>
      </c>
      <c r="J2244">
        <v>1000</v>
      </c>
      <c r="K2244" s="5">
        <f t="shared" si="73"/>
        <v>111.11111111111111</v>
      </c>
      <c r="M2244" s="5">
        <v>390</v>
      </c>
      <c r="N2244" s="7">
        <v>14.2</v>
      </c>
      <c r="O2244" s="7"/>
      <c r="P2244" s="7"/>
      <c r="AC2244" s="5"/>
      <c r="AE2244" s="8"/>
      <c r="AF2244" s="8"/>
      <c r="AG2244" s="8"/>
      <c r="AH2244" s="8"/>
      <c r="AI2244" s="8"/>
      <c r="AJ2244" s="5"/>
      <c r="AK2244" s="8"/>
      <c r="AL2244" s="8"/>
      <c r="AM2244" s="8"/>
      <c r="AN2244" s="8"/>
      <c r="AO2244" s="8"/>
      <c r="AP2244" s="8"/>
      <c r="AQ2244" s="9"/>
      <c r="AS2244" s="8"/>
      <c r="AT2244" s="8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J2244" s="5"/>
      <c r="BK2244" s="5"/>
      <c r="BL2244" s="5"/>
      <c r="BO2244" s="7"/>
      <c r="BP2244" s="5"/>
      <c r="BQ2244" s="5"/>
      <c r="BR2244" s="5"/>
      <c r="BS2244" s="5"/>
      <c r="BT2244" s="7"/>
      <c r="BU2244" s="7"/>
      <c r="BV2244" s="7"/>
      <c r="BW2244" s="7"/>
      <c r="BX2244" s="7"/>
      <c r="BY2244" s="7"/>
      <c r="BZ2244" s="7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L2244" s="5">
        <v>171.95323397813669</v>
      </c>
      <c r="CM2244" s="5"/>
      <c r="CO2244" s="5"/>
      <c r="CP2244" s="5"/>
      <c r="CQ2244" s="5"/>
    </row>
    <row r="2245" spans="1:166" hidden="1" x14ac:dyDescent="0.25">
      <c r="A2245" t="s">
        <v>81</v>
      </c>
      <c r="B2245" t="s">
        <v>249</v>
      </c>
      <c r="C2245" s="6">
        <v>39808</v>
      </c>
      <c r="D2245" s="5">
        <v>5</v>
      </c>
      <c r="E2245" t="s">
        <v>206</v>
      </c>
      <c r="F2245" t="s">
        <v>13</v>
      </c>
      <c r="G2245">
        <v>72</v>
      </c>
      <c r="H2245" t="s">
        <v>17</v>
      </c>
      <c r="I2245" s="7">
        <v>9</v>
      </c>
      <c r="J2245">
        <v>1000</v>
      </c>
      <c r="K2245" s="5">
        <f t="shared" si="73"/>
        <v>111.11111111111111</v>
      </c>
      <c r="L2245" s="5"/>
      <c r="M2245" s="8"/>
      <c r="N2245" s="8"/>
      <c r="O2245" s="8"/>
      <c r="P2245" s="8"/>
      <c r="Q2245" s="5"/>
      <c r="R2245" s="5"/>
      <c r="S2245" s="5">
        <v>72</v>
      </c>
      <c r="T2245" s="5"/>
      <c r="U2245" s="5"/>
      <c r="V2245" s="5"/>
      <c r="W2245" s="5"/>
      <c r="X2245" s="8"/>
      <c r="Y2245" s="8"/>
      <c r="Z2245" s="8"/>
      <c r="AA2245" s="8"/>
      <c r="AB2245" s="8"/>
      <c r="AC2245" s="5"/>
      <c r="AD2245" s="8"/>
      <c r="AE2245" s="8"/>
      <c r="AF2245" s="8"/>
      <c r="AG2245" s="8"/>
      <c r="AH2245" s="8"/>
      <c r="AI2245" s="8"/>
      <c r="AJ2245" s="5"/>
      <c r="AK2245" s="8"/>
      <c r="AL2245" s="8"/>
      <c r="AM2245" s="8"/>
      <c r="AN2245" s="8"/>
      <c r="AO2245" s="8"/>
      <c r="AP2245" s="8"/>
      <c r="AQ2245" s="9"/>
      <c r="AR2245" s="8"/>
      <c r="AS2245" s="8"/>
      <c r="AT2245" s="8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8"/>
      <c r="BJ2245" s="5"/>
      <c r="BK2245" s="5"/>
      <c r="BL2245" s="5"/>
      <c r="BM2245" s="8"/>
      <c r="BN2245" s="8"/>
      <c r="BO2245" s="7"/>
      <c r="BP2245" s="5"/>
      <c r="BQ2245" s="5"/>
      <c r="BR2245" s="5"/>
      <c r="BS2245" s="5"/>
      <c r="BT2245" s="7"/>
      <c r="BU2245" s="7"/>
      <c r="BV2245" s="7"/>
      <c r="BW2245" s="7"/>
      <c r="BX2245" s="7"/>
      <c r="BY2245" s="7"/>
      <c r="BZ2245" s="7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8"/>
      <c r="CL2245" s="5"/>
      <c r="CM2245" s="5"/>
      <c r="CN2245" s="8"/>
      <c r="CO2245" s="5"/>
      <c r="CP2245" s="5"/>
      <c r="CQ2245" s="5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</row>
    <row r="2246" spans="1:166" hidden="1" x14ac:dyDescent="0.25">
      <c r="A2246" t="s">
        <v>81</v>
      </c>
      <c r="B2246" t="s">
        <v>249</v>
      </c>
      <c r="C2246" s="6">
        <v>39812</v>
      </c>
      <c r="D2246" s="5"/>
      <c r="E2246" s="6"/>
      <c r="G2246">
        <v>76</v>
      </c>
      <c r="H2246" t="s">
        <v>17</v>
      </c>
      <c r="I2246" s="7">
        <v>9</v>
      </c>
      <c r="J2246">
        <v>1000</v>
      </c>
      <c r="K2246" s="5">
        <f t="shared" si="73"/>
        <v>111.11111111111111</v>
      </c>
      <c r="L2246" s="5"/>
      <c r="M2246" s="8"/>
      <c r="N2246" s="8"/>
      <c r="O2246" s="8"/>
      <c r="P2246" s="8"/>
      <c r="Q2246" s="5"/>
      <c r="R2246" s="5"/>
      <c r="S2246" s="5"/>
      <c r="T2246" s="5"/>
      <c r="U2246" s="5"/>
      <c r="V2246" s="5"/>
      <c r="W2246" s="5"/>
      <c r="X2246" s="8"/>
      <c r="Y2246" s="8"/>
      <c r="Z2246" s="8"/>
      <c r="AA2246" s="8"/>
      <c r="AB2246" s="8"/>
      <c r="AC2246" s="5"/>
      <c r="AD2246" s="8"/>
      <c r="AE2246" s="8"/>
      <c r="AF2246" s="8"/>
      <c r="AG2246" s="8"/>
      <c r="AH2246" s="8"/>
      <c r="AI2246" s="8"/>
      <c r="AJ2246" s="5"/>
      <c r="AK2246" s="8"/>
      <c r="AL2246" s="8"/>
      <c r="AM2246" s="8"/>
      <c r="AN2246" s="8"/>
      <c r="AO2246" s="8"/>
      <c r="AP2246" s="8"/>
      <c r="AQ2246" s="9"/>
      <c r="AR2246" s="8"/>
      <c r="AS2246" s="8"/>
      <c r="AT2246" s="8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8"/>
      <c r="BJ2246" s="5"/>
      <c r="BK2246" s="5"/>
      <c r="BL2246" s="5"/>
      <c r="BM2246" s="8"/>
      <c r="BN2246" s="8"/>
      <c r="BO2246" s="7"/>
      <c r="BP2246" s="5"/>
      <c r="BQ2246" s="5"/>
      <c r="BR2246" s="5"/>
      <c r="BS2246" s="5"/>
      <c r="BT2246" s="7"/>
      <c r="BU2246" s="7"/>
      <c r="BV2246" s="7"/>
      <c r="BW2246" s="7"/>
      <c r="BX2246" s="7"/>
      <c r="BY2246" s="7"/>
      <c r="BZ2246" s="7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8"/>
      <c r="CL2246" s="5">
        <v>206.13211784395759</v>
      </c>
      <c r="CM2246" s="5"/>
      <c r="CN2246" s="8"/>
      <c r="CO2246" s="5"/>
      <c r="CP2246" s="5"/>
      <c r="CQ2246" s="5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</row>
    <row r="2247" spans="1:166" hidden="1" x14ac:dyDescent="0.25">
      <c r="A2247" t="s">
        <v>81</v>
      </c>
      <c r="B2247" t="s">
        <v>249</v>
      </c>
      <c r="C2247" s="6">
        <v>39813</v>
      </c>
      <c r="G2247">
        <v>77</v>
      </c>
      <c r="H2247" t="s">
        <v>17</v>
      </c>
      <c r="I2247" s="7">
        <v>9</v>
      </c>
      <c r="J2247">
        <v>1000</v>
      </c>
      <c r="K2247" s="5">
        <f t="shared" si="73"/>
        <v>111.11111111111111</v>
      </c>
      <c r="M2247" s="5">
        <v>497</v>
      </c>
      <c r="N2247" s="7">
        <v>15.05</v>
      </c>
      <c r="O2247" s="7"/>
      <c r="P2247" s="7"/>
      <c r="AC2247" s="5">
        <v>77.150000000000006</v>
      </c>
      <c r="AE2247" s="8"/>
      <c r="AF2247" s="8"/>
      <c r="AG2247" s="8"/>
      <c r="AH2247" s="8"/>
      <c r="AI2247" s="8"/>
      <c r="AJ2247" s="5">
        <v>81.925000000000011</v>
      </c>
      <c r="AK2247" s="8">
        <v>1.0829949999999999</v>
      </c>
      <c r="AL2247" s="8"/>
      <c r="AM2247" s="8"/>
      <c r="AN2247" s="8"/>
      <c r="AO2247" s="8"/>
      <c r="AP2247" s="8"/>
      <c r="AQ2247" s="9">
        <f>AK2247/AJ2247</f>
        <v>1.3219346963686296E-2</v>
      </c>
      <c r="AS2247" s="8"/>
      <c r="AT2247" s="8"/>
      <c r="AU2247" s="5">
        <v>10.125</v>
      </c>
      <c r="AV2247" s="5"/>
      <c r="AW2247" s="5"/>
      <c r="AX2247" s="5"/>
      <c r="AY2247" s="5">
        <v>1.625</v>
      </c>
      <c r="AZ2247" s="5"/>
      <c r="BA2247" s="5"/>
      <c r="BB2247" s="5"/>
      <c r="BC2247" s="5"/>
      <c r="BD2247" s="5"/>
      <c r="BE2247" s="5"/>
      <c r="BF2247" s="5"/>
      <c r="BG2247" s="5">
        <v>0</v>
      </c>
      <c r="BH2247" s="5">
        <v>11.75</v>
      </c>
      <c r="BJ2247" s="5"/>
      <c r="BK2247" s="5">
        <f>AC2247+AJ2247+BH2247</f>
        <v>170.82500000000002</v>
      </c>
      <c r="BL2247" s="5"/>
      <c r="BM2247" s="8">
        <f>BH2247/BK2247</f>
        <v>6.8783843114298249E-2</v>
      </c>
      <c r="BN2247" s="8"/>
      <c r="BO2247" s="7"/>
      <c r="BP2247" s="5"/>
      <c r="BQ2247" s="5"/>
      <c r="BR2247" s="5"/>
      <c r="BS2247" s="5"/>
      <c r="BT2247" s="7"/>
      <c r="BU2247" s="7"/>
      <c r="BV2247" s="7"/>
      <c r="BW2247" s="7"/>
      <c r="BX2247" s="8">
        <f>AC2247/BK2247</f>
        <v>0.45163178691643496</v>
      </c>
      <c r="BY2247" s="8">
        <f>AJ2247/BK2247</f>
        <v>0.47958436996926679</v>
      </c>
      <c r="BZ2247" s="8">
        <f>BH2247/BK2247</f>
        <v>6.8783843114298249E-2</v>
      </c>
      <c r="CA2247" s="5">
        <f>CB2247+CC2247+CD2247+CE2247+CF2247+CG2247</f>
        <v>338.65</v>
      </c>
      <c r="CB2247" s="5">
        <v>142.5</v>
      </c>
      <c r="CC2247" s="5">
        <v>6.5</v>
      </c>
      <c r="CD2247" s="5">
        <v>0</v>
      </c>
      <c r="CE2247" s="5"/>
      <c r="CF2247" s="5">
        <v>180.29999999999998</v>
      </c>
      <c r="CG2247" s="5">
        <v>9.35</v>
      </c>
      <c r="CH2247" s="9">
        <f>AK2247/CA2247</f>
        <v>3.1979772626605642E-3</v>
      </c>
      <c r="CI2247" s="5"/>
      <c r="CJ2247" s="5"/>
      <c r="CL2247" s="5"/>
      <c r="CM2247" s="5"/>
      <c r="CO2247" s="5"/>
      <c r="CP2247" s="5"/>
      <c r="CQ2247" s="5"/>
    </row>
    <row r="2248" spans="1:166" hidden="1" x14ac:dyDescent="0.25">
      <c r="A2248" t="s">
        <v>81</v>
      </c>
      <c r="B2248" t="s">
        <v>249</v>
      </c>
      <c r="C2248" s="6">
        <v>39818</v>
      </c>
      <c r="D2248" s="5"/>
      <c r="G2248">
        <v>82</v>
      </c>
      <c r="H2248" t="s">
        <v>17</v>
      </c>
      <c r="I2248" s="7">
        <v>9</v>
      </c>
      <c r="J2248">
        <v>1000</v>
      </c>
      <c r="K2248" s="5">
        <f t="shared" si="73"/>
        <v>111.11111111111111</v>
      </c>
      <c r="AC2248" s="5"/>
      <c r="AE2248" s="8"/>
      <c r="AF2248" s="8"/>
      <c r="AG2248" s="8"/>
      <c r="AH2248" s="8"/>
      <c r="AI2248" s="8"/>
      <c r="AJ2248" s="5"/>
      <c r="AK2248" s="8"/>
      <c r="AL2248" s="8"/>
      <c r="AM2248" s="8"/>
      <c r="AN2248" s="8"/>
      <c r="AO2248" s="8"/>
      <c r="AP2248" s="8"/>
      <c r="AQ2248" s="9"/>
      <c r="AS2248" s="8"/>
      <c r="AT2248" s="8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J2248" s="5"/>
      <c r="BK2248" s="5"/>
      <c r="BL2248" s="5"/>
      <c r="BO2248" s="7"/>
      <c r="BP2248" s="5"/>
      <c r="BQ2248" s="5"/>
      <c r="BR2248" s="5"/>
      <c r="BS2248" s="5"/>
      <c r="BT2248" s="7"/>
      <c r="BU2248" s="7"/>
      <c r="BV2248" s="7"/>
      <c r="BW2248" s="7"/>
      <c r="BX2248" s="7"/>
      <c r="BY2248" s="7"/>
      <c r="BZ2248" s="7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L2248" s="5">
        <v>179.63750069613471</v>
      </c>
      <c r="CM2248" s="5"/>
      <c r="CO2248" s="5"/>
      <c r="CP2248" s="5"/>
      <c r="CQ2248" s="5"/>
    </row>
    <row r="2249" spans="1:166" hidden="1" x14ac:dyDescent="0.25">
      <c r="A2249" t="s">
        <v>81</v>
      </c>
      <c r="B2249" t="s">
        <v>249</v>
      </c>
      <c r="C2249" s="6">
        <v>39819</v>
      </c>
      <c r="D2249" s="5"/>
      <c r="G2249">
        <v>83</v>
      </c>
      <c r="H2249" t="s">
        <v>17</v>
      </c>
      <c r="I2249" s="7">
        <v>9</v>
      </c>
      <c r="J2249">
        <v>1000</v>
      </c>
      <c r="K2249" s="5">
        <f t="shared" si="73"/>
        <v>111.11111111111111</v>
      </c>
      <c r="AC2249" s="5"/>
      <c r="AE2249" s="8"/>
      <c r="AF2249" s="8"/>
      <c r="AG2249" s="8"/>
      <c r="AH2249" s="8"/>
      <c r="AI2249" s="8"/>
      <c r="AJ2249" s="5"/>
      <c r="AK2249" s="8"/>
      <c r="AL2249" s="8"/>
      <c r="AM2249" s="8"/>
      <c r="AN2249" s="8"/>
      <c r="AO2249" s="8"/>
      <c r="AP2249" s="8"/>
      <c r="AQ2249" s="9"/>
      <c r="AS2249" s="8"/>
      <c r="AT2249" s="8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J2249" s="5"/>
      <c r="BK2249" s="5"/>
      <c r="BL2249" s="5"/>
      <c r="BO2249" s="7"/>
      <c r="BP2249" s="5"/>
      <c r="BQ2249" s="5"/>
      <c r="BR2249" s="5"/>
      <c r="BS2249" s="5"/>
      <c r="BT2249" s="7"/>
      <c r="BU2249" s="7"/>
      <c r="BV2249" s="7"/>
      <c r="BW2249" s="7"/>
      <c r="BX2249" s="7"/>
      <c r="BY2249" s="7"/>
      <c r="BZ2249" s="7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L2249" s="5">
        <v>173.73718371826951</v>
      </c>
      <c r="CM2249" s="5"/>
      <c r="CO2249" s="5"/>
      <c r="CP2249" s="5"/>
      <c r="CQ2249" s="5"/>
    </row>
    <row r="2250" spans="1:166" hidden="1" x14ac:dyDescent="0.25">
      <c r="A2250" t="s">
        <v>81</v>
      </c>
      <c r="B2250" t="s">
        <v>249</v>
      </c>
      <c r="C2250" s="6">
        <v>39820</v>
      </c>
      <c r="G2250">
        <v>84</v>
      </c>
      <c r="H2250" t="s">
        <v>17</v>
      </c>
      <c r="I2250" s="7">
        <v>9</v>
      </c>
      <c r="J2250">
        <v>1000</v>
      </c>
      <c r="K2250" s="5">
        <f t="shared" si="73"/>
        <v>111.11111111111111</v>
      </c>
      <c r="M2250" s="5">
        <v>630</v>
      </c>
      <c r="N2250" s="7">
        <v>17.95</v>
      </c>
      <c r="O2250" s="7"/>
      <c r="P2250" s="7"/>
      <c r="AC2250" s="5"/>
      <c r="AE2250" s="8"/>
      <c r="AF2250" s="8"/>
      <c r="AG2250" s="8"/>
      <c r="AH2250" s="8"/>
      <c r="AI2250" s="8"/>
      <c r="AJ2250" s="5"/>
      <c r="AK2250" s="8"/>
      <c r="AL2250" s="8"/>
      <c r="AM2250" s="8"/>
      <c r="AN2250" s="8"/>
      <c r="AO2250" s="8"/>
      <c r="AP2250" s="8"/>
      <c r="AS2250" s="8"/>
      <c r="AT2250" s="8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J2250" s="5"/>
      <c r="BK2250" s="5"/>
      <c r="BL2250" s="5"/>
      <c r="BO2250" s="7"/>
      <c r="BP2250" s="5"/>
      <c r="BQ2250" s="5"/>
      <c r="BR2250" s="5"/>
      <c r="BS2250" s="5"/>
      <c r="BT2250" s="7"/>
      <c r="BU2250" s="7"/>
      <c r="BV2250" s="7"/>
      <c r="BW2250" s="7"/>
      <c r="BX2250" s="7"/>
      <c r="BY2250" s="7"/>
      <c r="BZ2250" s="7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L2250" s="5"/>
      <c r="CM2250" s="5"/>
      <c r="CO2250" s="5"/>
      <c r="CP2250" s="5"/>
      <c r="CQ2250" s="5"/>
    </row>
    <row r="2251" spans="1:166" hidden="1" x14ac:dyDescent="0.25">
      <c r="A2251" t="s">
        <v>81</v>
      </c>
      <c r="B2251" t="s">
        <v>249</v>
      </c>
      <c r="C2251" s="6">
        <v>39822</v>
      </c>
      <c r="D2251" s="5"/>
      <c r="G2251">
        <v>86</v>
      </c>
      <c r="H2251" t="s">
        <v>17</v>
      </c>
      <c r="I2251" s="7">
        <v>9</v>
      </c>
      <c r="J2251">
        <v>1000</v>
      </c>
      <c r="K2251" s="5">
        <f t="shared" si="73"/>
        <v>111.11111111111111</v>
      </c>
      <c r="AC2251" s="5"/>
      <c r="AE2251" s="8"/>
      <c r="AF2251" s="8"/>
      <c r="AG2251" s="8"/>
      <c r="AH2251" s="8"/>
      <c r="AI2251" s="8"/>
      <c r="AJ2251" s="5"/>
      <c r="AK2251" s="8"/>
      <c r="AL2251" s="8"/>
      <c r="AM2251" s="8"/>
      <c r="AN2251" s="8"/>
      <c r="AO2251" s="8"/>
      <c r="AP2251" s="8"/>
      <c r="AQ2251" s="9"/>
      <c r="AS2251" s="8"/>
      <c r="AT2251" s="8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J2251" s="5"/>
      <c r="BK2251" s="5"/>
      <c r="BL2251" s="5"/>
      <c r="BO2251" s="7"/>
      <c r="BP2251" s="5"/>
      <c r="BQ2251" s="5"/>
      <c r="BR2251" s="5"/>
      <c r="BS2251" s="5"/>
      <c r="BT2251" s="7"/>
      <c r="BU2251" s="7"/>
      <c r="BV2251" s="7"/>
      <c r="BW2251" s="7"/>
      <c r="BX2251" s="7"/>
      <c r="BY2251" s="7"/>
      <c r="BZ2251" s="7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L2251" s="5">
        <v>168.56198894572361</v>
      </c>
      <c r="CM2251" s="5"/>
      <c r="CO2251" s="5"/>
      <c r="CP2251" s="5"/>
      <c r="CQ2251" s="5"/>
    </row>
    <row r="2252" spans="1:166" hidden="1" x14ac:dyDescent="0.25">
      <c r="A2252" t="s">
        <v>81</v>
      </c>
      <c r="B2252" t="s">
        <v>249</v>
      </c>
      <c r="C2252" s="6">
        <v>39824</v>
      </c>
      <c r="D2252" s="5"/>
      <c r="G2252">
        <v>88</v>
      </c>
      <c r="H2252" t="s">
        <v>17</v>
      </c>
      <c r="I2252" s="7">
        <v>9</v>
      </c>
      <c r="J2252">
        <v>1000</v>
      </c>
      <c r="K2252" s="5">
        <f t="shared" si="73"/>
        <v>111.11111111111111</v>
      </c>
      <c r="AC2252" s="5"/>
      <c r="AE2252" s="8"/>
      <c r="AF2252" s="8"/>
      <c r="AG2252" s="8"/>
      <c r="AH2252" s="8"/>
      <c r="AI2252" s="8"/>
      <c r="AJ2252" s="5"/>
      <c r="AK2252" s="8"/>
      <c r="AL2252" s="8"/>
      <c r="AM2252" s="8"/>
      <c r="AN2252" s="8"/>
      <c r="AO2252" s="8"/>
      <c r="AP2252" s="8"/>
      <c r="AQ2252" s="9"/>
      <c r="AS2252" s="8"/>
      <c r="AT2252" s="8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J2252" s="5"/>
      <c r="BK2252" s="5"/>
      <c r="BL2252" s="5"/>
      <c r="BO2252" s="7"/>
      <c r="BP2252" s="5"/>
      <c r="BQ2252" s="5"/>
      <c r="BR2252" s="5"/>
      <c r="BS2252" s="5"/>
      <c r="BT2252" s="7"/>
      <c r="BU2252" s="7"/>
      <c r="BV2252" s="7"/>
      <c r="BW2252" s="7"/>
      <c r="BX2252" s="7"/>
      <c r="BY2252" s="7"/>
      <c r="BZ2252" s="7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L2252" s="5">
        <v>153.65752861061301</v>
      </c>
      <c r="CM2252" s="5"/>
      <c r="CO2252" s="5"/>
      <c r="CP2252" s="5"/>
      <c r="CQ2252" s="5"/>
    </row>
    <row r="2253" spans="1:166" hidden="1" x14ac:dyDescent="0.25">
      <c r="A2253" t="s">
        <v>81</v>
      </c>
      <c r="B2253" t="s">
        <v>249</v>
      </c>
      <c r="C2253" s="6">
        <v>39826</v>
      </c>
      <c r="D2253" s="5"/>
      <c r="E2253" s="6"/>
      <c r="G2253">
        <v>90</v>
      </c>
      <c r="H2253" t="s">
        <v>17</v>
      </c>
      <c r="I2253" s="7">
        <v>9</v>
      </c>
      <c r="J2253">
        <v>1000</v>
      </c>
      <c r="K2253" s="5">
        <f t="shared" si="73"/>
        <v>111.11111111111111</v>
      </c>
      <c r="L2253" s="5"/>
      <c r="M2253" s="8"/>
      <c r="N2253" s="8"/>
      <c r="O2253" s="8"/>
      <c r="P2253" s="8"/>
      <c r="Q2253" s="5"/>
      <c r="R2253" s="5"/>
      <c r="S2253" s="5"/>
      <c r="T2253" s="5"/>
      <c r="U2253" s="5"/>
      <c r="V2253" s="5"/>
      <c r="W2253" s="5"/>
      <c r="X2253" s="8"/>
      <c r="Y2253" s="8"/>
      <c r="Z2253" s="8"/>
      <c r="AA2253" s="8"/>
      <c r="AB2253" s="8"/>
      <c r="AC2253" s="5"/>
      <c r="AD2253" s="8"/>
      <c r="AE2253" s="8"/>
      <c r="AF2253" s="8"/>
      <c r="AG2253" s="8"/>
      <c r="AH2253" s="8"/>
      <c r="AI2253" s="8"/>
      <c r="AJ2253" s="5"/>
      <c r="AK2253" s="8"/>
      <c r="AL2253" s="8"/>
      <c r="AM2253" s="8"/>
      <c r="AN2253" s="8"/>
      <c r="AO2253" s="8"/>
      <c r="AP2253" s="8"/>
      <c r="AQ2253" s="9"/>
      <c r="AR2253" s="8"/>
      <c r="AS2253" s="8"/>
      <c r="AT2253" s="8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8"/>
      <c r="BJ2253" s="5"/>
      <c r="BK2253" s="5"/>
      <c r="BL2253" s="5"/>
      <c r="BM2253" s="8"/>
      <c r="BN2253" s="8"/>
      <c r="BO2253" s="7"/>
      <c r="BP2253" s="5"/>
      <c r="BQ2253" s="5"/>
      <c r="BR2253" s="5"/>
      <c r="BS2253" s="5"/>
      <c r="BT2253" s="7"/>
      <c r="BU2253" s="7"/>
      <c r="BV2253" s="7"/>
      <c r="BW2253" s="7"/>
      <c r="BX2253" s="7"/>
      <c r="BY2253" s="7"/>
      <c r="BZ2253" s="7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8"/>
      <c r="CL2253" s="5">
        <v>221.5475622507422</v>
      </c>
      <c r="CM2253" s="5"/>
      <c r="CN2253" s="8"/>
      <c r="CO2253" s="5"/>
      <c r="CP2253" s="5"/>
      <c r="CQ2253" s="5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</row>
    <row r="2254" spans="1:166" hidden="1" x14ac:dyDescent="0.25">
      <c r="A2254" t="s">
        <v>81</v>
      </c>
      <c r="B2254" t="s">
        <v>249</v>
      </c>
      <c r="C2254" s="6">
        <v>39827</v>
      </c>
      <c r="G2254">
        <v>91</v>
      </c>
      <c r="H2254" t="s">
        <v>17</v>
      </c>
      <c r="I2254" s="7">
        <v>9</v>
      </c>
      <c r="J2254">
        <v>1000</v>
      </c>
      <c r="K2254" s="5">
        <f t="shared" si="73"/>
        <v>111.11111111111111</v>
      </c>
      <c r="M2254" s="5">
        <v>704.5</v>
      </c>
      <c r="N2254" s="7">
        <v>18.7</v>
      </c>
      <c r="O2254" s="7"/>
      <c r="P2254" s="7"/>
      <c r="AC2254" s="5">
        <v>170.75948212536977</v>
      </c>
      <c r="AE2254" s="8"/>
      <c r="AF2254" s="8"/>
      <c r="AG2254" s="8"/>
      <c r="AH2254" s="8"/>
      <c r="AI2254" s="8"/>
      <c r="AJ2254" s="5">
        <v>144.18009403761172</v>
      </c>
      <c r="AK2254" s="8">
        <v>2.0743332161258103</v>
      </c>
      <c r="AL2254" s="8"/>
      <c r="AM2254" s="8"/>
      <c r="AN2254" s="8"/>
      <c r="AO2254" s="8"/>
      <c r="AP2254" s="8"/>
      <c r="AQ2254" s="9">
        <f>AK2254/AJ2254</f>
        <v>1.4387098510177741E-2</v>
      </c>
      <c r="AS2254" s="8"/>
      <c r="AT2254" s="8"/>
      <c r="AU2254" s="5">
        <v>26.828820484179019</v>
      </c>
      <c r="AV2254" s="5"/>
      <c r="AW2254" s="5"/>
      <c r="AX2254" s="5"/>
      <c r="AY2254" s="5">
        <v>58.383204012186013</v>
      </c>
      <c r="AZ2254" s="5"/>
      <c r="BA2254" s="5"/>
      <c r="BB2254" s="5"/>
      <c r="BC2254" s="5"/>
      <c r="BD2254" s="5"/>
      <c r="BE2254" s="5"/>
      <c r="BF2254" s="5"/>
      <c r="BG2254" s="5">
        <v>0</v>
      </c>
      <c r="BH2254" s="5">
        <v>85.212024496365032</v>
      </c>
      <c r="BJ2254" s="5"/>
      <c r="BK2254" s="5">
        <f>AC2254+AJ2254+BH2254</f>
        <v>400.15160065934651</v>
      </c>
      <c r="BL2254" s="5"/>
      <c r="BM2254" s="8">
        <f>BH2254/BK2254</f>
        <v>0.21294935308507482</v>
      </c>
      <c r="BN2254" s="8"/>
      <c r="BO2254" s="7"/>
      <c r="BP2254" s="5"/>
      <c r="BQ2254" s="5"/>
      <c r="BR2254" s="5"/>
      <c r="BS2254" s="5"/>
      <c r="BT2254" s="7"/>
      <c r="BU2254" s="7"/>
      <c r="BV2254" s="7"/>
      <c r="BW2254" s="7"/>
      <c r="BX2254" s="8">
        <f>AC2254/BK2254</f>
        <v>0.42673697129788368</v>
      </c>
      <c r="BY2254" s="8">
        <f>AJ2254/BK2254</f>
        <v>0.36031367561704153</v>
      </c>
      <c r="BZ2254" s="8">
        <f>BH2254/BK2254</f>
        <v>0.21294935308507482</v>
      </c>
      <c r="CA2254" s="5">
        <f>CB2254+CC2254+CD2254+CE2254+CF2254+CG2254</f>
        <v>626.69320334632096</v>
      </c>
      <c r="CB2254" s="5">
        <v>177.78918372194732</v>
      </c>
      <c r="CC2254" s="5">
        <v>84.350601397678304</v>
      </c>
      <c r="CD2254" s="5">
        <v>0</v>
      </c>
      <c r="CE2254" s="5"/>
      <c r="CF2254" s="5">
        <v>310.6148809460671</v>
      </c>
      <c r="CG2254" s="5">
        <v>53.938537280628253</v>
      </c>
      <c r="CH2254" s="9">
        <f>AK2254/CA2254</f>
        <v>3.3099660329003119E-3</v>
      </c>
      <c r="CI2254" s="5"/>
      <c r="CJ2254" s="5"/>
      <c r="CL2254" s="5"/>
      <c r="CM2254" s="5"/>
      <c r="CO2254" s="5"/>
      <c r="CP2254" s="5"/>
      <c r="CQ2254" s="5"/>
    </row>
    <row r="2255" spans="1:166" hidden="1" x14ac:dyDescent="0.25">
      <c r="A2255" t="s">
        <v>81</v>
      </c>
      <c r="B2255" t="s">
        <v>249</v>
      </c>
      <c r="C2255" s="6">
        <v>39832</v>
      </c>
      <c r="D2255" s="5"/>
      <c r="G2255">
        <v>96</v>
      </c>
      <c r="H2255" t="s">
        <v>17</v>
      </c>
      <c r="I2255" s="7">
        <v>9</v>
      </c>
      <c r="J2255">
        <v>1000</v>
      </c>
      <c r="K2255" s="5">
        <f t="shared" si="73"/>
        <v>111.11111111111111</v>
      </c>
      <c r="AC2255" s="5"/>
      <c r="AE2255" s="8"/>
      <c r="AF2255" s="8"/>
      <c r="AG2255" s="8"/>
      <c r="AH2255" s="8"/>
      <c r="AI2255" s="8"/>
      <c r="AJ2255" s="5"/>
      <c r="AK2255" s="8"/>
      <c r="AL2255" s="8"/>
      <c r="AM2255" s="8"/>
      <c r="AN2255" s="8"/>
      <c r="AO2255" s="8"/>
      <c r="AP2255" s="8"/>
      <c r="AQ2255" s="9"/>
      <c r="AS2255" s="8"/>
      <c r="AT2255" s="8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J2255" s="5"/>
      <c r="BK2255" s="5"/>
      <c r="BL2255" s="5"/>
      <c r="BO2255" s="7"/>
      <c r="BP2255" s="5"/>
      <c r="BQ2255" s="5"/>
      <c r="BR2255" s="5"/>
      <c r="BS2255" s="5"/>
      <c r="BT2255" s="7"/>
      <c r="BU2255" s="7"/>
      <c r="BV2255" s="7"/>
      <c r="BW2255" s="7"/>
      <c r="BX2255" s="7"/>
      <c r="BY2255" s="7"/>
      <c r="BZ2255" s="7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L2255" s="5">
        <v>177.54369294889889</v>
      </c>
      <c r="CM2255" s="5"/>
      <c r="CO2255" s="5"/>
      <c r="CP2255" s="5"/>
      <c r="CQ2255" s="5"/>
    </row>
    <row r="2256" spans="1:166" hidden="1" x14ac:dyDescent="0.25">
      <c r="A2256" t="s">
        <v>81</v>
      </c>
      <c r="B2256" t="s">
        <v>249</v>
      </c>
      <c r="C2256" s="6">
        <v>39833</v>
      </c>
      <c r="G2256">
        <v>97</v>
      </c>
      <c r="H2256" t="s">
        <v>17</v>
      </c>
      <c r="I2256" s="7">
        <v>9</v>
      </c>
      <c r="J2256">
        <v>1000</v>
      </c>
      <c r="K2256" s="5">
        <f t="shared" si="73"/>
        <v>111.11111111111111</v>
      </c>
      <c r="M2256" s="5">
        <v>746.5</v>
      </c>
      <c r="N2256" s="7">
        <v>20</v>
      </c>
      <c r="O2256" s="7"/>
      <c r="P2256" s="7"/>
      <c r="AC2256" s="5"/>
      <c r="AE2256" s="8"/>
      <c r="AF2256" s="8"/>
      <c r="AG2256" s="8"/>
      <c r="AH2256" s="8"/>
      <c r="AI2256" s="8"/>
      <c r="AJ2256" s="5"/>
      <c r="AK2256" s="8"/>
      <c r="AL2256" s="8"/>
      <c r="AM2256" s="8"/>
      <c r="AN2256" s="8"/>
      <c r="AO2256" s="8"/>
      <c r="AP2256" s="8"/>
      <c r="AS2256" s="8"/>
      <c r="AT2256" s="8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J2256" s="5"/>
      <c r="BK2256" s="5"/>
      <c r="BL2256" s="5"/>
      <c r="BO2256" s="7"/>
      <c r="BP2256" s="5"/>
      <c r="BQ2256" s="5"/>
      <c r="BR2256" s="5"/>
      <c r="BS2256" s="5"/>
      <c r="BT2256" s="7"/>
      <c r="BU2256" s="7"/>
      <c r="BV2256" s="7"/>
      <c r="BW2256" s="7"/>
      <c r="BX2256" s="7"/>
      <c r="BY2256" s="7"/>
      <c r="BZ2256" s="7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L2256" s="5"/>
      <c r="CM2256" s="5"/>
      <c r="CO2256" s="5"/>
      <c r="CP2256" s="5"/>
      <c r="CQ2256" s="5"/>
    </row>
    <row r="2257" spans="1:166" hidden="1" x14ac:dyDescent="0.25">
      <c r="A2257" t="s">
        <v>81</v>
      </c>
      <c r="B2257" t="s">
        <v>249</v>
      </c>
      <c r="C2257" s="6">
        <v>39840</v>
      </c>
      <c r="D2257" s="5"/>
      <c r="G2257">
        <v>104</v>
      </c>
      <c r="H2257" t="s">
        <v>17</v>
      </c>
      <c r="I2257" s="7">
        <v>9</v>
      </c>
      <c r="J2257">
        <v>1000</v>
      </c>
      <c r="K2257" s="5">
        <f t="shared" si="73"/>
        <v>111.11111111111111</v>
      </c>
      <c r="AC2257" s="5"/>
      <c r="AE2257" s="8"/>
      <c r="AF2257" s="8"/>
      <c r="AG2257" s="8"/>
      <c r="AH2257" s="8"/>
      <c r="AI2257" s="8"/>
      <c r="AJ2257" s="5"/>
      <c r="AK2257" s="8"/>
      <c r="AL2257" s="8"/>
      <c r="AM2257" s="8"/>
      <c r="AN2257" s="8"/>
      <c r="AO2257" s="8"/>
      <c r="AP2257" s="8"/>
      <c r="AQ2257" s="9"/>
      <c r="AS2257" s="8"/>
      <c r="AT2257" s="8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J2257" s="5"/>
      <c r="BK2257" s="5"/>
      <c r="BL2257" s="5"/>
      <c r="BO2257" s="7"/>
      <c r="BP2257" s="5"/>
      <c r="BQ2257" s="5"/>
      <c r="BR2257" s="5"/>
      <c r="BS2257" s="5"/>
      <c r="BT2257" s="7"/>
      <c r="BU2257" s="7"/>
      <c r="BV2257" s="7"/>
      <c r="BW2257" s="7"/>
      <c r="BX2257" s="7"/>
      <c r="BY2257" s="7"/>
      <c r="BZ2257" s="7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L2257" s="5">
        <v>158.14745327314171</v>
      </c>
      <c r="CM2257" s="5"/>
      <c r="CO2257" s="5"/>
      <c r="CP2257" s="5"/>
      <c r="CQ2257" s="5"/>
    </row>
    <row r="2258" spans="1:166" hidden="1" x14ac:dyDescent="0.25">
      <c r="A2258" t="s">
        <v>81</v>
      </c>
      <c r="B2258" t="s">
        <v>249</v>
      </c>
      <c r="C2258" s="6">
        <v>39841</v>
      </c>
      <c r="D2258" s="5"/>
      <c r="G2258">
        <v>105</v>
      </c>
      <c r="H2258" t="s">
        <v>17</v>
      </c>
      <c r="I2258" s="7">
        <v>9</v>
      </c>
      <c r="J2258">
        <v>1000</v>
      </c>
      <c r="K2258" s="5">
        <f t="shared" si="73"/>
        <v>111.11111111111111</v>
      </c>
      <c r="M2258" s="5">
        <v>769</v>
      </c>
      <c r="N2258" s="7">
        <v>20.5</v>
      </c>
      <c r="O2258" s="7"/>
      <c r="P2258" s="7"/>
      <c r="AC2258" s="5"/>
      <c r="AE2258" s="8"/>
      <c r="AF2258" s="8"/>
      <c r="AG2258" s="8"/>
      <c r="AH2258" s="8"/>
      <c r="AI2258" s="8"/>
      <c r="AJ2258" s="5"/>
      <c r="AK2258" s="8"/>
      <c r="AL2258" s="8"/>
      <c r="AM2258" s="8"/>
      <c r="AN2258" s="8"/>
      <c r="AO2258" s="8"/>
      <c r="AP2258" s="8"/>
      <c r="AQ2258" s="9"/>
      <c r="AS2258" s="8"/>
      <c r="AT2258" s="8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J2258" s="5"/>
      <c r="BK2258" s="5"/>
      <c r="BL2258" s="5"/>
      <c r="BO2258" s="7"/>
      <c r="BP2258" s="5"/>
      <c r="BQ2258" s="5"/>
      <c r="BR2258" s="5"/>
      <c r="BS2258" s="5"/>
      <c r="BT2258" s="7"/>
      <c r="BU2258" s="7"/>
      <c r="BV2258" s="7"/>
      <c r="BW2258" s="7"/>
      <c r="BX2258" s="7"/>
      <c r="BY2258" s="7"/>
      <c r="BZ2258" s="7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L2258" s="5">
        <v>147.39161924983151</v>
      </c>
      <c r="CM2258" s="5"/>
      <c r="CO2258" s="5"/>
      <c r="CP2258" s="5"/>
      <c r="CQ2258" s="5"/>
    </row>
    <row r="2259" spans="1:166" hidden="1" x14ac:dyDescent="0.25">
      <c r="A2259" t="s">
        <v>81</v>
      </c>
      <c r="B2259" t="s">
        <v>249</v>
      </c>
      <c r="C2259" s="6">
        <v>39843</v>
      </c>
      <c r="D2259" s="5">
        <v>6</v>
      </c>
      <c r="E2259" t="s">
        <v>239</v>
      </c>
      <c r="F2259" t="s">
        <v>89</v>
      </c>
      <c r="G2259">
        <v>107</v>
      </c>
      <c r="H2259" t="s">
        <v>17</v>
      </c>
      <c r="I2259" s="7">
        <v>9</v>
      </c>
      <c r="J2259">
        <v>1000</v>
      </c>
      <c r="K2259" s="5">
        <f t="shared" si="73"/>
        <v>111.11111111111111</v>
      </c>
      <c r="T2259">
        <v>107</v>
      </c>
      <c r="AC2259" s="5"/>
      <c r="AE2259" s="8"/>
      <c r="AF2259" s="8"/>
      <c r="AG2259" s="8"/>
      <c r="AH2259" s="8"/>
      <c r="AI2259" s="8"/>
      <c r="AJ2259" s="5"/>
      <c r="AK2259" s="8"/>
      <c r="AL2259" s="8"/>
      <c r="AM2259" s="8"/>
      <c r="AN2259" s="8"/>
      <c r="AO2259" s="8"/>
      <c r="AP2259" s="8"/>
      <c r="AQ2259" s="9"/>
      <c r="AS2259" s="8"/>
      <c r="AT2259" s="8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J2259" s="5"/>
      <c r="BK2259" s="5"/>
      <c r="BL2259" s="5"/>
      <c r="BO2259" s="7"/>
      <c r="BP2259" s="5"/>
      <c r="BQ2259" s="5"/>
      <c r="BR2259" s="5"/>
      <c r="BS2259" s="5"/>
      <c r="BT2259" s="7"/>
      <c r="BU2259" s="7"/>
      <c r="BV2259" s="7"/>
      <c r="BW2259" s="7"/>
      <c r="BX2259" s="7"/>
      <c r="BY2259" s="7"/>
      <c r="BZ2259" s="7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L2259" s="5">
        <v>212.0022376451254</v>
      </c>
      <c r="CM2259" s="5"/>
      <c r="CO2259" s="5"/>
      <c r="CP2259" s="5"/>
      <c r="CQ2259" s="5"/>
    </row>
    <row r="2260" spans="1:166" hidden="1" x14ac:dyDescent="0.25">
      <c r="A2260" t="s">
        <v>81</v>
      </c>
      <c r="B2260" t="s">
        <v>249</v>
      </c>
      <c r="C2260" s="6">
        <v>39847</v>
      </c>
      <c r="D2260" s="5"/>
      <c r="G2260">
        <v>111</v>
      </c>
      <c r="H2260" t="s">
        <v>17</v>
      </c>
      <c r="I2260" s="7">
        <v>9</v>
      </c>
      <c r="J2260">
        <v>1000</v>
      </c>
      <c r="K2260" s="5">
        <f t="shared" si="73"/>
        <v>111.11111111111111</v>
      </c>
      <c r="AC2260" s="5"/>
      <c r="AE2260" s="8"/>
      <c r="AF2260" s="8"/>
      <c r="AG2260" s="8"/>
      <c r="AH2260" s="8"/>
      <c r="AI2260" s="8"/>
      <c r="AJ2260" s="5"/>
      <c r="AK2260" s="8"/>
      <c r="AL2260" s="8"/>
      <c r="AM2260" s="8"/>
      <c r="AN2260" s="8"/>
      <c r="AO2260" s="8"/>
      <c r="AP2260" s="8"/>
      <c r="AQ2260" s="9"/>
      <c r="AS2260" s="8"/>
      <c r="AT2260" s="8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J2260" s="5"/>
      <c r="BK2260" s="5"/>
      <c r="BL2260" s="5"/>
      <c r="BO2260" s="7"/>
      <c r="BP2260" s="5"/>
      <c r="BQ2260" s="5"/>
      <c r="BR2260" s="5"/>
      <c r="BS2260" s="5"/>
      <c r="BT2260" s="7"/>
      <c r="BU2260" s="7"/>
      <c r="BV2260" s="7"/>
      <c r="BW2260" s="7"/>
      <c r="BX2260" s="7"/>
      <c r="BY2260" s="7"/>
      <c r="BZ2260" s="7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L2260" s="5">
        <v>185.96361193797381</v>
      </c>
      <c r="CM2260" s="5"/>
      <c r="CO2260" s="5"/>
      <c r="CP2260" s="5"/>
      <c r="CQ2260" s="5"/>
    </row>
    <row r="2261" spans="1:166" hidden="1" x14ac:dyDescent="0.25">
      <c r="A2261" t="s">
        <v>81</v>
      </c>
      <c r="B2261" t="s">
        <v>249</v>
      </c>
      <c r="C2261" s="6">
        <v>39848</v>
      </c>
      <c r="G2261">
        <v>112</v>
      </c>
      <c r="H2261" t="s">
        <v>17</v>
      </c>
      <c r="I2261" s="7">
        <v>9</v>
      </c>
      <c r="J2261">
        <v>1000</v>
      </c>
      <c r="K2261" s="5">
        <f t="shared" si="73"/>
        <v>111.11111111111111</v>
      </c>
      <c r="M2261" s="5">
        <v>786.2</v>
      </c>
      <c r="N2261" s="7">
        <v>21.5</v>
      </c>
      <c r="O2261" s="7"/>
      <c r="P2261" s="7"/>
      <c r="AC2261" s="5"/>
      <c r="AE2261" s="8"/>
      <c r="AF2261" s="8"/>
      <c r="AG2261" s="8"/>
      <c r="AH2261" s="8"/>
      <c r="AI2261" s="8"/>
      <c r="AJ2261" s="5"/>
      <c r="AK2261" s="8"/>
      <c r="AL2261" s="8"/>
      <c r="AM2261" s="8"/>
      <c r="AN2261" s="8"/>
      <c r="AO2261" s="8"/>
      <c r="AP2261" s="8"/>
      <c r="AS2261" s="8"/>
      <c r="AT2261" s="8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J2261" s="5"/>
      <c r="BK2261" s="5"/>
      <c r="BL2261" s="5"/>
      <c r="BO2261" s="7"/>
      <c r="BP2261" s="5"/>
      <c r="BQ2261" s="5"/>
      <c r="BR2261" s="5"/>
      <c r="BS2261" s="5"/>
      <c r="BT2261" s="7"/>
      <c r="BU2261" s="7"/>
      <c r="BV2261" s="7"/>
      <c r="BW2261" s="7"/>
      <c r="BX2261" s="7"/>
      <c r="BY2261" s="7"/>
      <c r="BZ2261" s="7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L2261" s="5"/>
      <c r="CM2261" s="5"/>
      <c r="CO2261" s="5"/>
      <c r="CP2261" s="5"/>
      <c r="CQ2261" s="5"/>
    </row>
    <row r="2262" spans="1:166" hidden="1" x14ac:dyDescent="0.25">
      <c r="A2262" t="s">
        <v>81</v>
      </c>
      <c r="B2262" t="s">
        <v>249</v>
      </c>
      <c r="C2262" s="6">
        <v>39850</v>
      </c>
      <c r="D2262" s="5"/>
      <c r="G2262">
        <v>114</v>
      </c>
      <c r="H2262" t="s">
        <v>17</v>
      </c>
      <c r="I2262" s="7">
        <v>9</v>
      </c>
      <c r="J2262">
        <v>1000</v>
      </c>
      <c r="K2262" s="5">
        <f t="shared" si="73"/>
        <v>111.11111111111111</v>
      </c>
      <c r="AC2262" s="5"/>
      <c r="AE2262" s="8"/>
      <c r="AF2262" s="8"/>
      <c r="AG2262" s="8"/>
      <c r="AH2262" s="8"/>
      <c r="AI2262" s="8"/>
      <c r="AJ2262" s="5"/>
      <c r="AK2262" s="8"/>
      <c r="AL2262" s="8"/>
      <c r="AM2262" s="8"/>
      <c r="AN2262" s="8"/>
      <c r="AO2262" s="8"/>
      <c r="AP2262" s="8"/>
      <c r="AQ2262" s="9"/>
      <c r="AS2262" s="8"/>
      <c r="AT2262" s="8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J2262" s="5"/>
      <c r="BK2262" s="5"/>
      <c r="BL2262" s="5"/>
      <c r="BO2262" s="7"/>
      <c r="BP2262" s="5"/>
      <c r="BQ2262" s="5"/>
      <c r="BR2262" s="5"/>
      <c r="BS2262" s="5"/>
      <c r="BT2262" s="7"/>
      <c r="BU2262" s="7"/>
      <c r="BV2262" s="7"/>
      <c r="BW2262" s="7"/>
      <c r="BX2262" s="7"/>
      <c r="BY2262" s="7"/>
      <c r="BZ2262" s="7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L2262" s="5">
        <v>156.2110917257171</v>
      </c>
      <c r="CM2262" s="5"/>
      <c r="CO2262" s="5"/>
      <c r="CP2262" s="5"/>
      <c r="CQ2262" s="5"/>
    </row>
    <row r="2263" spans="1:166" hidden="1" x14ac:dyDescent="0.25">
      <c r="A2263" t="s">
        <v>81</v>
      </c>
      <c r="B2263" t="s">
        <v>249</v>
      </c>
      <c r="C2263" s="6">
        <v>39851</v>
      </c>
      <c r="D2263" s="5"/>
      <c r="G2263">
        <v>115</v>
      </c>
      <c r="H2263" t="s">
        <v>17</v>
      </c>
      <c r="I2263" s="7">
        <v>9</v>
      </c>
      <c r="J2263">
        <v>1000</v>
      </c>
      <c r="K2263" s="5">
        <f t="shared" si="73"/>
        <v>111.11111111111111</v>
      </c>
      <c r="AC2263" s="5"/>
      <c r="AE2263" s="8"/>
      <c r="AF2263" s="8"/>
      <c r="AG2263" s="8"/>
      <c r="AH2263" s="8"/>
      <c r="AI2263" s="8"/>
      <c r="AJ2263" s="5"/>
      <c r="AK2263" s="8"/>
      <c r="AL2263" s="8"/>
      <c r="AM2263" s="8"/>
      <c r="AN2263" s="8"/>
      <c r="AO2263" s="8"/>
      <c r="AP2263" s="8"/>
      <c r="AQ2263" s="9"/>
      <c r="AS2263" s="8"/>
      <c r="AT2263" s="8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J2263" s="5"/>
      <c r="BK2263" s="5"/>
      <c r="BL2263" s="5"/>
      <c r="BO2263" s="7"/>
      <c r="BP2263" s="5"/>
      <c r="BQ2263" s="5"/>
      <c r="BR2263" s="5"/>
      <c r="BS2263" s="5"/>
      <c r="BT2263" s="7"/>
      <c r="BU2263" s="7"/>
      <c r="BV2263" s="7"/>
      <c r="BW2263" s="7"/>
      <c r="BX2263" s="7"/>
      <c r="BY2263" s="7"/>
      <c r="BZ2263" s="7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L2263" s="5">
        <v>163.70769967828491</v>
      </c>
      <c r="CM2263" s="5"/>
      <c r="CO2263" s="5"/>
      <c r="CP2263" s="5"/>
      <c r="CQ2263" s="5"/>
    </row>
    <row r="2264" spans="1:166" hidden="1" x14ac:dyDescent="0.25">
      <c r="A2264" t="s">
        <v>81</v>
      </c>
      <c r="B2264" t="s">
        <v>249</v>
      </c>
      <c r="C2264" s="6">
        <v>39852</v>
      </c>
      <c r="D2264" s="5"/>
      <c r="E2264" s="6"/>
      <c r="G2264">
        <v>116</v>
      </c>
      <c r="H2264" t="s">
        <v>17</v>
      </c>
      <c r="I2264" s="7">
        <v>9</v>
      </c>
      <c r="J2264">
        <v>1000</v>
      </c>
      <c r="K2264" s="5">
        <f t="shared" si="73"/>
        <v>111.11111111111111</v>
      </c>
      <c r="L2264" s="5"/>
      <c r="M2264" s="8"/>
      <c r="N2264" s="8"/>
      <c r="O2264" s="8"/>
      <c r="P2264" s="8"/>
      <c r="Q2264" s="5"/>
      <c r="R2264" s="5"/>
      <c r="S2264" s="5"/>
      <c r="T2264" s="5"/>
      <c r="U2264" s="5"/>
      <c r="V2264" s="5"/>
      <c r="W2264" s="5"/>
      <c r="X2264" s="8"/>
      <c r="Y2264" s="8"/>
      <c r="Z2264" s="8"/>
      <c r="AA2264" s="8"/>
      <c r="AB2264" s="8"/>
      <c r="AC2264" s="5"/>
      <c r="AD2264" s="8"/>
      <c r="AE2264" s="8"/>
      <c r="AF2264" s="8"/>
      <c r="AG2264" s="8"/>
      <c r="AH2264" s="8"/>
      <c r="AI2264" s="8"/>
      <c r="AJ2264" s="5"/>
      <c r="AK2264" s="8"/>
      <c r="AL2264" s="8"/>
      <c r="AM2264" s="8"/>
      <c r="AN2264" s="8"/>
      <c r="AO2264" s="8"/>
      <c r="AP2264" s="8"/>
      <c r="AQ2264" s="9"/>
      <c r="AR2264" s="8"/>
      <c r="AS2264" s="8"/>
      <c r="AT2264" s="8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8"/>
      <c r="BJ2264" s="5"/>
      <c r="BK2264" s="5"/>
      <c r="BL2264" s="5"/>
      <c r="BM2264" s="8"/>
      <c r="BN2264" s="8"/>
      <c r="BO2264" s="7"/>
      <c r="BP2264" s="5"/>
      <c r="BQ2264" s="5"/>
      <c r="BR2264" s="5"/>
      <c r="BS2264" s="5"/>
      <c r="BT2264" s="7"/>
      <c r="BU2264" s="7"/>
      <c r="BV2264" s="7"/>
      <c r="BW2264" s="7"/>
      <c r="BX2264" s="7"/>
      <c r="BY2264" s="7"/>
      <c r="BZ2264" s="7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8"/>
      <c r="CL2264" s="5">
        <v>146.5671354790729</v>
      </c>
      <c r="CM2264" s="5"/>
      <c r="CN2264" s="8"/>
      <c r="CO2264" s="5"/>
      <c r="CP2264" s="5"/>
      <c r="CQ2264" s="5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</row>
    <row r="2265" spans="1:166" hidden="1" x14ac:dyDescent="0.25">
      <c r="A2265" t="s">
        <v>81</v>
      </c>
      <c r="B2265" t="s">
        <v>249</v>
      </c>
      <c r="C2265" s="6">
        <v>39853</v>
      </c>
      <c r="G2265">
        <v>117</v>
      </c>
      <c r="H2265" t="s">
        <v>17</v>
      </c>
      <c r="I2265" s="7">
        <v>9</v>
      </c>
      <c r="J2265">
        <v>1000</v>
      </c>
      <c r="K2265" s="5">
        <f t="shared" si="73"/>
        <v>111.11111111111111</v>
      </c>
      <c r="AC2265" s="5">
        <v>208.37721345122765</v>
      </c>
      <c r="AE2265" s="8"/>
      <c r="AF2265" s="8"/>
      <c r="AG2265" s="8"/>
      <c r="AH2265" s="8"/>
      <c r="AI2265" s="8"/>
      <c r="AJ2265" s="5">
        <v>161.80892564270044</v>
      </c>
      <c r="AK2265" s="8">
        <v>2.2852746253407172</v>
      </c>
      <c r="AL2265" s="8"/>
      <c r="AM2265" s="8"/>
      <c r="AN2265" s="8"/>
      <c r="AO2265" s="8"/>
      <c r="AP2265" s="8"/>
      <c r="AQ2265" s="9">
        <f>AK2265/AJ2265</f>
        <v>1.4123291507336024E-2</v>
      </c>
      <c r="AS2265" s="8"/>
      <c r="AT2265" s="8"/>
      <c r="AU2265" s="5">
        <v>9.8987717908082404E-2</v>
      </c>
      <c r="AV2265" s="5"/>
      <c r="AW2265" s="5"/>
      <c r="AX2265" s="5"/>
      <c r="AY2265" s="5">
        <v>416.52573344522875</v>
      </c>
      <c r="AZ2265" s="5"/>
      <c r="BA2265" s="5"/>
      <c r="BB2265" s="5"/>
      <c r="BC2265" s="5"/>
      <c r="BD2265" s="5"/>
      <c r="BE2265" s="5"/>
      <c r="BF2265" s="5"/>
      <c r="BG2265" s="5">
        <v>0</v>
      </c>
      <c r="BH2265" s="5">
        <v>416.62472116313688</v>
      </c>
      <c r="BJ2265" s="5"/>
      <c r="BK2265" s="5">
        <f>AC2265+AJ2265+BH2265</f>
        <v>786.81086025706497</v>
      </c>
      <c r="BL2265" s="5"/>
      <c r="BM2265" s="8">
        <f>BH2265/BK2265</f>
        <v>0.52951063871566062</v>
      </c>
      <c r="BN2265" s="8"/>
      <c r="BO2265" s="7"/>
      <c r="BP2265" s="5"/>
      <c r="BQ2265" s="5"/>
      <c r="BR2265" s="5"/>
      <c r="BS2265" s="5"/>
      <c r="BT2265" s="7"/>
      <c r="BU2265" s="7"/>
      <c r="BV2265" s="7"/>
      <c r="BW2265" s="7"/>
      <c r="BX2265" s="8">
        <f>AC2265/BK2265</f>
        <v>0.26483774433813373</v>
      </c>
      <c r="BY2265" s="8">
        <f>AJ2265/BK2265</f>
        <v>0.20565161694620562</v>
      </c>
      <c r="BZ2265" s="8">
        <f>BH2265/BK2265</f>
        <v>0.52951063871566062</v>
      </c>
      <c r="CA2265" s="5">
        <f>CB2265+CC2265+CD2265+CE2265+CF2265+CG2265</f>
        <v>465.31583535074753</v>
      </c>
      <c r="CB2265" s="5">
        <v>1.25</v>
      </c>
      <c r="CC2265" s="5">
        <v>144.21069066639143</v>
      </c>
      <c r="CD2265" s="5">
        <v>0</v>
      </c>
      <c r="CE2265" s="5"/>
      <c r="CF2265" s="5">
        <v>143.89611999095402</v>
      </c>
      <c r="CG2265" s="5">
        <v>175.95902469340206</v>
      </c>
      <c r="CH2265" s="9">
        <f>AK2265/CA2265</f>
        <v>4.9112332994601703E-3</v>
      </c>
      <c r="CI2265" s="5"/>
      <c r="CJ2265" s="5"/>
      <c r="CL2265" s="5"/>
      <c r="CM2265" s="5"/>
      <c r="CO2265" s="5"/>
      <c r="CP2265" s="5"/>
      <c r="CQ2265" s="5"/>
    </row>
    <row r="2266" spans="1:166" hidden="1" x14ac:dyDescent="0.25">
      <c r="A2266" t="s">
        <v>81</v>
      </c>
      <c r="B2266" t="s">
        <v>249</v>
      </c>
      <c r="C2266" s="6">
        <v>39854</v>
      </c>
      <c r="D2266" s="5"/>
      <c r="G2266">
        <v>118</v>
      </c>
      <c r="H2266" t="s">
        <v>17</v>
      </c>
      <c r="I2266" s="7">
        <v>9</v>
      </c>
      <c r="J2266">
        <v>1000</v>
      </c>
      <c r="K2266" s="5">
        <f t="shared" si="73"/>
        <v>111.11111111111111</v>
      </c>
      <c r="M2266" s="5">
        <v>782.5</v>
      </c>
      <c r="N2266" s="7">
        <v>21.45</v>
      </c>
      <c r="O2266" s="7"/>
      <c r="P2266" s="7"/>
      <c r="AC2266" s="5"/>
      <c r="AE2266" s="8"/>
      <c r="AF2266" s="8"/>
      <c r="AG2266" s="8"/>
      <c r="AH2266" s="8"/>
      <c r="AI2266" s="8"/>
      <c r="AJ2266" s="5"/>
      <c r="AK2266" s="8"/>
      <c r="AL2266" s="8"/>
      <c r="AM2266" s="8"/>
      <c r="AN2266" s="8"/>
      <c r="AO2266" s="8"/>
      <c r="AP2266" s="8"/>
      <c r="AQ2266" s="9"/>
      <c r="AS2266" s="8"/>
      <c r="AT2266" s="8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J2266" s="5"/>
      <c r="BK2266" s="5"/>
      <c r="BL2266" s="5"/>
      <c r="BO2266" s="7"/>
      <c r="BP2266" s="5"/>
      <c r="BQ2266" s="5"/>
      <c r="BR2266" s="5"/>
      <c r="BS2266" s="5"/>
      <c r="BT2266" s="7"/>
      <c r="BU2266" s="7"/>
      <c r="BV2266" s="7"/>
      <c r="BW2266" s="7"/>
      <c r="BX2266" s="7"/>
      <c r="BY2266" s="7"/>
      <c r="BZ2266" s="7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L2266" s="5">
        <v>210.32776502640129</v>
      </c>
      <c r="CM2266" s="5"/>
      <c r="CO2266" s="5"/>
      <c r="CP2266" s="5"/>
      <c r="CQ2266" s="5"/>
    </row>
    <row r="2267" spans="1:166" hidden="1" x14ac:dyDescent="0.25">
      <c r="A2267" t="s">
        <v>81</v>
      </c>
      <c r="B2267" t="s">
        <v>249</v>
      </c>
      <c r="C2267" s="6">
        <v>39857</v>
      </c>
      <c r="D2267" s="5"/>
      <c r="G2267">
        <v>121</v>
      </c>
      <c r="H2267" t="s">
        <v>17</v>
      </c>
      <c r="I2267" s="7">
        <v>9</v>
      </c>
      <c r="J2267">
        <v>1000</v>
      </c>
      <c r="K2267" s="5">
        <f t="shared" si="73"/>
        <v>111.11111111111111</v>
      </c>
      <c r="AC2267" s="5"/>
      <c r="AE2267" s="8"/>
      <c r="AF2267" s="8"/>
      <c r="AG2267" s="8"/>
      <c r="AH2267" s="8"/>
      <c r="AI2267" s="8"/>
      <c r="AJ2267" s="5"/>
      <c r="AK2267" s="8"/>
      <c r="AL2267" s="8"/>
      <c r="AM2267" s="8"/>
      <c r="AN2267" s="8"/>
      <c r="AO2267" s="8"/>
      <c r="AP2267" s="8"/>
      <c r="AQ2267" s="9"/>
      <c r="AS2267" s="8"/>
      <c r="AT2267" s="8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J2267" s="5"/>
      <c r="BK2267" s="5"/>
      <c r="BL2267" s="5"/>
      <c r="BO2267" s="7"/>
      <c r="BP2267" s="5"/>
      <c r="BQ2267" s="5"/>
      <c r="BR2267" s="5"/>
      <c r="BS2267" s="5"/>
      <c r="BT2267" s="7"/>
      <c r="BU2267" s="7"/>
      <c r="BV2267" s="7"/>
      <c r="BW2267" s="7"/>
      <c r="BX2267" s="7"/>
      <c r="BY2267" s="7"/>
      <c r="BZ2267" s="7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L2267" s="5">
        <v>200.87993272211381</v>
      </c>
      <c r="CM2267" s="5"/>
      <c r="CO2267" s="5"/>
      <c r="CP2267" s="5"/>
      <c r="CQ2267" s="5"/>
    </row>
    <row r="2268" spans="1:166" hidden="1" x14ac:dyDescent="0.25">
      <c r="A2268" t="s">
        <v>81</v>
      </c>
      <c r="B2268" t="s">
        <v>249</v>
      </c>
      <c r="C2268" s="6">
        <v>39864</v>
      </c>
      <c r="D2268" s="5"/>
      <c r="G2268">
        <v>128</v>
      </c>
      <c r="H2268" t="s">
        <v>17</v>
      </c>
      <c r="I2268" s="7">
        <v>9</v>
      </c>
      <c r="J2268">
        <v>1000</v>
      </c>
      <c r="K2268" s="5">
        <f t="shared" si="73"/>
        <v>111.11111111111111</v>
      </c>
      <c r="AC2268" s="5"/>
      <c r="AE2268" s="8"/>
      <c r="AF2268" s="8"/>
      <c r="AG2268" s="8"/>
      <c r="AH2268" s="8"/>
      <c r="AI2268" s="8"/>
      <c r="AJ2268" s="5"/>
      <c r="AK2268" s="8"/>
      <c r="AL2268" s="8"/>
      <c r="AM2268" s="8"/>
      <c r="AN2268" s="8"/>
      <c r="AO2268" s="8"/>
      <c r="AP2268" s="8"/>
      <c r="AQ2268" s="9"/>
      <c r="AS2268" s="8"/>
      <c r="AT2268" s="8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J2268" s="5"/>
      <c r="BK2268" s="5"/>
      <c r="BL2268" s="5"/>
      <c r="BO2268" s="7"/>
      <c r="BP2268" s="5"/>
      <c r="BQ2268" s="5"/>
      <c r="BR2268" s="5"/>
      <c r="BS2268" s="5"/>
      <c r="BT2268" s="7"/>
      <c r="BU2268" s="7"/>
      <c r="BV2268" s="7"/>
      <c r="BW2268" s="7"/>
      <c r="BX2268" s="7"/>
      <c r="BY2268" s="7"/>
      <c r="BZ2268" s="7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L2268" s="5">
        <v>219.0439429997503</v>
      </c>
      <c r="CM2268" s="5"/>
      <c r="CO2268" s="5"/>
      <c r="CP2268" s="5"/>
      <c r="CQ2268" s="5"/>
    </row>
    <row r="2269" spans="1:166" hidden="1" x14ac:dyDescent="0.25">
      <c r="A2269" t="s">
        <v>81</v>
      </c>
      <c r="B2269" t="s">
        <v>249</v>
      </c>
      <c r="C2269" s="6">
        <v>39870</v>
      </c>
      <c r="D2269" s="5"/>
      <c r="G2269">
        <v>134</v>
      </c>
      <c r="H2269" t="s">
        <v>17</v>
      </c>
      <c r="I2269" s="7">
        <v>9</v>
      </c>
      <c r="J2269">
        <v>1000</v>
      </c>
      <c r="K2269" s="5">
        <f t="shared" si="73"/>
        <v>111.11111111111111</v>
      </c>
      <c r="AC2269" s="5"/>
      <c r="AE2269" s="8"/>
      <c r="AF2269" s="8"/>
      <c r="AG2269" s="8"/>
      <c r="AH2269" s="8"/>
      <c r="AI2269" s="8"/>
      <c r="AJ2269" s="5"/>
      <c r="AK2269" s="8"/>
      <c r="AL2269" s="8"/>
      <c r="AM2269" s="8"/>
      <c r="AN2269" s="8"/>
      <c r="AO2269" s="8"/>
      <c r="AP2269" s="8"/>
      <c r="AQ2269" s="9"/>
      <c r="AS2269" s="8"/>
      <c r="AT2269" s="8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J2269" s="5"/>
      <c r="BK2269" s="5"/>
      <c r="BL2269" s="5"/>
      <c r="BO2269" s="7"/>
      <c r="BP2269" s="5"/>
      <c r="BQ2269" s="5"/>
      <c r="BR2269" s="5"/>
      <c r="BS2269" s="5"/>
      <c r="BT2269" s="7"/>
      <c r="BU2269" s="7"/>
      <c r="BV2269" s="7"/>
      <c r="BW2269" s="7"/>
      <c r="BX2269" s="7"/>
      <c r="BY2269" s="7"/>
      <c r="BZ2269" s="7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L2269" s="5">
        <v>188.0232631315466</v>
      </c>
      <c r="CM2269" s="5"/>
      <c r="CO2269" s="5"/>
      <c r="CP2269" s="5"/>
      <c r="CQ2269" s="5"/>
    </row>
    <row r="2270" spans="1:166" hidden="1" x14ac:dyDescent="0.25">
      <c r="A2270" t="s">
        <v>81</v>
      </c>
      <c r="B2270" t="s">
        <v>249</v>
      </c>
      <c r="C2270" s="6">
        <v>39874</v>
      </c>
      <c r="G2270">
        <v>138</v>
      </c>
      <c r="H2270" t="s">
        <v>17</v>
      </c>
      <c r="I2270" s="7">
        <v>9</v>
      </c>
      <c r="J2270">
        <v>1000</v>
      </c>
      <c r="K2270" s="5">
        <f t="shared" si="73"/>
        <v>111.11111111111111</v>
      </c>
      <c r="AC2270" s="5">
        <v>267.23120918865612</v>
      </c>
      <c r="AE2270" s="8"/>
      <c r="AF2270" s="8"/>
      <c r="AG2270" s="8"/>
      <c r="AH2270" s="8"/>
      <c r="AI2270" s="8"/>
      <c r="AJ2270" s="5">
        <v>190.99140498662339</v>
      </c>
      <c r="AK2270" s="8">
        <v>2.5726743006989494</v>
      </c>
      <c r="AL2270" s="8"/>
      <c r="AM2270" s="8"/>
      <c r="AN2270" s="8"/>
      <c r="AO2270" s="8"/>
      <c r="AP2270" s="8"/>
      <c r="AQ2270" s="9">
        <f>AK2270/AJ2270</f>
        <v>1.3470105112212425E-2</v>
      </c>
      <c r="AS2270" s="8"/>
      <c r="AT2270" s="8"/>
      <c r="AU2270" s="5">
        <v>0</v>
      </c>
      <c r="AV2270" s="5"/>
      <c r="AW2270" s="5"/>
      <c r="AX2270" s="5"/>
      <c r="AY2270" s="5">
        <v>581.24937468701114</v>
      </c>
      <c r="AZ2270" s="5"/>
      <c r="BA2270" s="5"/>
      <c r="BB2270" s="5"/>
      <c r="BC2270" s="5"/>
      <c r="BD2270" s="5"/>
      <c r="BE2270" s="5"/>
      <c r="BF2270" s="5"/>
      <c r="BG2270" s="5">
        <v>87.315085205307412</v>
      </c>
      <c r="BH2270" s="5">
        <v>668.5644598923185</v>
      </c>
      <c r="BJ2270" s="5"/>
      <c r="BK2270" s="5">
        <f>AC2270+AJ2270+BH2270</f>
        <v>1126.787074067598</v>
      </c>
      <c r="BL2270" s="5"/>
      <c r="BM2270" s="8">
        <f>BH2270/BK2270</f>
        <v>0.59333699798211392</v>
      </c>
      <c r="BN2270" s="8"/>
      <c r="BO2270" s="7"/>
      <c r="BP2270" s="5"/>
      <c r="BQ2270" s="5"/>
      <c r="BR2270" s="5"/>
      <c r="BS2270" s="5"/>
      <c r="BT2270" s="7"/>
      <c r="BU2270" s="7"/>
      <c r="BV2270" s="7"/>
      <c r="BW2270" s="7"/>
      <c r="BX2270" s="8">
        <f>AC2270/BK2270</f>
        <v>0.23716211814888499</v>
      </c>
      <c r="BY2270" s="8">
        <f>AJ2270/BK2270</f>
        <v>0.16950088386900103</v>
      </c>
      <c r="BZ2270" s="8">
        <f>BH2270/BK2270</f>
        <v>0.59333699798211392</v>
      </c>
      <c r="CA2270" s="5">
        <f>CB2270+CC2270+CD2270+CE2270+CF2270+CG2270</f>
        <v>547.12291565455826</v>
      </c>
      <c r="CB2270" s="5">
        <v>9.5</v>
      </c>
      <c r="CC2270" s="5">
        <v>130.45344127266091</v>
      </c>
      <c r="CD2270" s="5">
        <v>14.879940602090265</v>
      </c>
      <c r="CE2270" s="5"/>
      <c r="CF2270" s="5">
        <v>165.5435631234547</v>
      </c>
      <c r="CG2270" s="5">
        <v>226.74597065635237</v>
      </c>
      <c r="CH2270" s="9">
        <f>AK2270/CA2270</f>
        <v>4.7021870718412405E-3</v>
      </c>
      <c r="CI2270" s="5"/>
      <c r="CJ2270" s="5"/>
      <c r="CL2270" s="5"/>
      <c r="CM2270" s="5"/>
      <c r="CO2270" s="5"/>
      <c r="CP2270" s="5"/>
      <c r="CQ2270" s="5"/>
    </row>
    <row r="2271" spans="1:166" hidden="1" x14ac:dyDescent="0.25">
      <c r="A2271" t="s">
        <v>81</v>
      </c>
      <c r="B2271" t="s">
        <v>249</v>
      </c>
      <c r="C2271" s="6">
        <v>39877</v>
      </c>
      <c r="D2271" s="5"/>
      <c r="G2271">
        <v>141</v>
      </c>
      <c r="H2271" t="s">
        <v>17</v>
      </c>
      <c r="I2271" s="7">
        <v>9</v>
      </c>
      <c r="J2271">
        <v>1000</v>
      </c>
      <c r="K2271" s="5">
        <f t="shared" si="73"/>
        <v>111.11111111111111</v>
      </c>
      <c r="AC2271" s="5"/>
      <c r="AE2271" s="8"/>
      <c r="AF2271" s="8"/>
      <c r="AG2271" s="8"/>
      <c r="AH2271" s="8"/>
      <c r="AI2271" s="8"/>
      <c r="AJ2271" s="5"/>
      <c r="AK2271" s="8"/>
      <c r="AL2271" s="8"/>
      <c r="AM2271" s="8"/>
      <c r="AN2271" s="8"/>
      <c r="AO2271" s="8"/>
      <c r="AP2271" s="8"/>
      <c r="AQ2271" s="9"/>
      <c r="AS2271" s="8"/>
      <c r="AT2271" s="8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J2271" s="5"/>
      <c r="BK2271" s="5"/>
      <c r="BL2271" s="5"/>
      <c r="BO2271" s="7"/>
      <c r="BP2271" s="5"/>
      <c r="BQ2271" s="5"/>
      <c r="BR2271" s="5"/>
      <c r="BS2271" s="5"/>
      <c r="BT2271" s="7"/>
      <c r="BU2271" s="7"/>
      <c r="BV2271" s="7"/>
      <c r="BW2271" s="7"/>
      <c r="BX2271" s="7"/>
      <c r="BY2271" s="7"/>
      <c r="BZ2271" s="7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L2271" s="5">
        <v>163.32790311241979</v>
      </c>
      <c r="CM2271" s="5"/>
      <c r="CO2271" s="5"/>
      <c r="CP2271" s="5"/>
      <c r="CQ2271" s="5"/>
    </row>
    <row r="2272" spans="1:166" hidden="1" x14ac:dyDescent="0.25">
      <c r="A2272" t="s">
        <v>81</v>
      </c>
      <c r="B2272" t="s">
        <v>249</v>
      </c>
      <c r="C2272" s="6">
        <v>39878</v>
      </c>
      <c r="D2272" s="5"/>
      <c r="G2272">
        <v>142</v>
      </c>
      <c r="H2272" t="s">
        <v>17</v>
      </c>
      <c r="I2272" s="7">
        <v>9</v>
      </c>
      <c r="J2272">
        <v>1000</v>
      </c>
      <c r="K2272" s="5">
        <f t="shared" si="73"/>
        <v>111.11111111111111</v>
      </c>
      <c r="AC2272" s="5"/>
      <c r="AE2272" s="8"/>
      <c r="AF2272" s="8"/>
      <c r="AG2272" s="8"/>
      <c r="AH2272" s="8"/>
      <c r="AI2272" s="8"/>
      <c r="AJ2272" s="5"/>
      <c r="AK2272" s="8"/>
      <c r="AL2272" s="8"/>
      <c r="AM2272" s="8"/>
      <c r="AN2272" s="8"/>
      <c r="AO2272" s="8"/>
      <c r="AP2272" s="8"/>
      <c r="AQ2272" s="9"/>
      <c r="AS2272" s="8"/>
      <c r="AT2272" s="8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J2272" s="5"/>
      <c r="BK2272" s="5"/>
      <c r="BL2272" s="5"/>
      <c r="BO2272" s="7"/>
      <c r="BP2272" s="5"/>
      <c r="BQ2272" s="5"/>
      <c r="BR2272" s="5"/>
      <c r="BS2272" s="5"/>
      <c r="BT2272" s="7"/>
      <c r="BU2272" s="7"/>
      <c r="BV2272" s="7"/>
      <c r="BW2272" s="7"/>
      <c r="BX2272" s="7"/>
      <c r="BY2272" s="7"/>
      <c r="BZ2272" s="7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L2272" s="5">
        <v>157.41382350650829</v>
      </c>
      <c r="CM2272" s="5"/>
      <c r="CO2272" s="5"/>
      <c r="CP2272" s="5"/>
      <c r="CQ2272" s="5"/>
    </row>
    <row r="2273" spans="1:166" hidden="1" x14ac:dyDescent="0.25">
      <c r="A2273" t="s">
        <v>81</v>
      </c>
      <c r="B2273" t="s">
        <v>249</v>
      </c>
      <c r="C2273" s="6">
        <v>39880</v>
      </c>
      <c r="D2273" s="5"/>
      <c r="G2273">
        <v>144</v>
      </c>
      <c r="H2273" t="s">
        <v>17</v>
      </c>
      <c r="I2273" s="7">
        <v>9</v>
      </c>
      <c r="J2273">
        <v>1000</v>
      </c>
      <c r="K2273" s="5">
        <f t="shared" si="73"/>
        <v>111.11111111111111</v>
      </c>
      <c r="AC2273" s="5"/>
      <c r="AE2273" s="8"/>
      <c r="AF2273" s="8"/>
      <c r="AG2273" s="8"/>
      <c r="AH2273" s="8"/>
      <c r="AI2273" s="8"/>
      <c r="AJ2273" s="5"/>
      <c r="AK2273" s="8"/>
      <c r="AL2273" s="8"/>
      <c r="AM2273" s="8"/>
      <c r="AN2273" s="8"/>
      <c r="AO2273" s="8"/>
      <c r="AP2273" s="8"/>
      <c r="AQ2273" s="9"/>
      <c r="AS2273" s="8"/>
      <c r="AT2273" s="8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J2273" s="5"/>
      <c r="BK2273" s="5"/>
      <c r="BL2273" s="5"/>
      <c r="BO2273" s="7"/>
      <c r="BP2273" s="5"/>
      <c r="BQ2273" s="5"/>
      <c r="BR2273" s="5"/>
      <c r="BS2273" s="5"/>
      <c r="BT2273" s="7"/>
      <c r="BU2273" s="7"/>
      <c r="BV2273" s="7"/>
      <c r="BW2273" s="7"/>
      <c r="BX2273" s="7"/>
      <c r="BY2273" s="7"/>
      <c r="BZ2273" s="7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L2273" s="5">
        <v>212.43467491053721</v>
      </c>
      <c r="CM2273" s="5"/>
      <c r="CO2273" s="5"/>
      <c r="CP2273" s="5"/>
      <c r="CQ2273" s="5"/>
    </row>
    <row r="2274" spans="1:166" hidden="1" x14ac:dyDescent="0.25">
      <c r="A2274" t="s">
        <v>81</v>
      </c>
      <c r="B2274" t="s">
        <v>249</v>
      </c>
      <c r="C2274" s="6">
        <v>39884</v>
      </c>
      <c r="D2274" s="5"/>
      <c r="G2274">
        <v>148</v>
      </c>
      <c r="H2274" t="s">
        <v>17</v>
      </c>
      <c r="I2274" s="7">
        <v>9</v>
      </c>
      <c r="J2274">
        <v>1000</v>
      </c>
      <c r="K2274" s="5">
        <f t="shared" si="73"/>
        <v>111.11111111111111</v>
      </c>
      <c r="AC2274" s="5"/>
      <c r="AE2274" s="8"/>
      <c r="AF2274" s="8"/>
      <c r="AG2274" s="8"/>
      <c r="AH2274" s="8"/>
      <c r="AI2274" s="8"/>
      <c r="AJ2274" s="5"/>
      <c r="AK2274" s="8"/>
      <c r="AL2274" s="8"/>
      <c r="AM2274" s="8"/>
      <c r="AN2274" s="8"/>
      <c r="AO2274" s="8"/>
      <c r="AP2274" s="8"/>
      <c r="AQ2274" s="9"/>
      <c r="AS2274" s="8"/>
      <c r="AT2274" s="8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J2274" s="5"/>
      <c r="BK2274" s="5"/>
      <c r="BL2274" s="5"/>
      <c r="BO2274" s="7"/>
      <c r="BP2274" s="5"/>
      <c r="BQ2274" s="5"/>
      <c r="BR2274" s="5"/>
      <c r="BS2274" s="5"/>
      <c r="BT2274" s="7"/>
      <c r="BU2274" s="7"/>
      <c r="BV2274" s="7"/>
      <c r="BW2274" s="7"/>
      <c r="BX2274" s="7"/>
      <c r="BY2274" s="7"/>
      <c r="BZ2274" s="7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L2274" s="5">
        <v>193.38426373593001</v>
      </c>
      <c r="CM2274" s="5"/>
      <c r="CO2274" s="5"/>
      <c r="CP2274" s="5"/>
      <c r="CQ2274" s="5"/>
    </row>
    <row r="2275" spans="1:166" hidden="1" x14ac:dyDescent="0.25">
      <c r="A2275" t="s">
        <v>81</v>
      </c>
      <c r="B2275" t="s">
        <v>249</v>
      </c>
      <c r="C2275" s="6">
        <v>39891</v>
      </c>
      <c r="D2275" s="5">
        <v>9</v>
      </c>
      <c r="E2275" s="6" t="s">
        <v>207</v>
      </c>
      <c r="F2275" t="s">
        <v>15</v>
      </c>
      <c r="G2275">
        <v>155</v>
      </c>
      <c r="H2275" t="s">
        <v>17</v>
      </c>
      <c r="I2275" s="7">
        <v>9</v>
      </c>
      <c r="J2275">
        <v>1000</v>
      </c>
      <c r="K2275" s="5">
        <f t="shared" si="73"/>
        <v>111.11111111111111</v>
      </c>
      <c r="L2275" s="5"/>
      <c r="M2275" s="8"/>
      <c r="N2275" s="8"/>
      <c r="O2275" s="8"/>
      <c r="P2275" s="8"/>
      <c r="Q2275" s="5"/>
      <c r="R2275" s="5"/>
      <c r="S2275" s="5"/>
      <c r="T2275" s="5"/>
      <c r="U2275" s="5"/>
      <c r="V2275" s="5">
        <v>155</v>
      </c>
      <c r="W2275" s="5"/>
      <c r="X2275" s="8"/>
      <c r="Y2275" s="8"/>
      <c r="Z2275" s="8"/>
      <c r="AA2275" s="8"/>
      <c r="AB2275" s="8"/>
      <c r="AC2275" s="5"/>
      <c r="AD2275" s="8"/>
      <c r="AE2275" s="8"/>
      <c r="AF2275" s="8"/>
      <c r="AG2275" s="8"/>
      <c r="AH2275" s="8"/>
      <c r="AI2275" s="8"/>
      <c r="AJ2275" s="5"/>
      <c r="AK2275" s="8"/>
      <c r="AL2275" s="8"/>
      <c r="AM2275" s="8"/>
      <c r="AN2275" s="8"/>
      <c r="AO2275" s="8"/>
      <c r="AP2275" s="8"/>
      <c r="AQ2275" s="9"/>
      <c r="AR2275" s="8"/>
      <c r="AS2275" s="8"/>
      <c r="AT2275" s="8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8"/>
      <c r="BJ2275" s="5"/>
      <c r="BK2275" s="5"/>
      <c r="BL2275" s="5"/>
      <c r="BM2275" s="8"/>
      <c r="BN2275" s="8"/>
      <c r="BO2275" s="7"/>
      <c r="BP2275" s="5"/>
      <c r="BQ2275" s="5"/>
      <c r="BR2275" s="5"/>
      <c r="BS2275" s="5"/>
      <c r="BT2275" s="7"/>
      <c r="BU2275" s="7"/>
      <c r="BV2275" s="7"/>
      <c r="BW2275" s="7"/>
      <c r="BX2275" s="7"/>
      <c r="BY2275" s="7"/>
      <c r="BZ2275" s="7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8"/>
      <c r="CL2275" s="5"/>
      <c r="CM2275" s="5"/>
      <c r="CN2275" s="8"/>
      <c r="CO2275" s="5"/>
      <c r="CP2275" s="5"/>
      <c r="CQ2275" s="5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</row>
    <row r="2276" spans="1:166" hidden="1" x14ac:dyDescent="0.25">
      <c r="A2276" t="s">
        <v>81</v>
      </c>
      <c r="B2276" t="s">
        <v>249</v>
      </c>
      <c r="C2276" s="6">
        <v>39895</v>
      </c>
      <c r="D2276" s="5"/>
      <c r="G2276">
        <v>159</v>
      </c>
      <c r="H2276" t="s">
        <v>17</v>
      </c>
      <c r="I2276" s="7">
        <v>9</v>
      </c>
      <c r="J2276">
        <v>1000</v>
      </c>
      <c r="K2276" s="5">
        <f t="shared" si="73"/>
        <v>111.11111111111111</v>
      </c>
      <c r="AC2276" s="5"/>
      <c r="AE2276" s="8"/>
      <c r="AF2276" s="8"/>
      <c r="AG2276" s="8"/>
      <c r="AH2276" s="8"/>
      <c r="AI2276" s="8"/>
      <c r="AJ2276" s="5"/>
      <c r="AK2276" s="8"/>
      <c r="AL2276" s="8"/>
      <c r="AM2276" s="8"/>
      <c r="AN2276" s="8"/>
      <c r="AO2276" s="8"/>
      <c r="AP2276" s="8"/>
      <c r="AQ2276" s="9"/>
      <c r="AS2276" s="8"/>
      <c r="AT2276" s="8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J2276" s="5"/>
      <c r="BK2276" s="5"/>
      <c r="BL2276" s="5"/>
      <c r="BO2276" s="7"/>
      <c r="BP2276" s="5"/>
      <c r="BQ2276" s="5"/>
      <c r="BR2276" s="5"/>
      <c r="BS2276" s="5"/>
      <c r="BT2276" s="7"/>
      <c r="BU2276" s="7"/>
      <c r="BV2276" s="7"/>
      <c r="BW2276" s="7"/>
      <c r="BX2276" s="7"/>
      <c r="BY2276" s="7"/>
      <c r="BZ2276" s="7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L2276" s="5">
        <v>150.2468367888242</v>
      </c>
      <c r="CM2276" s="5"/>
      <c r="CO2276" s="5"/>
      <c r="CP2276" s="5"/>
      <c r="CQ2276" s="5"/>
    </row>
    <row r="2277" spans="1:166" hidden="1" x14ac:dyDescent="0.25">
      <c r="A2277" t="s">
        <v>81</v>
      </c>
      <c r="B2277" t="s">
        <v>249</v>
      </c>
      <c r="C2277" s="6">
        <v>39902</v>
      </c>
      <c r="G2277">
        <v>166</v>
      </c>
      <c r="H2277" t="s">
        <v>17</v>
      </c>
      <c r="I2277" s="7">
        <v>9</v>
      </c>
      <c r="J2277">
        <v>1000</v>
      </c>
      <c r="K2277" s="5">
        <f t="shared" si="73"/>
        <v>111.11111111111111</v>
      </c>
      <c r="AC2277" s="5">
        <v>365.04914512414291</v>
      </c>
      <c r="AE2277" s="8"/>
      <c r="AF2277" s="8"/>
      <c r="AG2277" s="8"/>
      <c r="AH2277" s="8"/>
      <c r="AI2277" s="8"/>
      <c r="AJ2277" s="5">
        <v>222.85042583653325</v>
      </c>
      <c r="AK2277" s="8">
        <v>2.4634592678026306</v>
      </c>
      <c r="AL2277" s="8"/>
      <c r="AM2277" s="8"/>
      <c r="AN2277" s="8"/>
      <c r="AO2277" s="8"/>
      <c r="AP2277" s="8"/>
      <c r="AQ2277" s="9">
        <f>AK2277/AJ2277</f>
        <v>1.1054317076376798E-2</v>
      </c>
      <c r="AS2277" s="8"/>
      <c r="AT2277" s="8"/>
      <c r="AU2277" s="5">
        <v>0</v>
      </c>
      <c r="AV2277" s="5"/>
      <c r="AW2277" s="5"/>
      <c r="AX2277" s="5"/>
      <c r="AY2277" s="5">
        <v>43.08942649294022</v>
      </c>
      <c r="AZ2277" s="5"/>
      <c r="BA2277" s="5"/>
      <c r="BB2277" s="5"/>
      <c r="BC2277" s="5"/>
      <c r="BD2277" s="5"/>
      <c r="BE2277" s="5"/>
      <c r="BF2277" s="5"/>
      <c r="BG2277" s="5">
        <v>802.60319982717215</v>
      </c>
      <c r="BH2277" s="5">
        <v>845.69262632011248</v>
      </c>
      <c r="BJ2277" s="5"/>
      <c r="BK2277" s="5">
        <f>AC2277+AJ2277+BH2277</f>
        <v>1433.5921972807887</v>
      </c>
      <c r="BL2277" s="5"/>
      <c r="BM2277" s="8">
        <f>BH2277/BK2277</f>
        <v>0.589911571731631</v>
      </c>
      <c r="BN2277" s="8"/>
      <c r="BO2277" s="7"/>
      <c r="BP2277" s="5"/>
      <c r="BQ2277" s="5"/>
      <c r="BR2277" s="5"/>
      <c r="BS2277" s="5"/>
      <c r="BT2277" s="7"/>
      <c r="BU2277" s="7"/>
      <c r="BV2277" s="7"/>
      <c r="BW2277" s="7"/>
      <c r="BX2277" s="8">
        <f>AC2277/BK2277</f>
        <v>0.2546394614985778</v>
      </c>
      <c r="BY2277" s="8">
        <f>AJ2277/BK2277</f>
        <v>0.15544896676979117</v>
      </c>
      <c r="BZ2277" s="8">
        <f>BH2277/BK2277</f>
        <v>0.589911571731631</v>
      </c>
      <c r="CA2277" s="5"/>
      <c r="CB2277" s="5">
        <v>8.125</v>
      </c>
      <c r="CC2277" s="5">
        <v>9.1621512322947147</v>
      </c>
      <c r="CD2277" s="5">
        <v>131.29583409899513</v>
      </c>
      <c r="CE2277" s="5"/>
      <c r="CF2277" s="5"/>
      <c r="CG2277" s="5"/>
      <c r="CH2277" s="5"/>
      <c r="CI2277" s="5"/>
      <c r="CJ2277" s="5"/>
      <c r="CL2277" s="5"/>
      <c r="CM2277" s="5"/>
      <c r="CO2277" s="5"/>
      <c r="CP2277" s="5"/>
      <c r="CQ2277" s="5"/>
    </row>
    <row r="2278" spans="1:166" hidden="1" x14ac:dyDescent="0.25">
      <c r="A2278" t="s">
        <v>81</v>
      </c>
      <c r="B2278" t="s">
        <v>249</v>
      </c>
      <c r="C2278" s="6">
        <v>39910</v>
      </c>
      <c r="D2278" s="5">
        <v>10</v>
      </c>
      <c r="E2278" t="s">
        <v>108</v>
      </c>
      <c r="F2278" t="s">
        <v>18</v>
      </c>
      <c r="G2278">
        <v>174</v>
      </c>
      <c r="H2278" t="s">
        <v>17</v>
      </c>
      <c r="I2278" s="7">
        <v>9</v>
      </c>
      <c r="J2278">
        <v>1000</v>
      </c>
      <c r="K2278" s="5">
        <f t="shared" si="73"/>
        <v>111.11111111111111</v>
      </c>
      <c r="L2278" s="5"/>
      <c r="M2278" s="8"/>
      <c r="N2278" s="8"/>
      <c r="O2278" s="8"/>
      <c r="P2278" s="8"/>
      <c r="Q2278" s="5"/>
      <c r="R2278" s="5"/>
      <c r="S2278" s="5"/>
      <c r="T2278" s="5"/>
      <c r="U2278" s="5"/>
      <c r="V2278" s="5"/>
      <c r="W2278" s="5"/>
      <c r="X2278" s="8"/>
      <c r="Y2278" s="8"/>
      <c r="Z2278" s="8"/>
      <c r="AA2278" s="8"/>
      <c r="AB2278" s="8"/>
      <c r="AC2278" s="5"/>
      <c r="AD2278" s="8"/>
      <c r="AE2278" s="8"/>
      <c r="AF2278" s="8"/>
      <c r="AG2278" s="8"/>
      <c r="AH2278" s="8"/>
      <c r="AI2278" s="8"/>
      <c r="AJ2278" s="5"/>
      <c r="AK2278" s="8"/>
      <c r="AL2278" s="8"/>
      <c r="AM2278" s="8"/>
      <c r="AN2278" s="8"/>
      <c r="AO2278" s="8"/>
      <c r="AP2278" s="8"/>
      <c r="AQ2278" s="9"/>
      <c r="AR2278" s="8"/>
      <c r="AS2278" s="8"/>
      <c r="AT2278" s="8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8"/>
      <c r="BJ2278" s="5"/>
      <c r="BK2278" s="5"/>
      <c r="BL2278" s="5"/>
      <c r="BM2278" s="8"/>
      <c r="BN2278" s="5">
        <f>BP2278*(1/(BO2278/100))</f>
        <v>607.87103508350344</v>
      </c>
      <c r="BO2278" s="7">
        <v>40.6</v>
      </c>
      <c r="BP2278" s="5">
        <v>246.79564024390243</v>
      </c>
      <c r="BQ2278" s="5">
        <f>BN2278-BP2278</f>
        <v>361.07539483960102</v>
      </c>
      <c r="BR2278" s="5"/>
      <c r="BS2278" s="5"/>
      <c r="BT2278" s="7">
        <v>10.872054636295262</v>
      </c>
      <c r="BU2278" s="7"/>
      <c r="BV2278" s="7"/>
      <c r="BW2278" s="7"/>
      <c r="BX2278" s="7"/>
      <c r="BY2278" s="7"/>
      <c r="BZ2278" s="7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8"/>
      <c r="CL2278" s="5"/>
      <c r="CM2278" s="5"/>
      <c r="CN2278" s="8"/>
      <c r="CO2278" s="5"/>
      <c r="CP2278" s="5"/>
      <c r="CQ2278" s="5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</row>
    <row r="2279" spans="1:166" hidden="1" x14ac:dyDescent="0.25">
      <c r="A2279" t="s">
        <v>84</v>
      </c>
      <c r="B2279" t="s">
        <v>250</v>
      </c>
      <c r="C2279" s="6">
        <v>39736</v>
      </c>
      <c r="D2279" s="5">
        <v>1</v>
      </c>
      <c r="E2279" s="6" t="s">
        <v>209</v>
      </c>
      <c r="F2279" t="s">
        <v>10</v>
      </c>
      <c r="G2279">
        <v>0</v>
      </c>
      <c r="H2279" t="s">
        <v>17</v>
      </c>
      <c r="I2279" s="7">
        <v>9</v>
      </c>
      <c r="J2279">
        <v>1000</v>
      </c>
      <c r="K2279" s="5">
        <f t="shared" ref="K2279:K2342" si="74">1000000/I2279/J2279</f>
        <v>111.11111111111111</v>
      </c>
      <c r="L2279" s="5"/>
      <c r="M2279" s="8"/>
      <c r="N2279" s="8"/>
      <c r="O2279" s="8"/>
      <c r="P2279" s="8"/>
      <c r="Q2279" s="5"/>
      <c r="R2279" s="5"/>
      <c r="S2279" s="5"/>
      <c r="T2279" s="5"/>
      <c r="U2279" s="5"/>
      <c r="V2279" s="5"/>
      <c r="W2279" s="5"/>
      <c r="X2279" s="8"/>
      <c r="Y2279" s="8"/>
      <c r="Z2279" s="8"/>
      <c r="AA2279" s="8"/>
      <c r="AB2279" s="8"/>
      <c r="AC2279" s="5"/>
      <c r="AD2279" s="8"/>
      <c r="AE2279" s="8"/>
      <c r="AF2279" s="8"/>
      <c r="AG2279" s="8"/>
      <c r="AH2279" s="8"/>
      <c r="AI2279" s="8"/>
      <c r="AJ2279" s="5"/>
      <c r="AK2279" s="8"/>
      <c r="AL2279" s="8"/>
      <c r="AM2279" s="8"/>
      <c r="AN2279" s="8"/>
      <c r="AO2279" s="8"/>
      <c r="AP2279" s="8"/>
      <c r="AQ2279" s="9"/>
      <c r="AR2279" s="8"/>
      <c r="AS2279" s="8"/>
      <c r="AT2279" s="8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8"/>
      <c r="BJ2279" s="5"/>
      <c r="BK2279" s="5"/>
      <c r="BL2279" s="5"/>
      <c r="BM2279" s="8"/>
      <c r="BN2279" s="8"/>
      <c r="BO2279" s="7"/>
      <c r="BP2279" s="5"/>
      <c r="BQ2279" s="5"/>
      <c r="BR2279" s="5"/>
      <c r="BS2279" s="5"/>
      <c r="BT2279" s="7"/>
      <c r="BU2279" s="7"/>
      <c r="BV2279" s="7"/>
      <c r="BW2279" s="7"/>
      <c r="BX2279" s="7"/>
      <c r="BY2279" s="7"/>
      <c r="BZ2279" s="7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8"/>
      <c r="CL2279" s="5"/>
      <c r="CM2279" s="5"/>
      <c r="CN2279" s="8"/>
      <c r="CO2279" s="5"/>
      <c r="CP2279" s="5"/>
      <c r="CQ2279" s="5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</row>
    <row r="2280" spans="1:166" hidden="1" x14ac:dyDescent="0.25">
      <c r="A2280" t="s">
        <v>84</v>
      </c>
      <c r="B2280" t="s">
        <v>250</v>
      </c>
      <c r="C2280" s="6">
        <v>39745</v>
      </c>
      <c r="D2280" s="5">
        <v>3</v>
      </c>
      <c r="E2280" s="6" t="s">
        <v>205</v>
      </c>
      <c r="F2280" t="s">
        <v>88</v>
      </c>
      <c r="G2280">
        <v>9</v>
      </c>
      <c r="H2280" t="s">
        <v>17</v>
      </c>
      <c r="I2280" s="7">
        <v>9</v>
      </c>
      <c r="J2280">
        <v>1000</v>
      </c>
      <c r="K2280" s="5">
        <f t="shared" si="74"/>
        <v>111.11111111111111</v>
      </c>
      <c r="L2280" s="5"/>
      <c r="M2280" s="8"/>
      <c r="N2280" s="8"/>
      <c r="O2280" s="8"/>
      <c r="P2280" s="8"/>
      <c r="Q2280" s="5">
        <v>9</v>
      </c>
      <c r="R2280" s="5"/>
      <c r="S2280" s="5"/>
      <c r="T2280" s="5"/>
      <c r="U2280" s="5"/>
      <c r="V2280" s="5"/>
      <c r="W2280" s="5"/>
      <c r="X2280" s="8"/>
      <c r="Y2280" s="8"/>
      <c r="Z2280" s="8"/>
      <c r="AA2280" s="8"/>
      <c r="AB2280" s="8"/>
      <c r="AC2280" s="5"/>
      <c r="AD2280" s="8"/>
      <c r="AE2280" s="8"/>
      <c r="AF2280" s="8"/>
      <c r="AG2280" s="8"/>
      <c r="AH2280" s="8"/>
      <c r="AI2280" s="8"/>
      <c r="AJ2280" s="5"/>
      <c r="AK2280" s="8"/>
      <c r="AL2280" s="8"/>
      <c r="AM2280" s="8"/>
      <c r="AN2280" s="8"/>
      <c r="AO2280" s="8"/>
      <c r="AP2280" s="8"/>
      <c r="AQ2280" s="9"/>
      <c r="AR2280" s="8"/>
      <c r="AS2280" s="8"/>
      <c r="AT2280" s="8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8"/>
      <c r="BJ2280" s="5"/>
      <c r="BK2280" s="5"/>
      <c r="BL2280" s="5"/>
      <c r="BM2280" s="8"/>
      <c r="BN2280" s="8"/>
      <c r="BO2280" s="7"/>
      <c r="BP2280" s="5"/>
      <c r="BQ2280" s="5"/>
      <c r="BR2280" s="5"/>
      <c r="BS2280" s="5"/>
      <c r="BT2280" s="7"/>
      <c r="BU2280" s="7"/>
      <c r="BV2280" s="7"/>
      <c r="BW2280" s="7"/>
      <c r="BX2280" s="7"/>
      <c r="BY2280" s="7"/>
      <c r="BZ2280" s="7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8"/>
      <c r="CL2280" s="5"/>
      <c r="CM2280" s="5"/>
      <c r="CN2280" s="8"/>
      <c r="CO2280" s="5"/>
      <c r="CP2280" s="5"/>
      <c r="CQ2280" s="5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</row>
    <row r="2281" spans="1:166" hidden="1" x14ac:dyDescent="0.25">
      <c r="A2281" t="s">
        <v>84</v>
      </c>
      <c r="B2281" t="s">
        <v>250</v>
      </c>
      <c r="C2281" s="6">
        <v>39764</v>
      </c>
      <c r="D2281" s="5"/>
      <c r="G2281">
        <v>28</v>
      </c>
      <c r="H2281" t="s">
        <v>17</v>
      </c>
      <c r="I2281" s="7">
        <v>9</v>
      </c>
      <c r="J2281">
        <v>1000</v>
      </c>
      <c r="K2281" s="5">
        <f t="shared" si="74"/>
        <v>111.11111111111111</v>
      </c>
      <c r="AC2281" s="5"/>
      <c r="AE2281" s="8"/>
      <c r="AF2281" s="8"/>
      <c r="AG2281" s="8"/>
      <c r="AH2281" s="8"/>
      <c r="AI2281" s="8"/>
      <c r="AJ2281" s="5"/>
      <c r="AK2281" s="8"/>
      <c r="AL2281" s="8"/>
      <c r="AM2281" s="8"/>
      <c r="AN2281" s="8"/>
      <c r="AO2281" s="8"/>
      <c r="AP2281" s="8"/>
      <c r="AQ2281" s="9"/>
      <c r="AS2281" s="8"/>
      <c r="AT2281" s="8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J2281" s="5"/>
      <c r="BK2281" s="5"/>
      <c r="BL2281" s="5"/>
      <c r="BO2281" s="7"/>
      <c r="BP2281" s="5"/>
      <c r="BQ2281" s="5"/>
      <c r="BR2281" s="5"/>
      <c r="BS2281" s="5"/>
      <c r="BT2281" s="7"/>
      <c r="BU2281" s="7"/>
      <c r="BV2281" s="7"/>
      <c r="BW2281" s="7"/>
      <c r="BX2281" s="7"/>
      <c r="BY2281" s="7"/>
      <c r="BZ2281" s="7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L2281" s="5">
        <v>155.95652741179259</v>
      </c>
      <c r="CM2281" s="5"/>
      <c r="CO2281" s="5"/>
      <c r="CP2281" s="5"/>
      <c r="CQ2281" s="5"/>
    </row>
    <row r="2282" spans="1:166" hidden="1" x14ac:dyDescent="0.25">
      <c r="A2282" t="s">
        <v>84</v>
      </c>
      <c r="B2282" t="s">
        <v>250</v>
      </c>
      <c r="C2282" s="6">
        <v>39776</v>
      </c>
      <c r="D2282" s="5"/>
      <c r="G2282">
        <v>40</v>
      </c>
      <c r="H2282" t="s">
        <v>17</v>
      </c>
      <c r="I2282" s="7">
        <v>9</v>
      </c>
      <c r="J2282">
        <v>1000</v>
      </c>
      <c r="K2282" s="5">
        <f t="shared" si="74"/>
        <v>111.11111111111111</v>
      </c>
      <c r="AC2282" s="5"/>
      <c r="AE2282" s="8"/>
      <c r="AF2282" s="8"/>
      <c r="AG2282" s="8"/>
      <c r="AH2282" s="8"/>
      <c r="AI2282" s="8"/>
      <c r="AJ2282" s="5"/>
      <c r="AK2282" s="8"/>
      <c r="AL2282" s="8"/>
      <c r="AM2282" s="8"/>
      <c r="AN2282" s="8"/>
      <c r="AO2282" s="8"/>
      <c r="AP2282" s="8"/>
      <c r="AQ2282" s="9"/>
      <c r="AS2282" s="8"/>
      <c r="AT2282" s="8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J2282" s="5"/>
      <c r="BK2282" s="5"/>
      <c r="BL2282" s="5"/>
      <c r="BO2282" s="7"/>
      <c r="BP2282" s="5"/>
      <c r="BQ2282" s="5"/>
      <c r="BR2282" s="5"/>
      <c r="BS2282" s="5"/>
      <c r="BT2282" s="7"/>
      <c r="BU2282" s="7"/>
      <c r="BV2282" s="7"/>
      <c r="BW2282" s="7"/>
      <c r="BX2282" s="7"/>
      <c r="BY2282" s="7"/>
      <c r="BZ2282" s="7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L2282" s="5">
        <v>190.54995707162161</v>
      </c>
      <c r="CM2282" s="5"/>
      <c r="CO2282" s="5"/>
      <c r="CP2282" s="5"/>
      <c r="CQ2282" s="5"/>
    </row>
    <row r="2283" spans="1:166" hidden="1" x14ac:dyDescent="0.25">
      <c r="A2283" t="s">
        <v>84</v>
      </c>
      <c r="B2283" t="s">
        <v>250</v>
      </c>
      <c r="C2283" s="6">
        <v>39783</v>
      </c>
      <c r="D2283" s="5"/>
      <c r="G2283">
        <v>47</v>
      </c>
      <c r="H2283" t="s">
        <v>17</v>
      </c>
      <c r="I2283" s="7">
        <v>9</v>
      </c>
      <c r="J2283">
        <v>1000</v>
      </c>
      <c r="K2283" s="5">
        <f t="shared" si="74"/>
        <v>111.11111111111111</v>
      </c>
      <c r="AC2283" s="5"/>
      <c r="AE2283" s="8"/>
      <c r="AF2283" s="8"/>
      <c r="AG2283" s="8"/>
      <c r="AH2283" s="8"/>
      <c r="AI2283" s="8"/>
      <c r="AJ2283" s="5"/>
      <c r="AK2283" s="8"/>
      <c r="AL2283" s="8"/>
      <c r="AM2283" s="8"/>
      <c r="AN2283" s="8"/>
      <c r="AO2283" s="8"/>
      <c r="AP2283" s="8"/>
      <c r="AQ2283" s="9"/>
      <c r="AS2283" s="8"/>
      <c r="AT2283" s="8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J2283" s="5"/>
      <c r="BK2283" s="5"/>
      <c r="BL2283" s="5"/>
      <c r="BO2283" s="7"/>
      <c r="BP2283" s="5"/>
      <c r="BQ2283" s="5"/>
      <c r="BR2283" s="5"/>
      <c r="BS2283" s="5"/>
      <c r="BT2283" s="7"/>
      <c r="BU2283" s="7"/>
      <c r="BV2283" s="7"/>
      <c r="BW2283" s="7"/>
      <c r="BX2283" s="7"/>
      <c r="BY2283" s="7"/>
      <c r="BZ2283" s="7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L2283" s="5">
        <v>198.25652462738461</v>
      </c>
      <c r="CM2283" s="5"/>
      <c r="CO2283" s="5"/>
      <c r="CP2283" s="5"/>
      <c r="CQ2283" s="5"/>
    </row>
    <row r="2284" spans="1:166" hidden="1" x14ac:dyDescent="0.25">
      <c r="A2284" t="s">
        <v>84</v>
      </c>
      <c r="B2284" t="s">
        <v>250</v>
      </c>
      <c r="C2284" s="6">
        <v>39788</v>
      </c>
      <c r="D2284" s="5">
        <v>4</v>
      </c>
      <c r="E2284" t="s">
        <v>210</v>
      </c>
      <c r="F2284" t="s">
        <v>12</v>
      </c>
      <c r="G2284">
        <v>52</v>
      </c>
      <c r="H2284" t="s">
        <v>17</v>
      </c>
      <c r="I2284" s="7">
        <v>9</v>
      </c>
      <c r="J2284">
        <v>1000</v>
      </c>
      <c r="K2284" s="5">
        <f t="shared" si="74"/>
        <v>111.11111111111111</v>
      </c>
      <c r="L2284" s="5"/>
      <c r="M2284" s="8"/>
      <c r="N2284" s="8"/>
      <c r="O2284" s="8"/>
      <c r="P2284" s="8"/>
      <c r="Q2284" s="5"/>
      <c r="R2284" s="5">
        <v>52</v>
      </c>
      <c r="S2284" s="5"/>
      <c r="T2284" s="5"/>
      <c r="U2284" s="5"/>
      <c r="V2284" s="5"/>
      <c r="W2284" s="5"/>
      <c r="X2284" s="8"/>
      <c r="Y2284" s="8"/>
      <c r="Z2284" s="8"/>
      <c r="AA2284" s="8"/>
      <c r="AB2284" s="8"/>
      <c r="AC2284" s="5"/>
      <c r="AD2284" s="8"/>
      <c r="AE2284" s="8"/>
      <c r="AF2284" s="8"/>
      <c r="AG2284" s="8"/>
      <c r="AH2284" s="8"/>
      <c r="AI2284" s="8"/>
      <c r="AJ2284" s="5"/>
      <c r="AK2284" s="8"/>
      <c r="AL2284" s="8"/>
      <c r="AM2284" s="8"/>
      <c r="AN2284" s="8"/>
      <c r="AO2284" s="8"/>
      <c r="AP2284" s="8"/>
      <c r="AQ2284" s="9"/>
      <c r="AR2284" s="8"/>
      <c r="AS2284" s="8"/>
      <c r="AT2284" s="8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8"/>
      <c r="BJ2284" s="5"/>
      <c r="BK2284" s="5"/>
      <c r="BL2284" s="5"/>
      <c r="BM2284" s="8"/>
      <c r="BN2284" s="8"/>
      <c r="BO2284" s="7"/>
      <c r="BP2284" s="5"/>
      <c r="BQ2284" s="5"/>
      <c r="BR2284" s="5"/>
      <c r="BS2284" s="5"/>
      <c r="BT2284" s="7"/>
      <c r="BU2284" s="7"/>
      <c r="BV2284" s="7"/>
      <c r="BW2284" s="7"/>
      <c r="BX2284" s="7"/>
      <c r="BY2284" s="7"/>
      <c r="BZ2284" s="7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8"/>
      <c r="CL2284" s="5"/>
      <c r="CM2284" s="5"/>
      <c r="CN2284" s="8"/>
      <c r="CO2284" s="5"/>
      <c r="CP2284" s="5"/>
      <c r="CQ2284" s="5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</row>
    <row r="2285" spans="1:166" hidden="1" x14ac:dyDescent="0.25">
      <c r="A2285" t="s">
        <v>84</v>
      </c>
      <c r="B2285" t="s">
        <v>250</v>
      </c>
      <c r="C2285" s="6">
        <v>39792</v>
      </c>
      <c r="G2285">
        <v>56</v>
      </c>
      <c r="H2285" t="s">
        <v>17</v>
      </c>
      <c r="I2285" s="7">
        <v>9</v>
      </c>
      <c r="J2285">
        <v>1000</v>
      </c>
      <c r="K2285" s="5">
        <f t="shared" si="74"/>
        <v>111.11111111111111</v>
      </c>
      <c r="M2285" s="5">
        <v>216</v>
      </c>
      <c r="N2285" s="7">
        <v>9.6999999999999993</v>
      </c>
      <c r="O2285" s="7"/>
      <c r="P2285" s="7"/>
      <c r="AC2285" s="5"/>
      <c r="AE2285" s="8"/>
      <c r="AF2285" s="8"/>
      <c r="AG2285" s="8"/>
      <c r="AH2285" s="8"/>
      <c r="AI2285" s="8"/>
      <c r="AJ2285" s="5"/>
      <c r="AK2285" s="8"/>
      <c r="AL2285" s="8"/>
      <c r="AM2285" s="8"/>
      <c r="AN2285" s="8"/>
      <c r="AO2285" s="8"/>
      <c r="AP2285" s="8"/>
      <c r="AS2285" s="8"/>
      <c r="AT2285" s="8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J2285" s="5"/>
      <c r="BK2285" s="5"/>
      <c r="BL2285" s="5"/>
      <c r="BO2285" s="7"/>
      <c r="BP2285" s="5"/>
      <c r="BQ2285" s="5"/>
      <c r="BR2285" s="5"/>
      <c r="BS2285" s="5"/>
      <c r="BT2285" s="7"/>
      <c r="BU2285" s="7"/>
      <c r="BV2285" s="7"/>
      <c r="BW2285" s="7"/>
      <c r="BX2285" s="7"/>
      <c r="BY2285" s="7"/>
      <c r="BZ2285" s="7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L2285" s="5"/>
      <c r="CM2285" s="5"/>
      <c r="CO2285" s="5"/>
      <c r="CP2285" s="5"/>
      <c r="CQ2285" s="5"/>
    </row>
    <row r="2286" spans="1:166" hidden="1" x14ac:dyDescent="0.25">
      <c r="A2286" t="s">
        <v>84</v>
      </c>
      <c r="B2286" t="s">
        <v>250</v>
      </c>
      <c r="C2286" s="6">
        <v>39793</v>
      </c>
      <c r="D2286" s="5"/>
      <c r="G2286">
        <v>57</v>
      </c>
      <c r="H2286" t="s">
        <v>17</v>
      </c>
      <c r="I2286" s="7">
        <v>9</v>
      </c>
      <c r="J2286">
        <v>1000</v>
      </c>
      <c r="K2286" s="5">
        <f t="shared" si="74"/>
        <v>111.11111111111111</v>
      </c>
      <c r="AC2286" s="5"/>
      <c r="AE2286" s="8"/>
      <c r="AF2286" s="8"/>
      <c r="AG2286" s="8"/>
      <c r="AH2286" s="8"/>
      <c r="AI2286" s="8"/>
      <c r="AJ2286" s="5"/>
      <c r="AK2286" s="8"/>
      <c r="AL2286" s="8"/>
      <c r="AM2286" s="8"/>
      <c r="AN2286" s="8"/>
      <c r="AO2286" s="8"/>
      <c r="AP2286" s="8"/>
      <c r="AQ2286" s="9"/>
      <c r="AS2286" s="8"/>
      <c r="AT2286" s="8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J2286" s="5"/>
      <c r="BK2286" s="5"/>
      <c r="BL2286" s="5"/>
      <c r="BO2286" s="7"/>
      <c r="BP2286" s="5"/>
      <c r="BQ2286" s="5"/>
      <c r="BR2286" s="5"/>
      <c r="BS2286" s="5"/>
      <c r="BT2286" s="7"/>
      <c r="BU2286" s="7"/>
      <c r="BV2286" s="7"/>
      <c r="BW2286" s="7"/>
      <c r="BX2286" s="7"/>
      <c r="BY2286" s="7"/>
      <c r="BZ2286" s="7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L2286" s="5">
        <v>172.4257772214458</v>
      </c>
      <c r="CM2286" s="5"/>
      <c r="CO2286" s="5"/>
      <c r="CP2286" s="5"/>
      <c r="CQ2286" s="5"/>
    </row>
    <row r="2287" spans="1:166" hidden="1" x14ac:dyDescent="0.25">
      <c r="A2287" t="s">
        <v>84</v>
      </c>
      <c r="B2287" t="s">
        <v>250</v>
      </c>
      <c r="C2287" s="6">
        <v>39797</v>
      </c>
      <c r="D2287" s="5"/>
      <c r="G2287">
        <v>61</v>
      </c>
      <c r="H2287" t="s">
        <v>17</v>
      </c>
      <c r="I2287" s="7">
        <v>9</v>
      </c>
      <c r="J2287">
        <v>1000</v>
      </c>
      <c r="K2287" s="5">
        <f t="shared" si="74"/>
        <v>111.11111111111111</v>
      </c>
      <c r="AC2287" s="5"/>
      <c r="AE2287" s="8"/>
      <c r="AF2287" s="8"/>
      <c r="AG2287" s="8"/>
      <c r="AH2287" s="8"/>
      <c r="AI2287" s="8"/>
      <c r="AJ2287" s="5"/>
      <c r="AK2287" s="8"/>
      <c r="AL2287" s="8"/>
      <c r="AM2287" s="8"/>
      <c r="AN2287" s="8"/>
      <c r="AO2287" s="8"/>
      <c r="AP2287" s="8"/>
      <c r="AQ2287" s="9"/>
      <c r="AS2287" s="8"/>
      <c r="AT2287" s="8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J2287" s="5"/>
      <c r="BK2287" s="5"/>
      <c r="BL2287" s="5"/>
      <c r="BO2287" s="7"/>
      <c r="BP2287" s="5"/>
      <c r="BQ2287" s="5"/>
      <c r="BR2287" s="5"/>
      <c r="BS2287" s="5"/>
      <c r="BT2287" s="7"/>
      <c r="BU2287" s="7"/>
      <c r="BV2287" s="7"/>
      <c r="BW2287" s="7"/>
      <c r="BX2287" s="7"/>
      <c r="BY2287" s="7"/>
      <c r="BZ2287" s="7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L2287" s="5">
        <v>215.51621779837049</v>
      </c>
      <c r="CM2287" s="5"/>
      <c r="CO2287" s="5"/>
      <c r="CP2287" s="5"/>
      <c r="CQ2287" s="5"/>
    </row>
    <row r="2288" spans="1:166" hidden="1" x14ac:dyDescent="0.25">
      <c r="A2288" t="s">
        <v>84</v>
      </c>
      <c r="B2288" t="s">
        <v>250</v>
      </c>
      <c r="C2288" s="6">
        <v>39799</v>
      </c>
      <c r="G2288">
        <v>63</v>
      </c>
      <c r="H2288" t="s">
        <v>17</v>
      </c>
      <c r="I2288" s="7">
        <v>9</v>
      </c>
      <c r="J2288">
        <v>1000</v>
      </c>
      <c r="K2288" s="5">
        <f t="shared" si="74"/>
        <v>111.11111111111111</v>
      </c>
      <c r="M2288" s="5">
        <v>267.5</v>
      </c>
      <c r="N2288" s="7">
        <v>11.65</v>
      </c>
      <c r="O2288" s="7"/>
      <c r="P2288" s="7"/>
      <c r="AC2288" s="5"/>
      <c r="AE2288" s="8"/>
      <c r="AF2288" s="8"/>
      <c r="AG2288" s="8"/>
      <c r="AH2288" s="8"/>
      <c r="AI2288" s="8"/>
      <c r="AJ2288" s="5"/>
      <c r="AK2288" s="8"/>
      <c r="AL2288" s="8"/>
      <c r="AM2288" s="8"/>
      <c r="AN2288" s="8"/>
      <c r="AO2288" s="8"/>
      <c r="AP2288" s="8"/>
      <c r="AS2288" s="8"/>
      <c r="AT2288" s="8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J2288" s="5"/>
      <c r="BK2288" s="5"/>
      <c r="BL2288" s="5"/>
      <c r="BO2288" s="7"/>
      <c r="BP2288" s="5"/>
      <c r="BQ2288" s="5"/>
      <c r="BR2288" s="5"/>
      <c r="BS2288" s="5"/>
      <c r="BT2288" s="7"/>
      <c r="BU2288" s="7"/>
      <c r="BV2288" s="7"/>
      <c r="BW2288" s="7"/>
      <c r="BX2288" s="7"/>
      <c r="BY2288" s="7"/>
      <c r="BZ2288" s="7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L2288" s="5"/>
      <c r="CM2288" s="5"/>
      <c r="CO2288" s="5"/>
      <c r="CP2288" s="5"/>
      <c r="CQ2288" s="5"/>
    </row>
    <row r="2289" spans="1:166" hidden="1" x14ac:dyDescent="0.25">
      <c r="A2289" t="s">
        <v>84</v>
      </c>
      <c r="B2289" t="s">
        <v>250</v>
      </c>
      <c r="C2289" s="6">
        <v>39801</v>
      </c>
      <c r="D2289" s="5"/>
      <c r="G2289">
        <v>65</v>
      </c>
      <c r="H2289" t="s">
        <v>17</v>
      </c>
      <c r="I2289" s="7">
        <v>9</v>
      </c>
      <c r="J2289">
        <v>1000</v>
      </c>
      <c r="K2289" s="5">
        <f t="shared" si="74"/>
        <v>111.11111111111111</v>
      </c>
      <c r="AC2289" s="5"/>
      <c r="AE2289" s="8"/>
      <c r="AF2289" s="8"/>
      <c r="AG2289" s="8"/>
      <c r="AH2289" s="8"/>
      <c r="AI2289" s="8"/>
      <c r="AJ2289" s="5"/>
      <c r="AK2289" s="8"/>
      <c r="AL2289" s="8"/>
      <c r="AM2289" s="8"/>
      <c r="AN2289" s="8"/>
      <c r="AO2289" s="8"/>
      <c r="AP2289" s="8"/>
      <c r="AQ2289" s="9"/>
      <c r="AS2289" s="8"/>
      <c r="AT2289" s="8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J2289" s="5"/>
      <c r="BK2289" s="5"/>
      <c r="BL2289" s="5"/>
      <c r="BO2289" s="7"/>
      <c r="BP2289" s="5"/>
      <c r="BQ2289" s="5"/>
      <c r="BR2289" s="5"/>
      <c r="BS2289" s="5"/>
      <c r="BT2289" s="7"/>
      <c r="BU2289" s="7"/>
      <c r="BV2289" s="7"/>
      <c r="BW2289" s="7"/>
      <c r="BX2289" s="7"/>
      <c r="BY2289" s="7"/>
      <c r="BZ2289" s="7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L2289" s="5">
        <v>191.08279992812581</v>
      </c>
      <c r="CM2289" s="5"/>
      <c r="CO2289" s="5"/>
      <c r="CP2289" s="5"/>
      <c r="CQ2289" s="5"/>
    </row>
    <row r="2290" spans="1:166" hidden="1" x14ac:dyDescent="0.25">
      <c r="A2290" t="s">
        <v>84</v>
      </c>
      <c r="B2290" t="s">
        <v>250</v>
      </c>
      <c r="C2290" s="6">
        <v>39804</v>
      </c>
      <c r="D2290" s="5"/>
      <c r="G2290">
        <v>68</v>
      </c>
      <c r="H2290" t="s">
        <v>17</v>
      </c>
      <c r="I2290" s="7">
        <v>9</v>
      </c>
      <c r="J2290">
        <v>1000</v>
      </c>
      <c r="K2290" s="5">
        <f t="shared" si="74"/>
        <v>111.11111111111111</v>
      </c>
      <c r="AC2290" s="5"/>
      <c r="AE2290" s="8"/>
      <c r="AF2290" s="8"/>
      <c r="AG2290" s="8"/>
      <c r="AH2290" s="8"/>
      <c r="AI2290" s="8"/>
      <c r="AJ2290" s="5"/>
      <c r="AK2290" s="8"/>
      <c r="AL2290" s="8"/>
      <c r="AM2290" s="8"/>
      <c r="AN2290" s="8"/>
      <c r="AO2290" s="8"/>
      <c r="AP2290" s="8"/>
      <c r="AQ2290" s="9"/>
      <c r="AS2290" s="8"/>
      <c r="AT2290" s="8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J2290" s="5"/>
      <c r="BK2290" s="5"/>
      <c r="BL2290" s="5"/>
      <c r="BO2290" s="7"/>
      <c r="BP2290" s="5"/>
      <c r="BQ2290" s="5"/>
      <c r="BR2290" s="5"/>
      <c r="BS2290" s="5"/>
      <c r="BT2290" s="7"/>
      <c r="BU2290" s="7"/>
      <c r="BV2290" s="7"/>
      <c r="BW2290" s="7"/>
      <c r="BX2290" s="7"/>
      <c r="BY2290" s="7"/>
      <c r="BZ2290" s="7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L2290" s="5">
        <v>184.16053906483501</v>
      </c>
      <c r="CM2290" s="5"/>
      <c r="CO2290" s="5"/>
      <c r="CP2290" s="5"/>
      <c r="CQ2290" s="5"/>
    </row>
    <row r="2291" spans="1:166" hidden="1" x14ac:dyDescent="0.25">
      <c r="A2291" t="s">
        <v>84</v>
      </c>
      <c r="B2291" t="s">
        <v>250</v>
      </c>
      <c r="C2291" s="6">
        <v>39806</v>
      </c>
      <c r="D2291" s="5"/>
      <c r="G2291">
        <v>70</v>
      </c>
      <c r="H2291" t="s">
        <v>17</v>
      </c>
      <c r="I2291" s="7">
        <v>9</v>
      </c>
      <c r="J2291">
        <v>1000</v>
      </c>
      <c r="K2291" s="5">
        <f t="shared" si="74"/>
        <v>111.11111111111111</v>
      </c>
      <c r="M2291" s="5">
        <v>366.5</v>
      </c>
      <c r="N2291" s="7">
        <v>14.35</v>
      </c>
      <c r="O2291" s="7"/>
      <c r="P2291" s="7"/>
      <c r="AC2291" s="5"/>
      <c r="AE2291" s="8"/>
      <c r="AF2291" s="8"/>
      <c r="AG2291" s="8"/>
      <c r="AH2291" s="8"/>
      <c r="AI2291" s="8"/>
      <c r="AJ2291" s="5"/>
      <c r="AK2291" s="8"/>
      <c r="AL2291" s="8"/>
      <c r="AM2291" s="8"/>
      <c r="AN2291" s="8"/>
      <c r="AO2291" s="8"/>
      <c r="AP2291" s="8"/>
      <c r="AQ2291" s="9"/>
      <c r="AS2291" s="8"/>
      <c r="AT2291" s="8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J2291" s="5"/>
      <c r="BK2291" s="5"/>
      <c r="BL2291" s="5"/>
      <c r="BO2291" s="7"/>
      <c r="BP2291" s="5"/>
      <c r="BQ2291" s="5"/>
      <c r="BR2291" s="5"/>
      <c r="BS2291" s="5"/>
      <c r="BT2291" s="7"/>
      <c r="BU2291" s="7"/>
      <c r="BV2291" s="7"/>
      <c r="BW2291" s="7"/>
      <c r="BX2291" s="7"/>
      <c r="BY2291" s="7"/>
      <c r="BZ2291" s="7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L2291" s="5">
        <v>167.2621876965467</v>
      </c>
      <c r="CM2291" s="5"/>
      <c r="CO2291" s="5"/>
      <c r="CP2291" s="5"/>
      <c r="CQ2291" s="5"/>
    </row>
    <row r="2292" spans="1:166" hidden="1" x14ac:dyDescent="0.25">
      <c r="A2292" t="s">
        <v>84</v>
      </c>
      <c r="B2292" t="s">
        <v>250</v>
      </c>
      <c r="C2292" s="6">
        <v>39808</v>
      </c>
      <c r="D2292" s="5">
        <v>5</v>
      </c>
      <c r="E2292" t="s">
        <v>206</v>
      </c>
      <c r="F2292" t="s">
        <v>13</v>
      </c>
      <c r="G2292">
        <v>72</v>
      </c>
      <c r="H2292" t="s">
        <v>17</v>
      </c>
      <c r="I2292" s="7">
        <v>9</v>
      </c>
      <c r="J2292">
        <v>1000</v>
      </c>
      <c r="K2292" s="5">
        <f t="shared" si="74"/>
        <v>111.11111111111111</v>
      </c>
      <c r="L2292" s="5"/>
      <c r="M2292" s="8"/>
      <c r="N2292" s="8"/>
      <c r="O2292" s="8"/>
      <c r="P2292" s="8"/>
      <c r="Q2292" s="5"/>
      <c r="R2292" s="5"/>
      <c r="S2292" s="5">
        <v>72</v>
      </c>
      <c r="T2292" s="5"/>
      <c r="U2292" s="5"/>
      <c r="V2292" s="5"/>
      <c r="W2292" s="5"/>
      <c r="X2292" s="8"/>
      <c r="Y2292" s="8"/>
      <c r="Z2292" s="8"/>
      <c r="AA2292" s="8"/>
      <c r="AB2292" s="8"/>
      <c r="AC2292" s="5"/>
      <c r="AD2292" s="8"/>
      <c r="AE2292" s="8"/>
      <c r="AF2292" s="8"/>
      <c r="AG2292" s="8"/>
      <c r="AH2292" s="8"/>
      <c r="AI2292" s="8"/>
      <c r="AJ2292" s="5"/>
      <c r="AK2292" s="8"/>
      <c r="AL2292" s="8"/>
      <c r="AM2292" s="8"/>
      <c r="AN2292" s="8"/>
      <c r="AO2292" s="8"/>
      <c r="AP2292" s="8"/>
      <c r="AQ2292" s="9"/>
      <c r="AR2292" s="8"/>
      <c r="AS2292" s="8"/>
      <c r="AT2292" s="8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8"/>
      <c r="BJ2292" s="5"/>
      <c r="BK2292" s="5"/>
      <c r="BL2292" s="5"/>
      <c r="BM2292" s="8"/>
      <c r="BN2292" s="8"/>
      <c r="BO2292" s="7"/>
      <c r="BP2292" s="5"/>
      <c r="BQ2292" s="5"/>
      <c r="BR2292" s="5"/>
      <c r="BS2292" s="5"/>
      <c r="BT2292" s="7"/>
      <c r="BU2292" s="7"/>
      <c r="BV2292" s="7"/>
      <c r="BW2292" s="7"/>
      <c r="BX2292" s="7"/>
      <c r="BY2292" s="7"/>
      <c r="BZ2292" s="7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8"/>
      <c r="CL2292" s="5">
        <v>208.1729856336832</v>
      </c>
      <c r="CM2292" s="5"/>
      <c r="CN2292" s="8"/>
      <c r="CO2292" s="5"/>
      <c r="CP2292" s="5"/>
      <c r="CQ2292" s="5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</row>
    <row r="2293" spans="1:166" hidden="1" x14ac:dyDescent="0.25">
      <c r="A2293" t="s">
        <v>84</v>
      </c>
      <c r="B2293" t="s">
        <v>250</v>
      </c>
      <c r="C2293" s="6">
        <v>39812</v>
      </c>
      <c r="D2293" s="5"/>
      <c r="E2293" s="6"/>
      <c r="G2293">
        <v>76</v>
      </c>
      <c r="H2293" t="s">
        <v>17</v>
      </c>
      <c r="I2293" s="7">
        <v>9</v>
      </c>
      <c r="J2293">
        <v>1000</v>
      </c>
      <c r="K2293" s="5">
        <f t="shared" si="74"/>
        <v>111.11111111111111</v>
      </c>
      <c r="L2293" s="5"/>
      <c r="M2293" s="8"/>
      <c r="N2293" s="8"/>
      <c r="O2293" s="8"/>
      <c r="P2293" s="8"/>
      <c r="Q2293" s="5"/>
      <c r="R2293" s="5"/>
      <c r="S2293" s="5"/>
      <c r="T2293" s="5"/>
      <c r="U2293" s="5"/>
      <c r="V2293" s="5"/>
      <c r="W2293" s="5"/>
      <c r="X2293" s="8"/>
      <c r="Y2293" s="8"/>
      <c r="Z2293" s="8"/>
      <c r="AA2293" s="8"/>
      <c r="AB2293" s="8"/>
      <c r="AC2293" s="5"/>
      <c r="AD2293" s="8"/>
      <c r="AE2293" s="8"/>
      <c r="AF2293" s="8"/>
      <c r="AG2293" s="8"/>
      <c r="AH2293" s="8"/>
      <c r="AI2293" s="8"/>
      <c r="AJ2293" s="5"/>
      <c r="AK2293" s="8"/>
      <c r="AL2293" s="8"/>
      <c r="AM2293" s="8"/>
      <c r="AN2293" s="8"/>
      <c r="AO2293" s="8"/>
      <c r="AP2293" s="8"/>
      <c r="AQ2293" s="9"/>
      <c r="AR2293" s="8"/>
      <c r="AS2293" s="8"/>
      <c r="AT2293" s="8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8"/>
      <c r="BJ2293" s="5"/>
      <c r="BK2293" s="5"/>
      <c r="BL2293" s="5"/>
      <c r="BM2293" s="8"/>
      <c r="BN2293" s="8"/>
      <c r="BO2293" s="7"/>
      <c r="BP2293" s="5"/>
      <c r="BQ2293" s="5"/>
      <c r="BR2293" s="5"/>
      <c r="BS2293" s="5"/>
      <c r="BT2293" s="7"/>
      <c r="BU2293" s="7"/>
      <c r="BV2293" s="7"/>
      <c r="BW2293" s="7"/>
      <c r="BX2293" s="7"/>
      <c r="BY2293" s="7"/>
      <c r="BZ2293" s="7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8"/>
      <c r="CL2293" s="5">
        <v>210.821505042582</v>
      </c>
      <c r="CM2293" s="5"/>
      <c r="CN2293" s="8"/>
      <c r="CO2293" s="5"/>
      <c r="CP2293" s="5"/>
      <c r="CQ2293" s="5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</row>
    <row r="2294" spans="1:166" hidden="1" x14ac:dyDescent="0.25">
      <c r="A2294" t="s">
        <v>84</v>
      </c>
      <c r="B2294" t="s">
        <v>250</v>
      </c>
      <c r="C2294" s="6">
        <v>39813</v>
      </c>
      <c r="G2294">
        <v>77</v>
      </c>
      <c r="H2294" t="s">
        <v>17</v>
      </c>
      <c r="I2294" s="7">
        <v>9</v>
      </c>
      <c r="J2294">
        <v>1000</v>
      </c>
      <c r="K2294" s="5">
        <f t="shared" si="74"/>
        <v>111.11111111111111</v>
      </c>
      <c r="M2294" s="5">
        <v>486</v>
      </c>
      <c r="N2294" s="7">
        <v>15</v>
      </c>
      <c r="O2294" s="7"/>
      <c r="P2294" s="7"/>
      <c r="AC2294" s="5">
        <v>85.050000000000011</v>
      </c>
      <c r="AE2294" s="8"/>
      <c r="AF2294" s="8"/>
      <c r="AG2294" s="8"/>
      <c r="AH2294" s="8"/>
      <c r="AI2294" s="8"/>
      <c r="AJ2294" s="5">
        <v>78.574999999999989</v>
      </c>
      <c r="AK2294" s="8">
        <v>0.99342825000000001</v>
      </c>
      <c r="AL2294" s="8"/>
      <c r="AM2294" s="8"/>
      <c r="AN2294" s="8"/>
      <c r="AO2294" s="8"/>
      <c r="AP2294" s="8"/>
      <c r="AQ2294" s="9">
        <f>AK2294/AJ2294</f>
        <v>1.2643057588291443E-2</v>
      </c>
      <c r="AS2294" s="8"/>
      <c r="AT2294" s="8"/>
      <c r="AU2294" s="5">
        <v>10.1</v>
      </c>
      <c r="AV2294" s="5"/>
      <c r="AW2294" s="5"/>
      <c r="AX2294" s="5"/>
      <c r="AY2294" s="5">
        <v>1.95</v>
      </c>
      <c r="AZ2294" s="5"/>
      <c r="BA2294" s="5"/>
      <c r="BB2294" s="5"/>
      <c r="BC2294" s="5"/>
      <c r="BD2294" s="5"/>
      <c r="BE2294" s="5"/>
      <c r="BF2294" s="5"/>
      <c r="BG2294" s="5">
        <v>0</v>
      </c>
      <c r="BH2294" s="5">
        <v>12.049999999999999</v>
      </c>
      <c r="BJ2294" s="5"/>
      <c r="BK2294" s="5">
        <f>AC2294+AJ2294+BH2294</f>
        <v>175.67500000000001</v>
      </c>
      <c r="BL2294" s="5"/>
      <c r="BM2294" s="8">
        <f>BH2294/BK2294</f>
        <v>6.8592571509890413E-2</v>
      </c>
      <c r="BN2294" s="8"/>
      <c r="BO2294" s="7"/>
      <c r="BP2294" s="5"/>
      <c r="BQ2294" s="5"/>
      <c r="BR2294" s="5"/>
      <c r="BS2294" s="5"/>
      <c r="BT2294" s="7"/>
      <c r="BU2294" s="7"/>
      <c r="BV2294" s="7"/>
      <c r="BW2294" s="7"/>
      <c r="BX2294" s="8">
        <f>AC2294/BK2294</f>
        <v>0.48413263127935113</v>
      </c>
      <c r="BY2294" s="8">
        <f>AJ2294/BK2294</f>
        <v>0.44727479721075841</v>
      </c>
      <c r="BZ2294" s="8">
        <f>BH2294/BK2294</f>
        <v>6.8592571509890413E-2</v>
      </c>
      <c r="CA2294" s="5">
        <f>CB2294+CC2294+CD2294+CE2294+CF2294+CG2294</f>
        <v>315.25</v>
      </c>
      <c r="CB2294" s="5">
        <v>116.5</v>
      </c>
      <c r="CC2294" s="5">
        <v>6.75</v>
      </c>
      <c r="CD2294" s="5">
        <v>0</v>
      </c>
      <c r="CE2294" s="5"/>
      <c r="CF2294" s="5">
        <v>180.45</v>
      </c>
      <c r="CG2294" s="5">
        <v>11.549999999999999</v>
      </c>
      <c r="CH2294" s="9">
        <f>AK2294/CA2294</f>
        <v>3.1512394924662966E-3</v>
      </c>
      <c r="CI2294" s="5"/>
      <c r="CJ2294" s="5"/>
      <c r="CL2294" s="5"/>
      <c r="CM2294" s="5"/>
      <c r="CO2294" s="5"/>
      <c r="CP2294" s="5"/>
      <c r="CQ2294" s="5"/>
    </row>
    <row r="2295" spans="1:166" hidden="1" x14ac:dyDescent="0.25">
      <c r="A2295" t="s">
        <v>84</v>
      </c>
      <c r="B2295" t="s">
        <v>250</v>
      </c>
      <c r="C2295" s="6">
        <v>39818</v>
      </c>
      <c r="D2295" s="5"/>
      <c r="G2295">
        <v>82</v>
      </c>
      <c r="H2295" t="s">
        <v>17</v>
      </c>
      <c r="I2295" s="7">
        <v>9</v>
      </c>
      <c r="J2295">
        <v>1000</v>
      </c>
      <c r="K2295" s="5">
        <f t="shared" si="74"/>
        <v>111.11111111111111</v>
      </c>
      <c r="AC2295" s="5"/>
      <c r="AE2295" s="8"/>
      <c r="AF2295" s="8"/>
      <c r="AG2295" s="8"/>
      <c r="AH2295" s="8"/>
      <c r="AI2295" s="8"/>
      <c r="AJ2295" s="5"/>
      <c r="AK2295" s="8"/>
      <c r="AL2295" s="8"/>
      <c r="AM2295" s="8"/>
      <c r="AN2295" s="8"/>
      <c r="AO2295" s="8"/>
      <c r="AP2295" s="8"/>
      <c r="AQ2295" s="9"/>
      <c r="AS2295" s="8"/>
      <c r="AT2295" s="8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J2295" s="5"/>
      <c r="BK2295" s="5"/>
      <c r="BL2295" s="5"/>
      <c r="BO2295" s="7"/>
      <c r="BP2295" s="5"/>
      <c r="BQ2295" s="5"/>
      <c r="BR2295" s="5"/>
      <c r="BS2295" s="5"/>
      <c r="BT2295" s="7"/>
      <c r="BU2295" s="7"/>
      <c r="BV2295" s="7"/>
      <c r="BW2295" s="7"/>
      <c r="BX2295" s="7"/>
      <c r="BY2295" s="7"/>
      <c r="BZ2295" s="7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L2295" s="5">
        <v>177.22555339815219</v>
      </c>
      <c r="CM2295" s="5"/>
      <c r="CO2295" s="5"/>
      <c r="CP2295" s="5"/>
      <c r="CQ2295" s="5"/>
    </row>
    <row r="2296" spans="1:166" hidden="1" x14ac:dyDescent="0.25">
      <c r="A2296" t="s">
        <v>84</v>
      </c>
      <c r="B2296" t="s">
        <v>250</v>
      </c>
      <c r="C2296" s="6">
        <v>39820</v>
      </c>
      <c r="D2296" s="5"/>
      <c r="G2296">
        <v>84</v>
      </c>
      <c r="H2296" t="s">
        <v>17</v>
      </c>
      <c r="I2296" s="7">
        <v>9</v>
      </c>
      <c r="J2296">
        <v>1000</v>
      </c>
      <c r="K2296" s="5">
        <f t="shared" si="74"/>
        <v>111.11111111111111</v>
      </c>
      <c r="M2296" s="5">
        <v>589.5</v>
      </c>
      <c r="N2296" s="7">
        <v>18.100000000000001</v>
      </c>
      <c r="O2296" s="7"/>
      <c r="P2296" s="7"/>
      <c r="AC2296" s="5"/>
      <c r="AE2296" s="8"/>
      <c r="AF2296" s="8"/>
      <c r="AG2296" s="8"/>
      <c r="AH2296" s="8"/>
      <c r="AI2296" s="8"/>
      <c r="AJ2296" s="5"/>
      <c r="AK2296" s="8"/>
      <c r="AL2296" s="8"/>
      <c r="AM2296" s="8"/>
      <c r="AN2296" s="8"/>
      <c r="AO2296" s="8"/>
      <c r="AP2296" s="8"/>
      <c r="AQ2296" s="9"/>
      <c r="AS2296" s="8"/>
      <c r="AT2296" s="8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J2296" s="5"/>
      <c r="BK2296" s="5"/>
      <c r="BL2296" s="5"/>
      <c r="BO2296" s="7"/>
      <c r="BP2296" s="5"/>
      <c r="BQ2296" s="5"/>
      <c r="BR2296" s="5"/>
      <c r="BS2296" s="5"/>
      <c r="BT2296" s="7"/>
      <c r="BU2296" s="7"/>
      <c r="BV2296" s="7"/>
      <c r="BW2296" s="7"/>
      <c r="BX2296" s="7"/>
      <c r="BY2296" s="7"/>
      <c r="BZ2296" s="7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L2296" s="5">
        <v>173.5302807469607</v>
      </c>
      <c r="CM2296" s="5"/>
      <c r="CO2296" s="5"/>
      <c r="CP2296" s="5"/>
      <c r="CQ2296" s="5"/>
    </row>
    <row r="2297" spans="1:166" hidden="1" x14ac:dyDescent="0.25">
      <c r="A2297" t="s">
        <v>84</v>
      </c>
      <c r="B2297" t="s">
        <v>250</v>
      </c>
      <c r="C2297" s="6">
        <v>39822</v>
      </c>
      <c r="D2297" s="5"/>
      <c r="G2297">
        <v>86</v>
      </c>
      <c r="H2297" t="s">
        <v>17</v>
      </c>
      <c r="I2297" s="7">
        <v>9</v>
      </c>
      <c r="J2297">
        <v>1000</v>
      </c>
      <c r="K2297" s="5">
        <f t="shared" si="74"/>
        <v>111.11111111111111</v>
      </c>
      <c r="AC2297" s="5"/>
      <c r="AE2297" s="8"/>
      <c r="AF2297" s="8"/>
      <c r="AG2297" s="8"/>
      <c r="AH2297" s="8"/>
      <c r="AI2297" s="8"/>
      <c r="AJ2297" s="5"/>
      <c r="AK2297" s="8"/>
      <c r="AL2297" s="8"/>
      <c r="AM2297" s="8"/>
      <c r="AN2297" s="8"/>
      <c r="AO2297" s="8"/>
      <c r="AP2297" s="8"/>
      <c r="AQ2297" s="9"/>
      <c r="AS2297" s="8"/>
      <c r="AT2297" s="8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J2297" s="5"/>
      <c r="BK2297" s="5"/>
      <c r="BL2297" s="5"/>
      <c r="BO2297" s="7"/>
      <c r="BP2297" s="5"/>
      <c r="BQ2297" s="5"/>
      <c r="BR2297" s="5"/>
      <c r="BS2297" s="5"/>
      <c r="BT2297" s="7"/>
      <c r="BU2297" s="7"/>
      <c r="BV2297" s="7"/>
      <c r="BW2297" s="7"/>
      <c r="BX2297" s="7"/>
      <c r="BY2297" s="7"/>
      <c r="BZ2297" s="7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L2297" s="5">
        <v>221.69590762974209</v>
      </c>
      <c r="CM2297" s="5"/>
      <c r="CO2297" s="5"/>
      <c r="CP2297" s="5"/>
      <c r="CQ2297" s="5"/>
    </row>
    <row r="2298" spans="1:166" hidden="1" x14ac:dyDescent="0.25">
      <c r="A2298" t="s">
        <v>84</v>
      </c>
      <c r="B2298" t="s">
        <v>250</v>
      </c>
      <c r="C2298" s="6">
        <v>39826</v>
      </c>
      <c r="D2298" s="5"/>
      <c r="E2298" s="6"/>
      <c r="G2298">
        <v>90</v>
      </c>
      <c r="H2298" t="s">
        <v>17</v>
      </c>
      <c r="I2298" s="7">
        <v>9</v>
      </c>
      <c r="J2298">
        <v>1000</v>
      </c>
      <c r="K2298" s="5">
        <f t="shared" si="74"/>
        <v>111.11111111111111</v>
      </c>
      <c r="L2298" s="5"/>
      <c r="M2298" s="8"/>
      <c r="N2298" s="8"/>
      <c r="O2298" s="8"/>
      <c r="P2298" s="8"/>
      <c r="Q2298" s="5"/>
      <c r="R2298" s="5"/>
      <c r="S2298" s="5"/>
      <c r="T2298" s="5"/>
      <c r="U2298" s="5"/>
      <c r="V2298" s="5"/>
      <c r="W2298" s="5"/>
      <c r="X2298" s="8"/>
      <c r="Y2298" s="8"/>
      <c r="Z2298" s="8"/>
      <c r="AA2298" s="8"/>
      <c r="AB2298" s="8"/>
      <c r="AC2298" s="5"/>
      <c r="AD2298" s="8"/>
      <c r="AE2298" s="8"/>
      <c r="AF2298" s="8"/>
      <c r="AG2298" s="8"/>
      <c r="AH2298" s="8"/>
      <c r="AI2298" s="8"/>
      <c r="AJ2298" s="5"/>
      <c r="AK2298" s="8"/>
      <c r="AL2298" s="8"/>
      <c r="AM2298" s="8"/>
      <c r="AN2298" s="8"/>
      <c r="AO2298" s="8"/>
      <c r="AP2298" s="8"/>
      <c r="AQ2298" s="9"/>
      <c r="AR2298" s="8"/>
      <c r="AS2298" s="8"/>
      <c r="AT2298" s="8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8"/>
      <c r="BJ2298" s="5"/>
      <c r="BK2298" s="5"/>
      <c r="BL2298" s="5"/>
      <c r="BM2298" s="8"/>
      <c r="BN2298" s="8"/>
      <c r="BO2298" s="7"/>
      <c r="BP2298" s="5"/>
      <c r="BQ2298" s="5"/>
      <c r="BR2298" s="5"/>
      <c r="BS2298" s="5"/>
      <c r="BT2298" s="7"/>
      <c r="BU2298" s="7"/>
      <c r="BV2298" s="7"/>
      <c r="BW2298" s="7"/>
      <c r="BX2298" s="7"/>
      <c r="BY2298" s="7"/>
      <c r="BZ2298" s="7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8"/>
      <c r="CL2298" s="5">
        <v>200.82946184284401</v>
      </c>
      <c r="CM2298" s="5"/>
      <c r="CN2298" s="8"/>
      <c r="CO2298" s="5"/>
      <c r="CP2298" s="5"/>
      <c r="CQ2298" s="5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</row>
    <row r="2299" spans="1:166" hidden="1" x14ac:dyDescent="0.25">
      <c r="A2299" t="s">
        <v>84</v>
      </c>
      <c r="B2299" t="s">
        <v>250</v>
      </c>
      <c r="C2299" s="6">
        <v>39827</v>
      </c>
      <c r="G2299">
        <v>91</v>
      </c>
      <c r="H2299" t="s">
        <v>17</v>
      </c>
      <c r="I2299" s="7">
        <v>9</v>
      </c>
      <c r="J2299">
        <v>1000</v>
      </c>
      <c r="K2299" s="5">
        <f t="shared" si="74"/>
        <v>111.11111111111111</v>
      </c>
      <c r="M2299" s="5">
        <v>720.5</v>
      </c>
      <c r="N2299" s="7">
        <v>19.55</v>
      </c>
      <c r="O2299" s="7"/>
      <c r="P2299" s="7"/>
      <c r="AC2299" s="5">
        <v>156.76209225758274</v>
      </c>
      <c r="AE2299" s="8"/>
      <c r="AF2299" s="8"/>
      <c r="AG2299" s="8"/>
      <c r="AH2299" s="8"/>
      <c r="AI2299" s="8"/>
      <c r="AJ2299" s="5">
        <v>118.70438991120544</v>
      </c>
      <c r="AK2299" s="8">
        <v>1.9109132625390577</v>
      </c>
      <c r="AL2299" s="8"/>
      <c r="AM2299" s="8"/>
      <c r="AN2299" s="8"/>
      <c r="AO2299" s="8"/>
      <c r="AP2299" s="8"/>
      <c r="AQ2299" s="9">
        <f>AK2299/AJ2299</f>
        <v>1.6098084190218069E-2</v>
      </c>
      <c r="AS2299" s="8"/>
      <c r="AT2299" s="8"/>
      <c r="AU2299" s="5">
        <v>25.366264577821511</v>
      </c>
      <c r="AV2299" s="5"/>
      <c r="AW2299" s="5"/>
      <c r="AX2299" s="5"/>
      <c r="AY2299" s="5">
        <v>50.878658389744423</v>
      </c>
      <c r="AZ2299" s="5"/>
      <c r="BA2299" s="5"/>
      <c r="BB2299" s="5"/>
      <c r="BC2299" s="5"/>
      <c r="BD2299" s="5"/>
      <c r="BE2299" s="5"/>
      <c r="BF2299" s="5"/>
      <c r="BG2299" s="5">
        <v>0</v>
      </c>
      <c r="BH2299" s="5">
        <v>76.244922967565927</v>
      </c>
      <c r="BJ2299" s="5"/>
      <c r="BK2299" s="5">
        <f>AC2299+AJ2299+BH2299</f>
        <v>351.71140513635407</v>
      </c>
      <c r="BL2299" s="5"/>
      <c r="BM2299" s="8">
        <f>BH2299/BK2299</f>
        <v>0.2167826287521348</v>
      </c>
      <c r="BN2299" s="8"/>
      <c r="BO2299" s="7"/>
      <c r="BP2299" s="5"/>
      <c r="BQ2299" s="5"/>
      <c r="BR2299" s="5"/>
      <c r="BS2299" s="5"/>
      <c r="BT2299" s="7"/>
      <c r="BU2299" s="7"/>
      <c r="BV2299" s="7"/>
      <c r="BW2299" s="7"/>
      <c r="BX2299" s="8">
        <f>AC2299/BK2299</f>
        <v>0.44571227992111329</v>
      </c>
      <c r="BY2299" s="8">
        <f>AJ2299/BK2299</f>
        <v>0.33750509132675194</v>
      </c>
      <c r="BZ2299" s="8">
        <f>BH2299/BK2299</f>
        <v>0.2167826287521348</v>
      </c>
      <c r="CA2299" s="5">
        <f>CB2299+CC2299+CD2299+CE2299+CF2299+CG2299</f>
        <v>578.05351765111538</v>
      </c>
      <c r="CB2299" s="5">
        <v>167.36000726873647</v>
      </c>
      <c r="CC2299" s="5">
        <v>69.161067840932446</v>
      </c>
      <c r="CD2299" s="5">
        <v>0</v>
      </c>
      <c r="CE2299" s="5"/>
      <c r="CF2299" s="5">
        <v>289.59321722544917</v>
      </c>
      <c r="CG2299" s="5">
        <v>51.939225315997305</v>
      </c>
      <c r="CH2299" s="9">
        <f>AK2299/CA2299</f>
        <v>3.3057722238313421E-3</v>
      </c>
      <c r="CI2299" s="5"/>
      <c r="CJ2299" s="5"/>
      <c r="CL2299" s="5"/>
      <c r="CM2299" s="5"/>
      <c r="CO2299" s="5"/>
      <c r="CP2299" s="5"/>
      <c r="CQ2299" s="5"/>
    </row>
    <row r="2300" spans="1:166" hidden="1" x14ac:dyDescent="0.25">
      <c r="A2300" t="s">
        <v>84</v>
      </c>
      <c r="B2300" t="s">
        <v>250</v>
      </c>
      <c r="C2300" s="6">
        <v>39828</v>
      </c>
      <c r="D2300" s="5"/>
      <c r="G2300">
        <v>92</v>
      </c>
      <c r="H2300" t="s">
        <v>17</v>
      </c>
      <c r="I2300" s="7">
        <v>9</v>
      </c>
      <c r="J2300">
        <v>1000</v>
      </c>
      <c r="K2300" s="5">
        <f t="shared" si="74"/>
        <v>111.11111111111111</v>
      </c>
      <c r="AC2300" s="5"/>
      <c r="AE2300" s="8"/>
      <c r="AF2300" s="8"/>
      <c r="AG2300" s="8"/>
      <c r="AH2300" s="8"/>
      <c r="AI2300" s="8"/>
      <c r="AJ2300" s="5"/>
      <c r="AK2300" s="8"/>
      <c r="AL2300" s="8"/>
      <c r="AM2300" s="8"/>
      <c r="AN2300" s="8"/>
      <c r="AO2300" s="8"/>
      <c r="AP2300" s="8"/>
      <c r="AQ2300" s="9"/>
      <c r="AS2300" s="8"/>
      <c r="AT2300" s="8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J2300" s="5"/>
      <c r="BK2300" s="5"/>
      <c r="BL2300" s="5"/>
      <c r="BO2300" s="7"/>
      <c r="BP2300" s="5"/>
      <c r="BQ2300" s="5"/>
      <c r="BR2300" s="5"/>
      <c r="BS2300" s="5"/>
      <c r="BT2300" s="7"/>
      <c r="BU2300" s="7"/>
      <c r="BV2300" s="7"/>
      <c r="BW2300" s="7"/>
      <c r="BX2300" s="7"/>
      <c r="BY2300" s="7"/>
      <c r="BZ2300" s="7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L2300" s="5">
        <v>181.90188186126269</v>
      </c>
      <c r="CM2300" s="5"/>
      <c r="CO2300" s="5"/>
      <c r="CP2300" s="5"/>
      <c r="CQ2300" s="5"/>
    </row>
    <row r="2301" spans="1:166" hidden="1" x14ac:dyDescent="0.25">
      <c r="A2301" t="s">
        <v>84</v>
      </c>
      <c r="B2301" t="s">
        <v>250</v>
      </c>
      <c r="C2301" s="6">
        <v>39830</v>
      </c>
      <c r="D2301" s="5"/>
      <c r="G2301">
        <v>94</v>
      </c>
      <c r="H2301" t="s">
        <v>17</v>
      </c>
      <c r="I2301" s="7">
        <v>9</v>
      </c>
      <c r="J2301">
        <v>1000</v>
      </c>
      <c r="K2301" s="5">
        <f t="shared" si="74"/>
        <v>111.11111111111111</v>
      </c>
      <c r="AC2301" s="5"/>
      <c r="AE2301" s="8"/>
      <c r="AF2301" s="8"/>
      <c r="AG2301" s="8"/>
      <c r="AH2301" s="8"/>
      <c r="AI2301" s="8"/>
      <c r="AJ2301" s="5"/>
      <c r="AK2301" s="8"/>
      <c r="AL2301" s="8"/>
      <c r="AM2301" s="8"/>
      <c r="AN2301" s="8"/>
      <c r="AO2301" s="8"/>
      <c r="AP2301" s="8"/>
      <c r="AQ2301" s="9"/>
      <c r="AS2301" s="8"/>
      <c r="AT2301" s="8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J2301" s="5"/>
      <c r="BK2301" s="5"/>
      <c r="BL2301" s="5"/>
      <c r="BO2301" s="7"/>
      <c r="BP2301" s="5"/>
      <c r="BQ2301" s="5"/>
      <c r="BR2301" s="5"/>
      <c r="BS2301" s="5"/>
      <c r="BT2301" s="7"/>
      <c r="BU2301" s="7"/>
      <c r="BV2301" s="7"/>
      <c r="BW2301" s="7"/>
      <c r="BX2301" s="7"/>
      <c r="BY2301" s="7"/>
      <c r="BZ2301" s="7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L2301" s="5">
        <v>207.98571089657909</v>
      </c>
      <c r="CM2301" s="5"/>
      <c r="CO2301" s="5"/>
      <c r="CP2301" s="5"/>
      <c r="CQ2301" s="5"/>
    </row>
    <row r="2302" spans="1:166" hidden="1" x14ac:dyDescent="0.25">
      <c r="A2302" t="s">
        <v>84</v>
      </c>
      <c r="B2302" t="s">
        <v>250</v>
      </c>
      <c r="C2302" s="6">
        <v>39832</v>
      </c>
      <c r="D2302" s="5"/>
      <c r="G2302">
        <v>96</v>
      </c>
      <c r="H2302" t="s">
        <v>17</v>
      </c>
      <c r="I2302" s="7">
        <v>9</v>
      </c>
      <c r="J2302">
        <v>1000</v>
      </c>
      <c r="K2302" s="5">
        <f t="shared" si="74"/>
        <v>111.11111111111111</v>
      </c>
      <c r="AC2302" s="5"/>
      <c r="AE2302" s="8"/>
      <c r="AF2302" s="8"/>
      <c r="AG2302" s="8"/>
      <c r="AH2302" s="8"/>
      <c r="AI2302" s="8"/>
      <c r="AJ2302" s="5"/>
      <c r="AK2302" s="8"/>
      <c r="AL2302" s="8"/>
      <c r="AM2302" s="8"/>
      <c r="AN2302" s="8"/>
      <c r="AO2302" s="8"/>
      <c r="AP2302" s="8"/>
      <c r="AQ2302" s="9"/>
      <c r="AS2302" s="8"/>
      <c r="AT2302" s="8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J2302" s="5"/>
      <c r="BK2302" s="5"/>
      <c r="BL2302" s="5"/>
      <c r="BO2302" s="7"/>
      <c r="BP2302" s="5"/>
      <c r="BQ2302" s="5"/>
      <c r="BR2302" s="5"/>
      <c r="BS2302" s="5"/>
      <c r="BT2302" s="7"/>
      <c r="BU2302" s="7"/>
      <c r="BV2302" s="7"/>
      <c r="BW2302" s="7"/>
      <c r="BX2302" s="7"/>
      <c r="BY2302" s="7"/>
      <c r="BZ2302" s="7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L2302" s="5">
        <v>194.1774696899665</v>
      </c>
      <c r="CM2302" s="5"/>
      <c r="CO2302" s="5"/>
      <c r="CP2302" s="5"/>
      <c r="CQ2302" s="5"/>
    </row>
    <row r="2303" spans="1:166" hidden="1" x14ac:dyDescent="0.25">
      <c r="A2303" t="s">
        <v>84</v>
      </c>
      <c r="B2303" t="s">
        <v>250</v>
      </c>
      <c r="C2303" s="6">
        <v>39833</v>
      </c>
      <c r="G2303">
        <v>97</v>
      </c>
      <c r="H2303" t="s">
        <v>17</v>
      </c>
      <c r="I2303" s="7">
        <v>9</v>
      </c>
      <c r="J2303">
        <v>1000</v>
      </c>
      <c r="K2303" s="5">
        <f t="shared" si="74"/>
        <v>111.11111111111111</v>
      </c>
      <c r="M2303" s="5">
        <v>761.5</v>
      </c>
      <c r="N2303" s="7">
        <v>20.75</v>
      </c>
      <c r="O2303" s="7"/>
      <c r="P2303" s="7"/>
      <c r="AC2303" s="5"/>
      <c r="AE2303" s="8"/>
      <c r="AF2303" s="8"/>
      <c r="AG2303" s="8"/>
      <c r="AH2303" s="8"/>
      <c r="AI2303" s="8"/>
      <c r="AJ2303" s="5"/>
      <c r="AK2303" s="8"/>
      <c r="AL2303" s="8"/>
      <c r="AM2303" s="8"/>
      <c r="AN2303" s="8"/>
      <c r="AO2303" s="8"/>
      <c r="AP2303" s="8"/>
      <c r="AS2303" s="8"/>
      <c r="AT2303" s="8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J2303" s="5"/>
      <c r="BK2303" s="5"/>
      <c r="BL2303" s="5"/>
      <c r="BO2303" s="7"/>
      <c r="BP2303" s="5"/>
      <c r="BQ2303" s="5"/>
      <c r="BR2303" s="5"/>
      <c r="BS2303" s="5"/>
      <c r="BT2303" s="7"/>
      <c r="BU2303" s="7"/>
      <c r="BV2303" s="7"/>
      <c r="BW2303" s="7"/>
      <c r="BX2303" s="7"/>
      <c r="BY2303" s="7"/>
      <c r="BZ2303" s="7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L2303" s="5"/>
      <c r="CM2303" s="5"/>
      <c r="CO2303" s="5"/>
      <c r="CP2303" s="5"/>
      <c r="CQ2303" s="5"/>
    </row>
    <row r="2304" spans="1:166" hidden="1" x14ac:dyDescent="0.25">
      <c r="A2304" t="s">
        <v>84</v>
      </c>
      <c r="B2304" t="s">
        <v>250</v>
      </c>
      <c r="C2304" s="6">
        <v>39838</v>
      </c>
      <c r="D2304" s="5"/>
      <c r="G2304">
        <v>102</v>
      </c>
      <c r="H2304" t="s">
        <v>17</v>
      </c>
      <c r="I2304" s="7">
        <v>9</v>
      </c>
      <c r="J2304">
        <v>1000</v>
      </c>
      <c r="K2304" s="5">
        <f t="shared" si="74"/>
        <v>111.11111111111111</v>
      </c>
      <c r="AC2304" s="5"/>
      <c r="AE2304" s="8"/>
      <c r="AF2304" s="8"/>
      <c r="AG2304" s="8"/>
      <c r="AH2304" s="8"/>
      <c r="AI2304" s="8"/>
      <c r="AJ2304" s="5"/>
      <c r="AK2304" s="8"/>
      <c r="AL2304" s="8"/>
      <c r="AM2304" s="8"/>
      <c r="AN2304" s="8"/>
      <c r="AO2304" s="8"/>
      <c r="AP2304" s="8"/>
      <c r="AQ2304" s="9"/>
      <c r="AS2304" s="8"/>
      <c r="AT2304" s="8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J2304" s="5"/>
      <c r="BK2304" s="5"/>
      <c r="BL2304" s="5"/>
      <c r="BO2304" s="7"/>
      <c r="BP2304" s="5"/>
      <c r="BQ2304" s="5"/>
      <c r="BR2304" s="5"/>
      <c r="BS2304" s="5"/>
      <c r="BT2304" s="7"/>
      <c r="BU2304" s="7"/>
      <c r="BV2304" s="7"/>
      <c r="BW2304" s="7"/>
      <c r="BX2304" s="7"/>
      <c r="BY2304" s="7"/>
      <c r="BZ2304" s="7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L2304" s="5">
        <v>192.3898072383864</v>
      </c>
      <c r="CM2304" s="5"/>
      <c r="CO2304" s="5"/>
      <c r="CP2304" s="5"/>
      <c r="CQ2304" s="5"/>
    </row>
    <row r="2305" spans="1:166" hidden="1" x14ac:dyDescent="0.25">
      <c r="A2305" t="s">
        <v>84</v>
      </c>
      <c r="B2305" t="s">
        <v>250</v>
      </c>
      <c r="C2305" s="6">
        <v>39840</v>
      </c>
      <c r="D2305" s="5"/>
      <c r="G2305">
        <v>104</v>
      </c>
      <c r="H2305" t="s">
        <v>17</v>
      </c>
      <c r="I2305" s="7">
        <v>9</v>
      </c>
      <c r="J2305">
        <v>1000</v>
      </c>
      <c r="K2305" s="5">
        <f t="shared" si="74"/>
        <v>111.11111111111111</v>
      </c>
      <c r="AC2305" s="5"/>
      <c r="AE2305" s="8"/>
      <c r="AF2305" s="8"/>
      <c r="AG2305" s="8"/>
      <c r="AH2305" s="8"/>
      <c r="AI2305" s="8"/>
      <c r="AJ2305" s="5"/>
      <c r="AK2305" s="8"/>
      <c r="AL2305" s="8"/>
      <c r="AM2305" s="8"/>
      <c r="AN2305" s="8"/>
      <c r="AO2305" s="8"/>
      <c r="AP2305" s="8"/>
      <c r="AQ2305" s="9"/>
      <c r="AS2305" s="8"/>
      <c r="AT2305" s="8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J2305" s="5"/>
      <c r="BK2305" s="5"/>
      <c r="BL2305" s="5"/>
      <c r="BO2305" s="7"/>
      <c r="BP2305" s="5"/>
      <c r="BQ2305" s="5"/>
      <c r="BR2305" s="5"/>
      <c r="BS2305" s="5"/>
      <c r="BT2305" s="7"/>
      <c r="BU2305" s="7"/>
      <c r="BV2305" s="7"/>
      <c r="BW2305" s="7"/>
      <c r="BX2305" s="7"/>
      <c r="BY2305" s="7"/>
      <c r="BZ2305" s="7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L2305" s="5">
        <v>210.61874116752989</v>
      </c>
      <c r="CM2305" s="5"/>
      <c r="CO2305" s="5"/>
      <c r="CP2305" s="5"/>
      <c r="CQ2305" s="5"/>
    </row>
    <row r="2306" spans="1:166" hidden="1" x14ac:dyDescent="0.25">
      <c r="A2306" t="s">
        <v>84</v>
      </c>
      <c r="B2306" t="s">
        <v>250</v>
      </c>
      <c r="C2306" s="6">
        <v>39841</v>
      </c>
      <c r="G2306">
        <v>105</v>
      </c>
      <c r="H2306" t="s">
        <v>17</v>
      </c>
      <c r="I2306" s="7">
        <v>9</v>
      </c>
      <c r="J2306">
        <v>1000</v>
      </c>
      <c r="K2306" s="5">
        <f t="shared" si="74"/>
        <v>111.11111111111111</v>
      </c>
      <c r="M2306" s="5">
        <v>787.5</v>
      </c>
      <c r="N2306" s="7">
        <v>21.3</v>
      </c>
      <c r="O2306" s="7"/>
      <c r="P2306" s="7"/>
      <c r="AC2306" s="5"/>
      <c r="AE2306" s="8"/>
      <c r="AF2306" s="8"/>
      <c r="AG2306" s="8"/>
      <c r="AH2306" s="8"/>
      <c r="AI2306" s="8"/>
      <c r="AJ2306" s="5"/>
      <c r="AK2306" s="8"/>
      <c r="AL2306" s="8"/>
      <c r="AM2306" s="8"/>
      <c r="AN2306" s="8"/>
      <c r="AO2306" s="8"/>
      <c r="AP2306" s="8"/>
      <c r="AS2306" s="8"/>
      <c r="AT2306" s="8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J2306" s="5"/>
      <c r="BK2306" s="5"/>
      <c r="BL2306" s="5"/>
      <c r="BO2306" s="7"/>
      <c r="BP2306" s="5"/>
      <c r="BQ2306" s="5"/>
      <c r="BR2306" s="5"/>
      <c r="BS2306" s="5"/>
      <c r="BT2306" s="7"/>
      <c r="BU2306" s="7"/>
      <c r="BV2306" s="7"/>
      <c r="BW2306" s="7"/>
      <c r="BX2306" s="7"/>
      <c r="BY2306" s="7"/>
      <c r="BZ2306" s="7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L2306" s="5"/>
      <c r="CM2306" s="5"/>
      <c r="CO2306" s="5"/>
      <c r="CP2306" s="5"/>
      <c r="CQ2306" s="5"/>
    </row>
    <row r="2307" spans="1:166" hidden="1" x14ac:dyDescent="0.25">
      <c r="A2307" t="s">
        <v>84</v>
      </c>
      <c r="B2307" t="s">
        <v>250</v>
      </c>
      <c r="C2307" s="6">
        <v>39843</v>
      </c>
      <c r="D2307" s="5"/>
      <c r="G2307">
        <v>107</v>
      </c>
      <c r="H2307" t="s">
        <v>17</v>
      </c>
      <c r="I2307" s="7">
        <v>9</v>
      </c>
      <c r="J2307">
        <v>1000</v>
      </c>
      <c r="K2307" s="5">
        <f t="shared" si="74"/>
        <v>111.11111111111111</v>
      </c>
      <c r="AC2307" s="5"/>
      <c r="AE2307" s="8"/>
      <c r="AF2307" s="8"/>
      <c r="AG2307" s="8"/>
      <c r="AH2307" s="8"/>
      <c r="AI2307" s="8"/>
      <c r="AJ2307" s="5"/>
      <c r="AK2307" s="8"/>
      <c r="AL2307" s="8"/>
      <c r="AM2307" s="8"/>
      <c r="AN2307" s="8"/>
      <c r="AO2307" s="8"/>
      <c r="AP2307" s="8"/>
      <c r="AQ2307" s="9"/>
      <c r="AS2307" s="8"/>
      <c r="AT2307" s="8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J2307" s="5"/>
      <c r="BK2307" s="5"/>
      <c r="BL2307" s="5"/>
      <c r="BO2307" s="7"/>
      <c r="BP2307" s="5"/>
      <c r="BQ2307" s="5"/>
      <c r="BR2307" s="5"/>
      <c r="BS2307" s="5"/>
      <c r="BT2307" s="7"/>
      <c r="BU2307" s="7"/>
      <c r="BV2307" s="7"/>
      <c r="BW2307" s="7"/>
      <c r="BX2307" s="7"/>
      <c r="BY2307" s="7"/>
      <c r="BZ2307" s="7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L2307" s="5">
        <v>195.63898613527491</v>
      </c>
      <c r="CM2307" s="5"/>
      <c r="CO2307" s="5"/>
      <c r="CP2307" s="5"/>
      <c r="CQ2307" s="5"/>
    </row>
    <row r="2308" spans="1:166" hidden="1" x14ac:dyDescent="0.25">
      <c r="A2308" t="s">
        <v>84</v>
      </c>
      <c r="B2308" t="s">
        <v>250</v>
      </c>
      <c r="C2308" s="6">
        <v>39846</v>
      </c>
      <c r="D2308" s="5"/>
      <c r="G2308">
        <v>110</v>
      </c>
      <c r="H2308" t="s">
        <v>17</v>
      </c>
      <c r="I2308" s="7">
        <v>9</v>
      </c>
      <c r="J2308">
        <v>1000</v>
      </c>
      <c r="K2308" s="5">
        <f t="shared" si="74"/>
        <v>111.11111111111111</v>
      </c>
      <c r="AC2308" s="5"/>
      <c r="AE2308" s="8"/>
      <c r="AF2308" s="8"/>
      <c r="AG2308" s="8"/>
      <c r="AH2308" s="8"/>
      <c r="AI2308" s="8"/>
      <c r="AJ2308" s="5"/>
      <c r="AK2308" s="8"/>
      <c r="AL2308" s="8"/>
      <c r="AM2308" s="8"/>
      <c r="AN2308" s="8"/>
      <c r="AO2308" s="8"/>
      <c r="AP2308" s="8"/>
      <c r="AQ2308" s="9"/>
      <c r="AS2308" s="8"/>
      <c r="AT2308" s="8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J2308" s="5"/>
      <c r="BK2308" s="5"/>
      <c r="BL2308" s="5"/>
      <c r="BO2308" s="7"/>
      <c r="BP2308" s="5"/>
      <c r="BQ2308" s="5"/>
      <c r="BR2308" s="5"/>
      <c r="BS2308" s="5"/>
      <c r="BT2308" s="7"/>
      <c r="BU2308" s="7"/>
      <c r="BV2308" s="7"/>
      <c r="BW2308" s="7"/>
      <c r="BX2308" s="7"/>
      <c r="BY2308" s="7"/>
      <c r="BZ2308" s="7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L2308" s="5">
        <v>172.60531474390851</v>
      </c>
      <c r="CM2308" s="5"/>
      <c r="CO2308" s="5"/>
      <c r="CP2308" s="5"/>
      <c r="CQ2308" s="5"/>
    </row>
    <row r="2309" spans="1:166" hidden="1" x14ac:dyDescent="0.25">
      <c r="A2309" t="s">
        <v>84</v>
      </c>
      <c r="B2309" t="s">
        <v>250</v>
      </c>
      <c r="C2309" s="6">
        <v>39848</v>
      </c>
      <c r="D2309" s="5">
        <v>6</v>
      </c>
      <c r="E2309" t="s">
        <v>239</v>
      </c>
      <c r="F2309" t="s">
        <v>89</v>
      </c>
      <c r="G2309">
        <v>112</v>
      </c>
      <c r="H2309" t="s">
        <v>17</v>
      </c>
      <c r="I2309" s="7">
        <v>9</v>
      </c>
      <c r="J2309">
        <v>1000</v>
      </c>
      <c r="K2309" s="5">
        <f t="shared" si="74"/>
        <v>111.11111111111111</v>
      </c>
      <c r="T2309">
        <v>112</v>
      </c>
      <c r="AC2309" s="5"/>
      <c r="AE2309" s="8"/>
      <c r="AF2309" s="8"/>
      <c r="AG2309" s="8"/>
      <c r="AH2309" s="8"/>
      <c r="AI2309" s="8"/>
      <c r="AJ2309" s="5"/>
      <c r="AK2309" s="8"/>
      <c r="AL2309" s="8"/>
      <c r="AM2309" s="8"/>
      <c r="AN2309" s="8"/>
      <c r="AO2309" s="8"/>
      <c r="AP2309" s="8"/>
      <c r="AQ2309" s="9"/>
      <c r="AS2309" s="8"/>
      <c r="AT2309" s="8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J2309" s="5"/>
      <c r="BK2309" s="5"/>
      <c r="BL2309" s="5"/>
      <c r="BO2309" s="7"/>
      <c r="BP2309" s="5"/>
      <c r="BQ2309" s="5"/>
      <c r="BR2309" s="5"/>
      <c r="BS2309" s="5"/>
      <c r="BT2309" s="7"/>
      <c r="BU2309" s="7"/>
      <c r="BV2309" s="7"/>
      <c r="BW2309" s="7"/>
      <c r="BX2309" s="7"/>
      <c r="BY2309" s="7"/>
      <c r="BZ2309" s="7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L2309" s="5"/>
      <c r="CM2309" s="5"/>
      <c r="CO2309" s="5"/>
      <c r="CP2309" s="5"/>
      <c r="CQ2309" s="5"/>
    </row>
    <row r="2310" spans="1:166" hidden="1" x14ac:dyDescent="0.25">
      <c r="A2310" t="s">
        <v>84</v>
      </c>
      <c r="B2310" t="s">
        <v>250</v>
      </c>
      <c r="C2310" s="6">
        <v>39848</v>
      </c>
      <c r="G2310">
        <v>112</v>
      </c>
      <c r="H2310" t="s">
        <v>17</v>
      </c>
      <c r="I2310" s="7">
        <v>9</v>
      </c>
      <c r="J2310">
        <v>1000</v>
      </c>
      <c r="K2310" s="5">
        <f t="shared" si="74"/>
        <v>111.11111111111111</v>
      </c>
      <c r="M2310" s="5">
        <v>804.5</v>
      </c>
      <c r="N2310" s="7">
        <v>22.7</v>
      </c>
      <c r="O2310" s="7"/>
      <c r="P2310" s="7"/>
      <c r="AC2310" s="5"/>
      <c r="AE2310" s="8"/>
      <c r="AF2310" s="8"/>
      <c r="AG2310" s="8"/>
      <c r="AH2310" s="8"/>
      <c r="AI2310" s="8"/>
      <c r="AJ2310" s="5"/>
      <c r="AK2310" s="8"/>
      <c r="AL2310" s="8"/>
      <c r="AM2310" s="8"/>
      <c r="AN2310" s="8"/>
      <c r="AO2310" s="8"/>
      <c r="AP2310" s="8"/>
      <c r="AS2310" s="8"/>
      <c r="AT2310" s="8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J2310" s="5"/>
      <c r="BK2310" s="5"/>
      <c r="BL2310" s="5"/>
      <c r="BO2310" s="7"/>
      <c r="BP2310" s="5"/>
      <c r="BQ2310" s="5"/>
      <c r="BR2310" s="5"/>
      <c r="BS2310" s="5"/>
      <c r="BT2310" s="7"/>
      <c r="BU2310" s="7"/>
      <c r="BV2310" s="7"/>
      <c r="BW2310" s="7"/>
      <c r="BX2310" s="7"/>
      <c r="BY2310" s="7"/>
      <c r="BZ2310" s="7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L2310" s="5"/>
      <c r="CM2310" s="5"/>
      <c r="CO2310" s="5"/>
      <c r="CP2310" s="5"/>
      <c r="CQ2310" s="5"/>
    </row>
    <row r="2311" spans="1:166" hidden="1" x14ac:dyDescent="0.25">
      <c r="A2311" t="s">
        <v>84</v>
      </c>
      <c r="B2311" t="s">
        <v>250</v>
      </c>
      <c r="C2311" s="6">
        <v>39849</v>
      </c>
      <c r="D2311" s="5"/>
      <c r="G2311">
        <v>113</v>
      </c>
      <c r="H2311" t="s">
        <v>17</v>
      </c>
      <c r="I2311" s="7">
        <v>9</v>
      </c>
      <c r="J2311">
        <v>1000</v>
      </c>
      <c r="K2311" s="5">
        <f t="shared" si="74"/>
        <v>111.11111111111111</v>
      </c>
      <c r="AC2311" s="5"/>
      <c r="AE2311" s="8"/>
      <c r="AF2311" s="8"/>
      <c r="AG2311" s="8"/>
      <c r="AH2311" s="8"/>
      <c r="AI2311" s="8"/>
      <c r="AJ2311" s="5"/>
      <c r="AK2311" s="8"/>
      <c r="AL2311" s="8"/>
      <c r="AM2311" s="8"/>
      <c r="AN2311" s="8"/>
      <c r="AO2311" s="8"/>
      <c r="AP2311" s="8"/>
      <c r="AQ2311" s="9"/>
      <c r="AS2311" s="8"/>
      <c r="AT2311" s="8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J2311" s="5"/>
      <c r="BK2311" s="5"/>
      <c r="BL2311" s="5"/>
      <c r="BO2311" s="7"/>
      <c r="BP2311" s="5"/>
      <c r="BQ2311" s="5"/>
      <c r="BR2311" s="5"/>
      <c r="BS2311" s="5"/>
      <c r="BT2311" s="7"/>
      <c r="BU2311" s="7"/>
      <c r="BV2311" s="7"/>
      <c r="BW2311" s="7"/>
      <c r="BX2311" s="7"/>
      <c r="BY2311" s="7"/>
      <c r="BZ2311" s="7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L2311" s="5">
        <v>212.23156441511509</v>
      </c>
      <c r="CM2311" s="5"/>
      <c r="CO2311" s="5"/>
      <c r="CP2311" s="5"/>
      <c r="CQ2311" s="5"/>
    </row>
    <row r="2312" spans="1:166" hidden="1" x14ac:dyDescent="0.25">
      <c r="A2312" t="s">
        <v>84</v>
      </c>
      <c r="B2312" t="s">
        <v>250</v>
      </c>
      <c r="C2312" s="6">
        <v>39852</v>
      </c>
      <c r="D2312" s="5"/>
      <c r="E2312" s="6"/>
      <c r="G2312">
        <v>116</v>
      </c>
      <c r="H2312" t="s">
        <v>17</v>
      </c>
      <c r="I2312" s="7">
        <v>9</v>
      </c>
      <c r="J2312">
        <v>1000</v>
      </c>
      <c r="K2312" s="5">
        <f t="shared" si="74"/>
        <v>111.11111111111111</v>
      </c>
      <c r="L2312" s="5"/>
      <c r="M2312" s="8"/>
      <c r="N2312" s="8"/>
      <c r="O2312" s="8"/>
      <c r="P2312" s="8"/>
      <c r="Q2312" s="5"/>
      <c r="R2312" s="5"/>
      <c r="S2312" s="5"/>
      <c r="T2312" s="5"/>
      <c r="U2312" s="5"/>
      <c r="V2312" s="5"/>
      <c r="W2312" s="5"/>
      <c r="X2312" s="8"/>
      <c r="Y2312" s="8"/>
      <c r="Z2312" s="8"/>
      <c r="AA2312" s="8"/>
      <c r="AB2312" s="8"/>
      <c r="AC2312" s="5"/>
      <c r="AD2312" s="8"/>
      <c r="AE2312" s="8"/>
      <c r="AF2312" s="8"/>
      <c r="AG2312" s="8"/>
      <c r="AH2312" s="8"/>
      <c r="AI2312" s="8"/>
      <c r="AJ2312" s="5"/>
      <c r="AK2312" s="8"/>
      <c r="AL2312" s="8"/>
      <c r="AM2312" s="8"/>
      <c r="AN2312" s="8"/>
      <c r="AO2312" s="8"/>
      <c r="AP2312" s="8"/>
      <c r="AQ2312" s="9"/>
      <c r="AR2312" s="8"/>
      <c r="AS2312" s="8"/>
      <c r="AT2312" s="8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8"/>
      <c r="BJ2312" s="5"/>
      <c r="BK2312" s="5"/>
      <c r="BL2312" s="5"/>
      <c r="BM2312" s="8"/>
      <c r="BN2312" s="8"/>
      <c r="BO2312" s="7"/>
      <c r="BP2312" s="5"/>
      <c r="BQ2312" s="5"/>
      <c r="BR2312" s="5"/>
      <c r="BS2312" s="5"/>
      <c r="BT2312" s="7"/>
      <c r="BU2312" s="7"/>
      <c r="BV2312" s="7"/>
      <c r="BW2312" s="7"/>
      <c r="BX2312" s="7"/>
      <c r="BY2312" s="7"/>
      <c r="BZ2312" s="7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8"/>
      <c r="CL2312" s="5"/>
      <c r="CM2312" s="5"/>
      <c r="CN2312" s="8"/>
      <c r="CO2312" s="5"/>
      <c r="CP2312" s="5"/>
      <c r="CQ2312" s="5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</row>
    <row r="2313" spans="1:166" hidden="1" x14ac:dyDescent="0.25">
      <c r="A2313" t="s">
        <v>84</v>
      </c>
      <c r="B2313" t="s">
        <v>250</v>
      </c>
      <c r="C2313" s="6">
        <v>39853</v>
      </c>
      <c r="D2313" s="5"/>
      <c r="G2313">
        <v>117</v>
      </c>
      <c r="H2313" t="s">
        <v>17</v>
      </c>
      <c r="I2313" s="7">
        <v>9</v>
      </c>
      <c r="J2313">
        <v>1000</v>
      </c>
      <c r="K2313" s="5">
        <f t="shared" si="74"/>
        <v>111.11111111111111</v>
      </c>
      <c r="AC2313" s="5">
        <v>274.57061720676688</v>
      </c>
      <c r="AE2313" s="8"/>
      <c r="AF2313" s="8"/>
      <c r="AG2313" s="8"/>
      <c r="AH2313" s="8"/>
      <c r="AI2313" s="8"/>
      <c r="AJ2313" s="5">
        <v>248.52524844816804</v>
      </c>
      <c r="AK2313" s="8">
        <v>3.3775654379902238</v>
      </c>
      <c r="AL2313" s="8"/>
      <c r="AM2313" s="8"/>
      <c r="AN2313" s="8"/>
      <c r="AO2313" s="8"/>
      <c r="AP2313" s="8"/>
      <c r="AQ2313" s="9">
        <f>AK2313/AJ2313</f>
        <v>1.3590431793470845E-2</v>
      </c>
      <c r="AS2313" s="8"/>
      <c r="AT2313" s="8"/>
      <c r="AU2313" s="5">
        <v>5.5826897384252039</v>
      </c>
      <c r="AV2313" s="5"/>
      <c r="AW2313" s="5"/>
      <c r="AX2313" s="5"/>
      <c r="AY2313" s="5">
        <v>373.75570344752077</v>
      </c>
      <c r="AZ2313" s="5"/>
      <c r="BA2313" s="5"/>
      <c r="BB2313" s="5"/>
      <c r="BC2313" s="5"/>
      <c r="BD2313" s="5"/>
      <c r="BE2313" s="5"/>
      <c r="BF2313" s="5"/>
      <c r="BG2313" s="5">
        <v>0</v>
      </c>
      <c r="BH2313" s="5">
        <v>379.33839318594596</v>
      </c>
      <c r="BJ2313" s="5"/>
      <c r="BK2313" s="5">
        <f>AC2313+AJ2313+BH2313</f>
        <v>902.43425884088083</v>
      </c>
      <c r="BL2313" s="5"/>
      <c r="BM2313" s="8">
        <f>BH2313/BK2313</f>
        <v>0.42035016896763416</v>
      </c>
      <c r="BN2313" s="8"/>
      <c r="BO2313" s="7"/>
      <c r="BP2313" s="5"/>
      <c r="BQ2313" s="5"/>
      <c r="BR2313" s="5"/>
      <c r="BS2313" s="5"/>
      <c r="BT2313" s="7"/>
      <c r="BU2313" s="7"/>
      <c r="BV2313" s="7"/>
      <c r="BW2313" s="7"/>
      <c r="BX2313" s="8">
        <f>AC2313/BK2313</f>
        <v>0.30425553387061716</v>
      </c>
      <c r="BY2313" s="8">
        <f>AJ2313/BK2313</f>
        <v>0.27539429716174879</v>
      </c>
      <c r="BZ2313" s="8">
        <f>BH2313/BK2313</f>
        <v>0.42035016896763416</v>
      </c>
      <c r="CA2313" s="5">
        <f>CB2313+CC2313+CD2313+CE2313+CF2313+CG2313</f>
        <v>510.13641995760167</v>
      </c>
      <c r="CB2313" s="5">
        <v>42.27490253411306</v>
      </c>
      <c r="CC2313" s="5">
        <v>179.3744269788167</v>
      </c>
      <c r="CD2313" s="5">
        <v>0</v>
      </c>
      <c r="CE2313" s="5"/>
      <c r="CF2313" s="5">
        <v>195.9284734455625</v>
      </c>
      <c r="CG2313" s="5">
        <v>92.558616999109418</v>
      </c>
      <c r="CH2313" s="9">
        <f>AK2313/CA2313</f>
        <v>6.6209063024179676E-3</v>
      </c>
      <c r="CI2313" s="5"/>
      <c r="CJ2313" s="5"/>
      <c r="CL2313" s="5">
        <v>177.54885023962049</v>
      </c>
      <c r="CM2313" s="5"/>
      <c r="CO2313" s="5"/>
      <c r="CP2313" s="5"/>
      <c r="CQ2313" s="5"/>
    </row>
    <row r="2314" spans="1:166" hidden="1" x14ac:dyDescent="0.25">
      <c r="A2314" t="s">
        <v>84</v>
      </c>
      <c r="B2314" t="s">
        <v>250</v>
      </c>
      <c r="C2314" s="6">
        <v>39854</v>
      </c>
      <c r="G2314">
        <v>118</v>
      </c>
      <c r="H2314" t="s">
        <v>17</v>
      </c>
      <c r="I2314" s="7">
        <v>9</v>
      </c>
      <c r="J2314">
        <v>1000</v>
      </c>
      <c r="K2314" s="5">
        <f t="shared" si="74"/>
        <v>111.11111111111111</v>
      </c>
      <c r="M2314" s="5">
        <v>815</v>
      </c>
      <c r="N2314" s="7">
        <v>22.85</v>
      </c>
      <c r="O2314" s="7"/>
      <c r="P2314" s="7"/>
      <c r="AC2314" s="5"/>
      <c r="AE2314" s="8"/>
      <c r="AF2314" s="8"/>
      <c r="AG2314" s="8"/>
      <c r="AH2314" s="8"/>
      <c r="AI2314" s="8"/>
      <c r="AJ2314" s="5"/>
      <c r="AK2314" s="8"/>
      <c r="AL2314" s="8"/>
      <c r="AM2314" s="8"/>
      <c r="AN2314" s="8"/>
      <c r="AO2314" s="8"/>
      <c r="AP2314" s="8"/>
      <c r="AS2314" s="8"/>
      <c r="AT2314" s="8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J2314" s="5"/>
      <c r="BK2314" s="5"/>
      <c r="BL2314" s="5"/>
      <c r="BO2314" s="7"/>
      <c r="BP2314" s="5"/>
      <c r="BQ2314" s="5"/>
      <c r="BR2314" s="5"/>
      <c r="BS2314" s="5"/>
      <c r="BT2314" s="7"/>
      <c r="BU2314" s="7"/>
      <c r="BV2314" s="7"/>
      <c r="BW2314" s="7"/>
      <c r="BX2314" s="7"/>
      <c r="BY2314" s="7"/>
      <c r="BZ2314" s="7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L2314" s="5"/>
      <c r="CM2314" s="5"/>
      <c r="CO2314" s="5"/>
      <c r="CP2314" s="5"/>
      <c r="CQ2314" s="5"/>
    </row>
    <row r="2315" spans="1:166" hidden="1" x14ac:dyDescent="0.25">
      <c r="A2315" t="s">
        <v>84</v>
      </c>
      <c r="B2315" t="s">
        <v>250</v>
      </c>
      <c r="C2315" s="6">
        <v>39856</v>
      </c>
      <c r="D2315" s="5"/>
      <c r="G2315">
        <v>120</v>
      </c>
      <c r="H2315" t="s">
        <v>17</v>
      </c>
      <c r="I2315" s="7">
        <v>9</v>
      </c>
      <c r="J2315">
        <v>1000</v>
      </c>
      <c r="K2315" s="5">
        <f t="shared" si="74"/>
        <v>111.11111111111111</v>
      </c>
      <c r="AC2315" s="5"/>
      <c r="AE2315" s="8"/>
      <c r="AF2315" s="8"/>
      <c r="AG2315" s="8"/>
      <c r="AH2315" s="8"/>
      <c r="AI2315" s="8"/>
      <c r="AJ2315" s="5"/>
      <c r="AK2315" s="8"/>
      <c r="AL2315" s="8"/>
      <c r="AM2315" s="8"/>
      <c r="AN2315" s="8"/>
      <c r="AO2315" s="8"/>
      <c r="AP2315" s="8"/>
      <c r="AQ2315" s="9"/>
      <c r="AS2315" s="8"/>
      <c r="AT2315" s="8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J2315" s="5"/>
      <c r="BK2315" s="5"/>
      <c r="BL2315" s="5"/>
      <c r="BO2315" s="7"/>
      <c r="BP2315" s="5"/>
      <c r="BQ2315" s="5"/>
      <c r="BR2315" s="5"/>
      <c r="BS2315" s="5"/>
      <c r="BT2315" s="7"/>
      <c r="BU2315" s="7"/>
      <c r="BV2315" s="7"/>
      <c r="BW2315" s="7"/>
      <c r="BX2315" s="7"/>
      <c r="BY2315" s="7"/>
      <c r="BZ2315" s="7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L2315" s="5">
        <v>220.8057017052144</v>
      </c>
      <c r="CM2315" s="5"/>
      <c r="CO2315" s="5"/>
      <c r="CP2315" s="5"/>
      <c r="CQ2315" s="5"/>
    </row>
    <row r="2316" spans="1:166" hidden="1" x14ac:dyDescent="0.25">
      <c r="A2316" t="s">
        <v>84</v>
      </c>
      <c r="B2316" t="s">
        <v>250</v>
      </c>
      <c r="C2316" s="6">
        <v>39864</v>
      </c>
      <c r="D2316" s="5"/>
      <c r="G2316">
        <v>128</v>
      </c>
      <c r="H2316" t="s">
        <v>17</v>
      </c>
      <c r="I2316" s="7">
        <v>9</v>
      </c>
      <c r="J2316">
        <v>1000</v>
      </c>
      <c r="K2316" s="5">
        <f t="shared" si="74"/>
        <v>111.11111111111111</v>
      </c>
      <c r="AC2316" s="5"/>
      <c r="AE2316" s="8"/>
      <c r="AF2316" s="8"/>
      <c r="AG2316" s="8"/>
      <c r="AH2316" s="8"/>
      <c r="AI2316" s="8"/>
      <c r="AJ2316" s="5"/>
      <c r="AK2316" s="8"/>
      <c r="AL2316" s="8"/>
      <c r="AM2316" s="8"/>
      <c r="AN2316" s="8"/>
      <c r="AO2316" s="8"/>
      <c r="AP2316" s="8"/>
      <c r="AQ2316" s="9"/>
      <c r="AS2316" s="8"/>
      <c r="AT2316" s="8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J2316" s="5"/>
      <c r="BK2316" s="5"/>
      <c r="BL2316" s="5"/>
      <c r="BO2316" s="7"/>
      <c r="BP2316" s="5"/>
      <c r="BQ2316" s="5"/>
      <c r="BR2316" s="5"/>
      <c r="BS2316" s="5"/>
      <c r="BT2316" s="7"/>
      <c r="BU2316" s="7"/>
      <c r="BV2316" s="7"/>
      <c r="BW2316" s="7"/>
      <c r="BX2316" s="7"/>
      <c r="BY2316" s="7"/>
      <c r="BZ2316" s="7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L2316" s="5">
        <v>220.1469781364886</v>
      </c>
      <c r="CM2316" s="5"/>
      <c r="CO2316" s="5"/>
      <c r="CP2316" s="5"/>
      <c r="CQ2316" s="5"/>
    </row>
    <row r="2317" spans="1:166" hidden="1" x14ac:dyDescent="0.25">
      <c r="A2317" t="s">
        <v>84</v>
      </c>
      <c r="B2317" t="s">
        <v>250</v>
      </c>
      <c r="C2317" s="6">
        <v>39870</v>
      </c>
      <c r="D2317" s="5"/>
      <c r="G2317">
        <v>134</v>
      </c>
      <c r="H2317" t="s">
        <v>17</v>
      </c>
      <c r="I2317" s="7">
        <v>9</v>
      </c>
      <c r="J2317">
        <v>1000</v>
      </c>
      <c r="K2317" s="5">
        <f t="shared" si="74"/>
        <v>111.11111111111111</v>
      </c>
      <c r="AC2317" s="5"/>
      <c r="AE2317" s="8"/>
      <c r="AF2317" s="8"/>
      <c r="AG2317" s="8"/>
      <c r="AH2317" s="8"/>
      <c r="AI2317" s="8"/>
      <c r="AJ2317" s="5"/>
      <c r="AK2317" s="8"/>
      <c r="AL2317" s="8"/>
      <c r="AM2317" s="8"/>
      <c r="AN2317" s="8"/>
      <c r="AO2317" s="8"/>
      <c r="AP2317" s="8"/>
      <c r="AQ2317" s="9"/>
      <c r="AS2317" s="8"/>
      <c r="AT2317" s="8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J2317" s="5"/>
      <c r="BK2317" s="5"/>
      <c r="BL2317" s="5"/>
      <c r="BO2317" s="7"/>
      <c r="BP2317" s="5"/>
      <c r="BQ2317" s="5"/>
      <c r="BR2317" s="5"/>
      <c r="BS2317" s="5"/>
      <c r="BT2317" s="7"/>
      <c r="BU2317" s="7"/>
      <c r="BV2317" s="7"/>
      <c r="BW2317" s="7"/>
      <c r="BX2317" s="7"/>
      <c r="BY2317" s="7"/>
      <c r="BZ2317" s="7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L2317" s="5">
        <v>192.7408782581706</v>
      </c>
      <c r="CM2317" s="5"/>
      <c r="CO2317" s="5"/>
      <c r="CP2317" s="5"/>
      <c r="CQ2317" s="5"/>
    </row>
    <row r="2318" spans="1:166" hidden="1" x14ac:dyDescent="0.25">
      <c r="A2318" t="s">
        <v>84</v>
      </c>
      <c r="B2318" t="s">
        <v>250</v>
      </c>
      <c r="C2318" s="6">
        <v>39874</v>
      </c>
      <c r="G2318">
        <v>138</v>
      </c>
      <c r="H2318" t="s">
        <v>17</v>
      </c>
      <c r="I2318" s="7">
        <v>9</v>
      </c>
      <c r="J2318">
        <v>1000</v>
      </c>
      <c r="K2318" s="5">
        <f t="shared" si="74"/>
        <v>111.11111111111111</v>
      </c>
      <c r="AC2318" s="5">
        <v>306.44586362997518</v>
      </c>
      <c r="AE2318" s="8"/>
      <c r="AF2318" s="8"/>
      <c r="AG2318" s="8"/>
      <c r="AH2318" s="8"/>
      <c r="AI2318" s="8"/>
      <c r="AJ2318" s="5">
        <v>199.13221853284978</v>
      </c>
      <c r="AK2318" s="8">
        <v>2.7360661597865361</v>
      </c>
      <c r="AL2318" s="8"/>
      <c r="AM2318" s="8"/>
      <c r="AN2318" s="8"/>
      <c r="AO2318" s="8"/>
      <c r="AP2318" s="8"/>
      <c r="AQ2318" s="9">
        <f>AK2318/AJ2318</f>
        <v>1.3739947156442603E-2</v>
      </c>
      <c r="AS2318" s="8"/>
      <c r="AT2318" s="8"/>
      <c r="AU2318" s="5">
        <v>0</v>
      </c>
      <c r="AV2318" s="5"/>
      <c r="AW2318" s="5"/>
      <c r="AX2318" s="5"/>
      <c r="AY2318" s="5">
        <v>564.01301330135652</v>
      </c>
      <c r="AZ2318" s="5"/>
      <c r="BA2318" s="5"/>
      <c r="BB2318" s="5"/>
      <c r="BC2318" s="5"/>
      <c r="BD2318" s="5"/>
      <c r="BE2318" s="5"/>
      <c r="BF2318" s="5"/>
      <c r="BG2318" s="5">
        <v>84.29623445070763</v>
      </c>
      <c r="BH2318" s="5">
        <v>648.30924775206415</v>
      </c>
      <c r="BJ2318" s="5"/>
      <c r="BK2318" s="5">
        <f>AC2318+AJ2318+BH2318</f>
        <v>1153.8873299148891</v>
      </c>
      <c r="BL2318" s="5"/>
      <c r="BM2318" s="8">
        <f>BH2318/BK2318</f>
        <v>0.56184796465343245</v>
      </c>
      <c r="BN2318" s="8"/>
      <c r="BO2318" s="7"/>
      <c r="BP2318" s="5"/>
      <c r="BQ2318" s="5"/>
      <c r="BR2318" s="5"/>
      <c r="BS2318" s="5"/>
      <c r="BT2318" s="7"/>
      <c r="BU2318" s="7"/>
      <c r="BV2318" s="7"/>
      <c r="BW2318" s="7"/>
      <c r="BX2318" s="8">
        <f>AC2318/BK2318</f>
        <v>0.26557693778696634</v>
      </c>
      <c r="BY2318" s="8">
        <f>AJ2318/BK2318</f>
        <v>0.17257509755960126</v>
      </c>
      <c r="BZ2318" s="8">
        <f>BH2318/BK2318</f>
        <v>0.56184796465343245</v>
      </c>
      <c r="CA2318" s="5">
        <f>CB2318+CC2318+CD2318+CE2318+CF2318+CG2318</f>
        <v>552.0935578443474</v>
      </c>
      <c r="CB2318" s="5">
        <v>10.625</v>
      </c>
      <c r="CC2318" s="5">
        <v>126.46994633376039</v>
      </c>
      <c r="CD2318" s="5">
        <v>13.755148139236786</v>
      </c>
      <c r="CE2318" s="5"/>
      <c r="CF2318" s="5">
        <v>156.35903366530079</v>
      </c>
      <c r="CG2318" s="5">
        <v>244.88442970604945</v>
      </c>
      <c r="CH2318" s="9">
        <f>AK2318/CA2318</f>
        <v>4.9558016407029327E-3</v>
      </c>
      <c r="CI2318" s="5"/>
      <c r="CJ2318" s="5"/>
      <c r="CL2318" s="5"/>
      <c r="CM2318" s="5"/>
      <c r="CO2318" s="5"/>
      <c r="CP2318" s="5"/>
      <c r="CQ2318" s="5"/>
    </row>
    <row r="2319" spans="1:166" hidden="1" x14ac:dyDescent="0.25">
      <c r="A2319" t="s">
        <v>84</v>
      </c>
      <c r="B2319" t="s">
        <v>250</v>
      </c>
      <c r="C2319" s="6">
        <v>39875</v>
      </c>
      <c r="D2319" s="5"/>
      <c r="G2319">
        <v>139</v>
      </c>
      <c r="H2319" t="s">
        <v>17</v>
      </c>
      <c r="I2319" s="7">
        <v>9</v>
      </c>
      <c r="J2319">
        <v>1000</v>
      </c>
      <c r="K2319" s="5">
        <f t="shared" si="74"/>
        <v>111.11111111111111</v>
      </c>
      <c r="AC2319" s="5"/>
      <c r="AE2319" s="8"/>
      <c r="AF2319" s="8"/>
      <c r="AG2319" s="8"/>
      <c r="AH2319" s="8"/>
      <c r="AI2319" s="8"/>
      <c r="AJ2319" s="5"/>
      <c r="AK2319" s="8"/>
      <c r="AL2319" s="8"/>
      <c r="AM2319" s="8"/>
      <c r="AN2319" s="8"/>
      <c r="AO2319" s="8"/>
      <c r="AP2319" s="8"/>
      <c r="AQ2319" s="9"/>
      <c r="AS2319" s="8"/>
      <c r="AT2319" s="8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J2319" s="5"/>
      <c r="BK2319" s="5"/>
      <c r="BL2319" s="5"/>
      <c r="BO2319" s="7"/>
      <c r="BP2319" s="5"/>
      <c r="BQ2319" s="5"/>
      <c r="BR2319" s="5"/>
      <c r="BS2319" s="5"/>
      <c r="BT2319" s="7"/>
      <c r="BU2319" s="7"/>
      <c r="BV2319" s="7"/>
      <c r="BW2319" s="7"/>
      <c r="BX2319" s="7"/>
      <c r="BY2319" s="7"/>
      <c r="BZ2319" s="7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L2319" s="5">
        <v>177.91952758054089</v>
      </c>
      <c r="CM2319" s="5"/>
      <c r="CO2319" s="5"/>
      <c r="CP2319" s="5"/>
      <c r="CQ2319" s="5"/>
    </row>
    <row r="2320" spans="1:166" hidden="1" x14ac:dyDescent="0.25">
      <c r="A2320" t="s">
        <v>84</v>
      </c>
      <c r="B2320" t="s">
        <v>250</v>
      </c>
      <c r="C2320" s="6">
        <v>39877</v>
      </c>
      <c r="D2320" s="5"/>
      <c r="G2320">
        <v>141</v>
      </c>
      <c r="H2320" t="s">
        <v>17</v>
      </c>
      <c r="I2320" s="7">
        <v>9</v>
      </c>
      <c r="J2320">
        <v>1000</v>
      </c>
      <c r="K2320" s="5">
        <f t="shared" si="74"/>
        <v>111.11111111111111</v>
      </c>
      <c r="AC2320" s="5"/>
      <c r="AE2320" s="8"/>
      <c r="AF2320" s="8"/>
      <c r="AG2320" s="8"/>
      <c r="AH2320" s="8"/>
      <c r="AI2320" s="8"/>
      <c r="AJ2320" s="5"/>
      <c r="AK2320" s="8"/>
      <c r="AL2320" s="8"/>
      <c r="AM2320" s="8"/>
      <c r="AN2320" s="8"/>
      <c r="AO2320" s="8"/>
      <c r="AP2320" s="8"/>
      <c r="AQ2320" s="9"/>
      <c r="AS2320" s="8"/>
      <c r="AT2320" s="8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J2320" s="5"/>
      <c r="BK2320" s="5"/>
      <c r="BL2320" s="5"/>
      <c r="BO2320" s="7"/>
      <c r="BP2320" s="5"/>
      <c r="BQ2320" s="5"/>
      <c r="BR2320" s="5"/>
      <c r="BS2320" s="5"/>
      <c r="BT2320" s="7"/>
      <c r="BU2320" s="7"/>
      <c r="BV2320" s="7"/>
      <c r="BW2320" s="7"/>
      <c r="BX2320" s="7"/>
      <c r="BY2320" s="7"/>
      <c r="BZ2320" s="7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L2320" s="5">
        <v>216.18517130693749</v>
      </c>
      <c r="CM2320" s="5"/>
      <c r="CO2320" s="5"/>
      <c r="CP2320" s="5"/>
      <c r="CQ2320" s="5"/>
    </row>
    <row r="2321" spans="1:166" hidden="1" x14ac:dyDescent="0.25">
      <c r="A2321" t="s">
        <v>84</v>
      </c>
      <c r="B2321" t="s">
        <v>250</v>
      </c>
      <c r="C2321" s="6">
        <v>39884</v>
      </c>
      <c r="D2321" s="5"/>
      <c r="G2321">
        <v>148</v>
      </c>
      <c r="H2321" t="s">
        <v>17</v>
      </c>
      <c r="I2321" s="7">
        <v>9</v>
      </c>
      <c r="J2321">
        <v>1000</v>
      </c>
      <c r="K2321" s="5">
        <f t="shared" si="74"/>
        <v>111.11111111111111</v>
      </c>
      <c r="AC2321" s="5"/>
      <c r="AE2321" s="8"/>
      <c r="AF2321" s="8"/>
      <c r="AG2321" s="8"/>
      <c r="AH2321" s="8"/>
      <c r="AI2321" s="8"/>
      <c r="AJ2321" s="5"/>
      <c r="AK2321" s="8"/>
      <c r="AL2321" s="8"/>
      <c r="AM2321" s="8"/>
      <c r="AN2321" s="8"/>
      <c r="AO2321" s="8"/>
      <c r="AP2321" s="8"/>
      <c r="AQ2321" s="9"/>
      <c r="AS2321" s="8"/>
      <c r="AT2321" s="8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J2321" s="5"/>
      <c r="BK2321" s="5"/>
      <c r="BL2321" s="5"/>
      <c r="BO2321" s="7"/>
      <c r="BP2321" s="5"/>
      <c r="BQ2321" s="5"/>
      <c r="BR2321" s="5"/>
      <c r="BS2321" s="5"/>
      <c r="BT2321" s="7"/>
      <c r="BU2321" s="7"/>
      <c r="BV2321" s="7"/>
      <c r="BW2321" s="7"/>
      <c r="BX2321" s="7"/>
      <c r="BY2321" s="7"/>
      <c r="BZ2321" s="7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L2321" s="5">
        <v>185.06286177976389</v>
      </c>
      <c r="CM2321" s="5"/>
      <c r="CO2321" s="5"/>
      <c r="CP2321" s="5"/>
      <c r="CQ2321" s="5"/>
    </row>
    <row r="2322" spans="1:166" hidden="1" x14ac:dyDescent="0.25">
      <c r="A2322" t="s">
        <v>84</v>
      </c>
      <c r="B2322" t="s">
        <v>250</v>
      </c>
      <c r="C2322" s="6">
        <v>39888</v>
      </c>
      <c r="D2322" s="5"/>
      <c r="G2322">
        <v>152</v>
      </c>
      <c r="H2322" t="s">
        <v>17</v>
      </c>
      <c r="I2322" s="7">
        <v>9</v>
      </c>
      <c r="J2322">
        <v>1000</v>
      </c>
      <c r="K2322" s="5">
        <f t="shared" si="74"/>
        <v>111.11111111111111</v>
      </c>
      <c r="AC2322" s="5"/>
      <c r="AE2322" s="8"/>
      <c r="AF2322" s="8"/>
      <c r="AG2322" s="8"/>
      <c r="AH2322" s="8"/>
      <c r="AI2322" s="8"/>
      <c r="AJ2322" s="5"/>
      <c r="AK2322" s="8"/>
      <c r="AL2322" s="8"/>
      <c r="AM2322" s="8"/>
      <c r="AN2322" s="8"/>
      <c r="AO2322" s="8"/>
      <c r="AP2322" s="8"/>
      <c r="AQ2322" s="9"/>
      <c r="AS2322" s="8"/>
      <c r="AT2322" s="8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J2322" s="5"/>
      <c r="BK2322" s="5"/>
      <c r="BL2322" s="5"/>
      <c r="BO2322" s="7"/>
      <c r="BP2322" s="5"/>
      <c r="BQ2322" s="5"/>
      <c r="BR2322" s="5"/>
      <c r="BS2322" s="5"/>
      <c r="BT2322" s="7"/>
      <c r="BU2322" s="7"/>
      <c r="BV2322" s="7"/>
      <c r="BW2322" s="7"/>
      <c r="BX2322" s="7"/>
      <c r="BY2322" s="7"/>
      <c r="BZ2322" s="7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L2322" s="5">
        <v>169.0242089161182</v>
      </c>
      <c r="CM2322" s="5"/>
      <c r="CO2322" s="5"/>
      <c r="CP2322" s="5"/>
      <c r="CQ2322" s="5"/>
    </row>
    <row r="2323" spans="1:166" hidden="1" x14ac:dyDescent="0.25">
      <c r="A2323" t="s">
        <v>84</v>
      </c>
      <c r="B2323" t="s">
        <v>250</v>
      </c>
      <c r="C2323" s="6">
        <v>39890</v>
      </c>
      <c r="D2323" s="5"/>
      <c r="G2323">
        <v>154</v>
      </c>
      <c r="H2323" t="s">
        <v>17</v>
      </c>
      <c r="I2323" s="7">
        <v>9</v>
      </c>
      <c r="J2323">
        <v>1000</v>
      </c>
      <c r="K2323" s="5">
        <f t="shared" si="74"/>
        <v>111.11111111111111</v>
      </c>
      <c r="AC2323" s="5"/>
      <c r="AE2323" s="8"/>
      <c r="AF2323" s="8"/>
      <c r="AG2323" s="8"/>
      <c r="AH2323" s="8"/>
      <c r="AI2323" s="8"/>
      <c r="AJ2323" s="5"/>
      <c r="AK2323" s="8"/>
      <c r="AL2323" s="8"/>
      <c r="AM2323" s="8"/>
      <c r="AN2323" s="8"/>
      <c r="AO2323" s="8"/>
      <c r="AP2323" s="8"/>
      <c r="AQ2323" s="9"/>
      <c r="AS2323" s="8"/>
      <c r="AT2323" s="8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J2323" s="5"/>
      <c r="BK2323" s="5"/>
      <c r="BL2323" s="5"/>
      <c r="BO2323" s="7"/>
      <c r="BP2323" s="5"/>
      <c r="BQ2323" s="5"/>
      <c r="BR2323" s="5"/>
      <c r="BS2323" s="5"/>
      <c r="BT2323" s="7"/>
      <c r="BU2323" s="7"/>
      <c r="BV2323" s="7"/>
      <c r="BW2323" s="7"/>
      <c r="BX2323" s="7"/>
      <c r="BY2323" s="7"/>
      <c r="BZ2323" s="7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L2323" s="5">
        <v>216.4689670192856</v>
      </c>
      <c r="CM2323" s="5"/>
      <c r="CO2323" s="5"/>
      <c r="CP2323" s="5"/>
      <c r="CQ2323" s="5"/>
    </row>
    <row r="2324" spans="1:166" hidden="1" x14ac:dyDescent="0.25">
      <c r="A2324" t="s">
        <v>84</v>
      </c>
      <c r="B2324" t="s">
        <v>250</v>
      </c>
      <c r="C2324" s="6">
        <v>39895</v>
      </c>
      <c r="D2324" s="5"/>
      <c r="G2324">
        <v>159</v>
      </c>
      <c r="H2324" t="s">
        <v>17</v>
      </c>
      <c r="I2324" s="7">
        <v>9</v>
      </c>
      <c r="J2324">
        <v>1000</v>
      </c>
      <c r="K2324" s="5">
        <f t="shared" si="74"/>
        <v>111.11111111111111</v>
      </c>
      <c r="AC2324" s="5"/>
      <c r="AE2324" s="8"/>
      <c r="AF2324" s="8"/>
      <c r="AG2324" s="8"/>
      <c r="AH2324" s="8"/>
      <c r="AI2324" s="8"/>
      <c r="AJ2324" s="5"/>
      <c r="AK2324" s="8"/>
      <c r="AL2324" s="8"/>
      <c r="AM2324" s="8"/>
      <c r="AN2324" s="8"/>
      <c r="AO2324" s="8"/>
      <c r="AP2324" s="8"/>
      <c r="AQ2324" s="9"/>
      <c r="AS2324" s="8"/>
      <c r="AT2324" s="8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J2324" s="5"/>
      <c r="BK2324" s="5"/>
      <c r="BL2324" s="5"/>
      <c r="BO2324" s="7"/>
      <c r="BP2324" s="5"/>
      <c r="BQ2324" s="5"/>
      <c r="BR2324" s="5"/>
      <c r="BS2324" s="5"/>
      <c r="BT2324" s="7"/>
      <c r="BU2324" s="7"/>
      <c r="BV2324" s="7"/>
      <c r="BW2324" s="7"/>
      <c r="BX2324" s="7"/>
      <c r="BY2324" s="7"/>
      <c r="BZ2324" s="7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L2324" s="5">
        <v>190.63649529739649</v>
      </c>
      <c r="CM2324" s="5"/>
      <c r="CO2324" s="5"/>
      <c r="CP2324" s="5"/>
      <c r="CQ2324" s="5"/>
    </row>
    <row r="2325" spans="1:166" hidden="1" x14ac:dyDescent="0.25">
      <c r="A2325" t="s">
        <v>84</v>
      </c>
      <c r="B2325" t="s">
        <v>250</v>
      </c>
      <c r="C2325" s="6">
        <v>39901</v>
      </c>
      <c r="D2325" s="5">
        <v>9</v>
      </c>
      <c r="E2325" s="6" t="s">
        <v>207</v>
      </c>
      <c r="F2325" t="s">
        <v>15</v>
      </c>
      <c r="G2325">
        <v>165</v>
      </c>
      <c r="H2325" t="s">
        <v>17</v>
      </c>
      <c r="I2325" s="7">
        <v>9</v>
      </c>
      <c r="J2325">
        <v>1000</v>
      </c>
      <c r="K2325" s="5">
        <f t="shared" si="74"/>
        <v>111.11111111111111</v>
      </c>
      <c r="L2325" s="5"/>
      <c r="M2325" s="8"/>
      <c r="N2325" s="8"/>
      <c r="O2325" s="8"/>
      <c r="P2325" s="8"/>
      <c r="Q2325" s="5"/>
      <c r="R2325" s="5"/>
      <c r="S2325" s="5"/>
      <c r="T2325" s="5"/>
      <c r="U2325" s="5"/>
      <c r="V2325" s="5">
        <v>165</v>
      </c>
      <c r="W2325" s="5"/>
      <c r="X2325" s="8"/>
      <c r="Y2325" s="8"/>
      <c r="Z2325" s="8"/>
      <c r="AA2325" s="8"/>
      <c r="AB2325" s="8"/>
      <c r="AC2325" s="5"/>
      <c r="AD2325" s="8"/>
      <c r="AE2325" s="8"/>
      <c r="AF2325" s="8"/>
      <c r="AG2325" s="8"/>
      <c r="AH2325" s="8"/>
      <c r="AI2325" s="8"/>
      <c r="AJ2325" s="5"/>
      <c r="AK2325" s="8"/>
      <c r="AL2325" s="8"/>
      <c r="AM2325" s="8"/>
      <c r="AN2325" s="8"/>
      <c r="AO2325" s="8"/>
      <c r="AP2325" s="8"/>
      <c r="AQ2325" s="9"/>
      <c r="AR2325" s="8"/>
      <c r="AS2325" s="8"/>
      <c r="AT2325" s="8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8"/>
      <c r="BJ2325" s="5"/>
      <c r="BK2325" s="5"/>
      <c r="BL2325" s="5"/>
      <c r="BM2325" s="8"/>
      <c r="BN2325" s="8"/>
      <c r="BO2325" s="7"/>
      <c r="BP2325" s="5"/>
      <c r="BQ2325" s="5"/>
      <c r="BR2325" s="5"/>
      <c r="BS2325" s="5"/>
      <c r="BT2325" s="7"/>
      <c r="BU2325" s="7"/>
      <c r="BV2325" s="7"/>
      <c r="BW2325" s="7"/>
      <c r="BX2325" s="7"/>
      <c r="BY2325" s="7"/>
      <c r="BZ2325" s="7"/>
      <c r="CA2325" s="5"/>
      <c r="CB2325" s="5"/>
      <c r="CC2325" s="5">
        <v>49.1</v>
      </c>
      <c r="CD2325" s="5">
        <v>111.6</v>
      </c>
      <c r="CE2325" s="5"/>
      <c r="CF2325" s="5"/>
      <c r="CG2325" s="5"/>
      <c r="CH2325" s="5"/>
      <c r="CI2325" s="5"/>
      <c r="CJ2325" s="5"/>
      <c r="CK2325" s="8"/>
      <c r="CL2325" s="5"/>
      <c r="CM2325" s="5"/>
      <c r="CN2325" s="8"/>
      <c r="CO2325" s="5"/>
      <c r="CP2325" s="5"/>
      <c r="CQ2325" s="5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</row>
    <row r="2326" spans="1:166" hidden="1" x14ac:dyDescent="0.25">
      <c r="A2326" t="s">
        <v>84</v>
      </c>
      <c r="B2326" t="s">
        <v>250</v>
      </c>
      <c r="C2326" s="6">
        <v>39902</v>
      </c>
      <c r="G2326">
        <v>166</v>
      </c>
      <c r="H2326" t="s">
        <v>17</v>
      </c>
      <c r="I2326" s="7">
        <v>9</v>
      </c>
      <c r="J2326">
        <v>1000</v>
      </c>
      <c r="K2326" s="5">
        <f t="shared" si="74"/>
        <v>111.11111111111111</v>
      </c>
      <c r="AC2326" s="5">
        <v>374.38668850216226</v>
      </c>
      <c r="AE2326" s="8"/>
      <c r="AF2326" s="8"/>
      <c r="AG2326" s="8"/>
      <c r="AH2326" s="8"/>
      <c r="AI2326" s="8"/>
      <c r="AJ2326" s="5">
        <v>209.10225171101098</v>
      </c>
      <c r="AK2326" s="8">
        <v>2.5412469492213821</v>
      </c>
      <c r="AL2326" s="8"/>
      <c r="AM2326" s="8"/>
      <c r="AN2326" s="8"/>
      <c r="AO2326" s="8"/>
      <c r="AP2326" s="8"/>
      <c r="AQ2326" s="9">
        <f>AK2326/AJ2326</f>
        <v>1.2153130482466077E-2</v>
      </c>
      <c r="AS2326" s="8"/>
      <c r="AT2326" s="8"/>
      <c r="AU2326" s="5">
        <v>0</v>
      </c>
      <c r="AV2326" s="5"/>
      <c r="AW2326" s="5"/>
      <c r="AX2326" s="5"/>
      <c r="AY2326" s="5">
        <v>192.68915199802353</v>
      </c>
      <c r="AZ2326" s="5"/>
      <c r="BA2326" s="5"/>
      <c r="BB2326" s="5"/>
      <c r="BC2326" s="5"/>
      <c r="BD2326" s="5"/>
      <c r="BE2326" s="5"/>
      <c r="BF2326" s="5"/>
      <c r="BG2326" s="5">
        <v>663.91857279777389</v>
      </c>
      <c r="BH2326" s="5">
        <v>856.60772479579737</v>
      </c>
      <c r="BJ2326" s="5"/>
      <c r="BK2326" s="5">
        <f>AC2326+AJ2326+BH2326</f>
        <v>1440.0966650089706</v>
      </c>
      <c r="BL2326" s="5"/>
      <c r="BM2326" s="8">
        <f>BH2326/BK2326</f>
        <v>0.59482654575167804</v>
      </c>
      <c r="BN2326" s="8"/>
      <c r="BO2326" s="7"/>
      <c r="BP2326" s="5"/>
      <c r="BQ2326" s="5"/>
      <c r="BR2326" s="5"/>
      <c r="BS2326" s="5"/>
      <c r="BT2326" s="7"/>
      <c r="BU2326" s="7"/>
      <c r="BV2326" s="7"/>
      <c r="BW2326" s="7"/>
      <c r="BX2326" s="8">
        <f>AC2326/BK2326</f>
        <v>0.25997330429192417</v>
      </c>
      <c r="BY2326" s="8">
        <f>AJ2326/BK2326</f>
        <v>0.14520014995639785</v>
      </c>
      <c r="BZ2326" s="8">
        <f>BH2326/BK2326</f>
        <v>0.59482654575167804</v>
      </c>
      <c r="CA2326" s="5"/>
      <c r="CB2326" s="5">
        <v>16.5</v>
      </c>
      <c r="CC2326" s="5">
        <v>46.586326242128742</v>
      </c>
      <c r="CD2326" s="5">
        <v>105.86694229834353</v>
      </c>
      <c r="CE2326" s="5"/>
      <c r="CF2326" s="5"/>
      <c r="CG2326" s="5"/>
      <c r="CH2326" s="5"/>
      <c r="CI2326" s="5"/>
      <c r="CJ2326" s="5"/>
      <c r="CL2326" s="5"/>
      <c r="CM2326" s="5"/>
      <c r="CO2326" s="5"/>
      <c r="CP2326" s="5"/>
      <c r="CQ2326" s="5"/>
    </row>
    <row r="2327" spans="1:166" hidden="1" x14ac:dyDescent="0.25">
      <c r="A2327" t="s">
        <v>84</v>
      </c>
      <c r="B2327" t="s">
        <v>250</v>
      </c>
      <c r="C2327" s="6">
        <v>39904</v>
      </c>
      <c r="D2327" s="5"/>
      <c r="G2327">
        <v>168</v>
      </c>
      <c r="H2327" t="s">
        <v>17</v>
      </c>
      <c r="I2327" s="7">
        <v>9</v>
      </c>
      <c r="J2327">
        <v>1000</v>
      </c>
      <c r="K2327" s="5">
        <f t="shared" si="74"/>
        <v>111.11111111111111</v>
      </c>
      <c r="AC2327" s="5"/>
      <c r="AE2327" s="8"/>
      <c r="AF2327" s="8"/>
      <c r="AG2327" s="8"/>
      <c r="AH2327" s="8"/>
      <c r="AI2327" s="8"/>
      <c r="AJ2327" s="5"/>
      <c r="AK2327" s="8"/>
      <c r="AL2327" s="8"/>
      <c r="AM2327" s="8"/>
      <c r="AN2327" s="8"/>
      <c r="AO2327" s="8"/>
      <c r="AP2327" s="8"/>
      <c r="AQ2327" s="9"/>
      <c r="AS2327" s="8"/>
      <c r="AT2327" s="8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J2327" s="5"/>
      <c r="BK2327" s="5"/>
      <c r="BL2327" s="5"/>
      <c r="BO2327" s="7"/>
      <c r="BP2327" s="5"/>
      <c r="BQ2327" s="5"/>
      <c r="BR2327" s="5"/>
      <c r="BS2327" s="5"/>
      <c r="BT2327" s="7"/>
      <c r="BU2327" s="7"/>
      <c r="BV2327" s="7"/>
      <c r="BW2327" s="7"/>
      <c r="BX2327" s="7"/>
      <c r="BY2327" s="7"/>
      <c r="BZ2327" s="7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L2327" s="5">
        <v>172.51339426313459</v>
      </c>
      <c r="CM2327" s="5"/>
      <c r="CO2327" s="5"/>
      <c r="CP2327" s="5"/>
      <c r="CQ2327" s="5"/>
    </row>
    <row r="2328" spans="1:166" hidden="1" x14ac:dyDescent="0.25">
      <c r="A2328" t="s">
        <v>84</v>
      </c>
      <c r="B2328" t="s">
        <v>250</v>
      </c>
      <c r="C2328" s="6">
        <v>39926</v>
      </c>
      <c r="D2328" s="5">
        <v>10</v>
      </c>
      <c r="E2328" t="s">
        <v>108</v>
      </c>
      <c r="F2328" t="s">
        <v>18</v>
      </c>
      <c r="G2328">
        <v>190</v>
      </c>
      <c r="H2328" t="s">
        <v>17</v>
      </c>
      <c r="I2328" s="7">
        <v>9</v>
      </c>
      <c r="J2328">
        <v>1000</v>
      </c>
      <c r="K2328" s="5">
        <f t="shared" si="74"/>
        <v>111.11111111111111</v>
      </c>
      <c r="L2328" s="5"/>
      <c r="M2328" s="8"/>
      <c r="N2328" s="8"/>
      <c r="O2328" s="8"/>
      <c r="P2328" s="8"/>
      <c r="Q2328" s="5"/>
      <c r="R2328" s="5"/>
      <c r="S2328" s="5"/>
      <c r="T2328" s="5"/>
      <c r="U2328" s="5"/>
      <c r="V2328" s="5"/>
      <c r="W2328" s="5"/>
      <c r="X2328" s="8"/>
      <c r="Y2328" s="8"/>
      <c r="Z2328" s="8"/>
      <c r="AA2328" s="8"/>
      <c r="AB2328" s="8"/>
      <c r="AC2328" s="5"/>
      <c r="AD2328" s="8"/>
      <c r="AE2328" s="8"/>
      <c r="AF2328" s="8"/>
      <c r="AG2328" s="8"/>
      <c r="AH2328" s="8"/>
      <c r="AI2328" s="8"/>
      <c r="AJ2328" s="5"/>
      <c r="AK2328" s="8"/>
      <c r="AL2328" s="8"/>
      <c r="AM2328" s="8"/>
      <c r="AN2328" s="8"/>
      <c r="AO2328" s="8"/>
      <c r="AP2328" s="8"/>
      <c r="AQ2328" s="9"/>
      <c r="AR2328" s="8"/>
      <c r="AS2328" s="8"/>
      <c r="AT2328" s="8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8"/>
      <c r="BJ2328" s="5"/>
      <c r="BK2328" s="5"/>
      <c r="BL2328" s="5"/>
      <c r="BM2328" s="8"/>
      <c r="BN2328" s="5">
        <f>BP2328*(1/(BO2328/100))</f>
        <v>662.53348751181909</v>
      </c>
      <c r="BO2328" s="7">
        <v>40.1</v>
      </c>
      <c r="BP2328" s="5">
        <v>265.67592849223951</v>
      </c>
      <c r="BQ2328" s="5">
        <f>BN2328-BP2328</f>
        <v>396.85755901957958</v>
      </c>
      <c r="BR2328" s="5"/>
      <c r="BS2328" s="5"/>
      <c r="BT2328" s="7">
        <v>11.703785396133899</v>
      </c>
      <c r="BU2328" s="7"/>
      <c r="BV2328" s="7"/>
      <c r="BW2328" s="7"/>
      <c r="BX2328" s="7"/>
      <c r="BY2328" s="7"/>
      <c r="BZ2328" s="7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8"/>
      <c r="CL2328" s="5"/>
      <c r="CM2328" s="5"/>
      <c r="CN2328" s="8"/>
      <c r="CO2328" s="5"/>
      <c r="CP2328" s="5"/>
      <c r="CQ2328" s="5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</row>
    <row r="2329" spans="1:166" hidden="1" x14ac:dyDescent="0.25">
      <c r="A2329" t="s">
        <v>87</v>
      </c>
      <c r="B2329" t="s">
        <v>251</v>
      </c>
      <c r="C2329" s="6">
        <v>39736</v>
      </c>
      <c r="D2329" s="5">
        <v>1</v>
      </c>
      <c r="E2329" s="6" t="s">
        <v>209</v>
      </c>
      <c r="F2329" t="s">
        <v>10</v>
      </c>
      <c r="G2329">
        <v>0</v>
      </c>
      <c r="H2329" t="s">
        <v>17</v>
      </c>
      <c r="I2329" s="7">
        <v>9</v>
      </c>
      <c r="J2329">
        <v>1000</v>
      </c>
      <c r="K2329" s="5">
        <f t="shared" si="74"/>
        <v>111.11111111111111</v>
      </c>
      <c r="L2329" s="5"/>
      <c r="M2329" s="8"/>
      <c r="N2329" s="8"/>
      <c r="O2329" s="8"/>
      <c r="P2329" s="8"/>
      <c r="Q2329" s="5"/>
      <c r="R2329" s="5"/>
      <c r="S2329" s="5"/>
      <c r="T2329" s="5"/>
      <c r="U2329" s="5"/>
      <c r="V2329" s="5"/>
      <c r="W2329" s="5"/>
      <c r="X2329" s="8"/>
      <c r="Y2329" s="8"/>
      <c r="Z2329" s="8"/>
      <c r="AA2329" s="8"/>
      <c r="AB2329" s="8"/>
      <c r="AC2329" s="5"/>
      <c r="AD2329" s="8"/>
      <c r="AE2329" s="8"/>
      <c r="AF2329" s="8"/>
      <c r="AG2329" s="8"/>
      <c r="AH2329" s="8"/>
      <c r="AI2329" s="8"/>
      <c r="AJ2329" s="5"/>
      <c r="AK2329" s="8"/>
      <c r="AL2329" s="8"/>
      <c r="AM2329" s="8"/>
      <c r="AN2329" s="8"/>
      <c r="AO2329" s="8"/>
      <c r="AP2329" s="8"/>
      <c r="AQ2329" s="9"/>
      <c r="AR2329" s="8"/>
      <c r="AS2329" s="8"/>
      <c r="AT2329" s="8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8"/>
      <c r="BJ2329" s="5"/>
      <c r="BK2329" s="5"/>
      <c r="BL2329" s="5"/>
      <c r="BM2329" s="8"/>
      <c r="BN2329" s="8"/>
      <c r="BO2329" s="7"/>
      <c r="BP2329" s="5"/>
      <c r="BQ2329" s="5"/>
      <c r="BR2329" s="5"/>
      <c r="BS2329" s="5"/>
      <c r="BT2329" s="7"/>
      <c r="BU2329" s="7"/>
      <c r="BV2329" s="7"/>
      <c r="BW2329" s="7"/>
      <c r="BX2329" s="7"/>
      <c r="BY2329" s="7"/>
      <c r="BZ2329" s="7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8"/>
      <c r="CL2329" s="5"/>
      <c r="CM2329" s="5"/>
      <c r="CN2329" s="8"/>
      <c r="CO2329" s="5"/>
      <c r="CP2329" s="5"/>
      <c r="CQ2329" s="5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</row>
    <row r="2330" spans="1:166" hidden="1" x14ac:dyDescent="0.25">
      <c r="A2330" t="s">
        <v>87</v>
      </c>
      <c r="B2330" t="s">
        <v>251</v>
      </c>
      <c r="C2330" s="6">
        <v>39745</v>
      </c>
      <c r="D2330" s="5">
        <v>3</v>
      </c>
      <c r="E2330" s="6" t="s">
        <v>205</v>
      </c>
      <c r="F2330" t="s">
        <v>88</v>
      </c>
      <c r="G2330">
        <v>9</v>
      </c>
      <c r="H2330" t="s">
        <v>17</v>
      </c>
      <c r="I2330" s="7">
        <v>9</v>
      </c>
      <c r="J2330">
        <v>1000</v>
      </c>
      <c r="K2330" s="5">
        <f t="shared" si="74"/>
        <v>111.11111111111111</v>
      </c>
      <c r="L2330" s="5"/>
      <c r="M2330" s="8"/>
      <c r="N2330" s="8"/>
      <c r="O2330" s="8"/>
      <c r="P2330" s="8"/>
      <c r="Q2330" s="5">
        <v>9</v>
      </c>
      <c r="R2330" s="5"/>
      <c r="S2330" s="5"/>
      <c r="T2330" s="5"/>
      <c r="U2330" s="5"/>
      <c r="V2330" s="5"/>
      <c r="W2330" s="5"/>
      <c r="X2330" s="8"/>
      <c r="Y2330" s="8"/>
      <c r="Z2330" s="8"/>
      <c r="AA2330" s="8"/>
      <c r="AB2330" s="8"/>
      <c r="AC2330" s="5"/>
      <c r="AD2330" s="8"/>
      <c r="AE2330" s="8"/>
      <c r="AF2330" s="8"/>
      <c r="AG2330" s="8"/>
      <c r="AH2330" s="8"/>
      <c r="AI2330" s="8"/>
      <c r="AJ2330" s="5"/>
      <c r="AK2330" s="8"/>
      <c r="AL2330" s="8"/>
      <c r="AM2330" s="8"/>
      <c r="AN2330" s="8"/>
      <c r="AO2330" s="8"/>
      <c r="AP2330" s="8"/>
      <c r="AQ2330" s="9"/>
      <c r="AR2330" s="8"/>
      <c r="AS2330" s="8"/>
      <c r="AT2330" s="8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8"/>
      <c r="BJ2330" s="5"/>
      <c r="BK2330" s="5"/>
      <c r="BL2330" s="5"/>
      <c r="BM2330" s="8"/>
      <c r="BN2330" s="8"/>
      <c r="BO2330" s="7"/>
      <c r="BP2330" s="5"/>
      <c r="BQ2330" s="5"/>
      <c r="BR2330" s="5"/>
      <c r="BS2330" s="5"/>
      <c r="BT2330" s="7"/>
      <c r="BU2330" s="7"/>
      <c r="BV2330" s="7"/>
      <c r="BW2330" s="7"/>
      <c r="BX2330" s="7"/>
      <c r="BY2330" s="7"/>
      <c r="BZ2330" s="7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8"/>
      <c r="CL2330" s="5"/>
      <c r="CM2330" s="5"/>
      <c r="CN2330" s="8"/>
      <c r="CO2330" s="5"/>
      <c r="CP2330" s="5"/>
      <c r="CQ2330" s="5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</row>
    <row r="2331" spans="1:166" hidden="1" x14ac:dyDescent="0.25">
      <c r="A2331" t="s">
        <v>87</v>
      </c>
      <c r="B2331" t="s">
        <v>251</v>
      </c>
      <c r="C2331" s="6">
        <v>39764</v>
      </c>
      <c r="D2331" s="5"/>
      <c r="G2331">
        <v>28</v>
      </c>
      <c r="H2331" t="s">
        <v>17</v>
      </c>
      <c r="I2331" s="7">
        <v>9</v>
      </c>
      <c r="J2331">
        <v>1000</v>
      </c>
      <c r="K2331" s="5">
        <f t="shared" si="74"/>
        <v>111.11111111111111</v>
      </c>
      <c r="AC2331" s="5"/>
      <c r="AE2331" s="8"/>
      <c r="AF2331" s="8"/>
      <c r="AG2331" s="8"/>
      <c r="AH2331" s="8"/>
      <c r="AI2331" s="8"/>
      <c r="AJ2331" s="5"/>
      <c r="AK2331" s="8"/>
      <c r="AL2331" s="8"/>
      <c r="AM2331" s="8"/>
      <c r="AN2331" s="8"/>
      <c r="AO2331" s="8"/>
      <c r="AP2331" s="8"/>
      <c r="AQ2331" s="9"/>
      <c r="AS2331" s="8"/>
      <c r="AT2331" s="8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J2331" s="5"/>
      <c r="BK2331" s="5"/>
      <c r="BL2331" s="5"/>
      <c r="BO2331" s="7"/>
      <c r="BP2331" s="5"/>
      <c r="BQ2331" s="5"/>
      <c r="BR2331" s="5"/>
      <c r="BS2331" s="5"/>
      <c r="BT2331" s="7"/>
      <c r="BU2331" s="7"/>
      <c r="BV2331" s="7"/>
      <c r="BW2331" s="7"/>
      <c r="BX2331" s="7"/>
      <c r="BY2331" s="7"/>
      <c r="BZ2331" s="7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L2331" s="5">
        <v>165.49500836407361</v>
      </c>
      <c r="CM2331" s="5"/>
      <c r="CO2331" s="5"/>
      <c r="CP2331" s="5"/>
      <c r="CQ2331" s="5"/>
    </row>
    <row r="2332" spans="1:166" hidden="1" x14ac:dyDescent="0.25">
      <c r="A2332" t="s">
        <v>87</v>
      </c>
      <c r="B2332" t="s">
        <v>251</v>
      </c>
      <c r="C2332" s="6">
        <v>39776</v>
      </c>
      <c r="D2332" s="5"/>
      <c r="G2332">
        <v>40</v>
      </c>
      <c r="H2332" t="s">
        <v>17</v>
      </c>
      <c r="I2332" s="7">
        <v>9</v>
      </c>
      <c r="J2332">
        <v>1000</v>
      </c>
      <c r="K2332" s="5">
        <f t="shared" si="74"/>
        <v>111.11111111111111</v>
      </c>
      <c r="AC2332" s="5"/>
      <c r="AE2332" s="8"/>
      <c r="AF2332" s="8"/>
      <c r="AG2332" s="8"/>
      <c r="AH2332" s="8"/>
      <c r="AI2332" s="8"/>
      <c r="AJ2332" s="5"/>
      <c r="AK2332" s="8"/>
      <c r="AL2332" s="8"/>
      <c r="AM2332" s="8"/>
      <c r="AN2332" s="8"/>
      <c r="AO2332" s="8"/>
      <c r="AP2332" s="8"/>
      <c r="AQ2332" s="9"/>
      <c r="AS2332" s="8"/>
      <c r="AT2332" s="8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J2332" s="5"/>
      <c r="BK2332" s="5"/>
      <c r="BL2332" s="5"/>
      <c r="BO2332" s="7"/>
      <c r="BP2332" s="5"/>
      <c r="BQ2332" s="5"/>
      <c r="BR2332" s="5"/>
      <c r="BS2332" s="5"/>
      <c r="BT2332" s="7"/>
      <c r="BU2332" s="7"/>
      <c r="BV2332" s="7"/>
      <c r="BW2332" s="7"/>
      <c r="BX2332" s="7"/>
      <c r="BY2332" s="7"/>
      <c r="BZ2332" s="7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L2332" s="5">
        <v>200.81701557652929</v>
      </c>
      <c r="CM2332" s="5"/>
      <c r="CO2332" s="5"/>
      <c r="CP2332" s="5"/>
      <c r="CQ2332" s="5"/>
    </row>
    <row r="2333" spans="1:166" hidden="1" x14ac:dyDescent="0.25">
      <c r="A2333" t="s">
        <v>87</v>
      </c>
      <c r="B2333" t="s">
        <v>251</v>
      </c>
      <c r="C2333" s="6">
        <v>39783</v>
      </c>
      <c r="D2333" s="5"/>
      <c r="G2333">
        <v>47</v>
      </c>
      <c r="H2333" t="s">
        <v>17</v>
      </c>
      <c r="I2333" s="7">
        <v>9</v>
      </c>
      <c r="J2333">
        <v>1000</v>
      </c>
      <c r="K2333" s="5">
        <f t="shared" si="74"/>
        <v>111.11111111111111</v>
      </c>
      <c r="AC2333" s="5"/>
      <c r="AE2333" s="8"/>
      <c r="AF2333" s="8"/>
      <c r="AG2333" s="8"/>
      <c r="AH2333" s="8"/>
      <c r="AI2333" s="8"/>
      <c r="AJ2333" s="5"/>
      <c r="AK2333" s="8"/>
      <c r="AL2333" s="8"/>
      <c r="AM2333" s="8"/>
      <c r="AN2333" s="8"/>
      <c r="AO2333" s="8"/>
      <c r="AP2333" s="8"/>
      <c r="AQ2333" s="9"/>
      <c r="AS2333" s="8"/>
      <c r="AT2333" s="8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J2333" s="5"/>
      <c r="BK2333" s="5"/>
      <c r="BL2333" s="5"/>
      <c r="BO2333" s="7"/>
      <c r="BP2333" s="5"/>
      <c r="BQ2333" s="5"/>
      <c r="BR2333" s="5"/>
      <c r="BS2333" s="5"/>
      <c r="BT2333" s="7"/>
      <c r="BU2333" s="7"/>
      <c r="BV2333" s="7"/>
      <c r="BW2333" s="7"/>
      <c r="BX2333" s="7"/>
      <c r="BY2333" s="7"/>
      <c r="BZ2333" s="7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L2333" s="5">
        <v>199.41261577443481</v>
      </c>
      <c r="CM2333" s="5"/>
      <c r="CO2333" s="5"/>
      <c r="CP2333" s="5"/>
      <c r="CQ2333" s="5"/>
    </row>
    <row r="2334" spans="1:166" hidden="1" x14ac:dyDescent="0.25">
      <c r="A2334" t="s">
        <v>87</v>
      </c>
      <c r="B2334" t="s">
        <v>251</v>
      </c>
      <c r="C2334" s="6">
        <v>39785</v>
      </c>
      <c r="D2334" s="5"/>
      <c r="G2334">
        <v>49</v>
      </c>
      <c r="H2334" t="s">
        <v>17</v>
      </c>
      <c r="I2334" s="7">
        <v>9</v>
      </c>
      <c r="J2334">
        <v>1000</v>
      </c>
      <c r="K2334" s="5">
        <f t="shared" si="74"/>
        <v>111.11111111111111</v>
      </c>
      <c r="AC2334" s="5"/>
      <c r="AE2334" s="8"/>
      <c r="AF2334" s="8"/>
      <c r="AG2334" s="8"/>
      <c r="AH2334" s="8"/>
      <c r="AI2334" s="8"/>
      <c r="AJ2334" s="5"/>
      <c r="AK2334" s="8"/>
      <c r="AL2334" s="8"/>
      <c r="AM2334" s="8"/>
      <c r="AN2334" s="8"/>
      <c r="AO2334" s="8"/>
      <c r="AP2334" s="8"/>
      <c r="AQ2334" s="9"/>
      <c r="AS2334" s="8"/>
      <c r="AT2334" s="8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J2334" s="5"/>
      <c r="BK2334" s="5"/>
      <c r="BL2334" s="5"/>
      <c r="BO2334" s="7"/>
      <c r="BP2334" s="5"/>
      <c r="BQ2334" s="5"/>
      <c r="BR2334" s="5"/>
      <c r="BS2334" s="5"/>
      <c r="BT2334" s="7"/>
      <c r="BU2334" s="7"/>
      <c r="BV2334" s="7"/>
      <c r="BW2334" s="7"/>
      <c r="BX2334" s="7"/>
      <c r="BY2334" s="7"/>
      <c r="BZ2334" s="7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L2334" s="5">
        <v>186.59437633725861</v>
      </c>
      <c r="CM2334" s="5"/>
      <c r="CO2334" s="5"/>
      <c r="CP2334" s="5"/>
      <c r="CQ2334" s="5"/>
    </row>
    <row r="2335" spans="1:166" hidden="1" x14ac:dyDescent="0.25">
      <c r="A2335" t="s">
        <v>87</v>
      </c>
      <c r="B2335" t="s">
        <v>251</v>
      </c>
      <c r="C2335" s="6">
        <v>39786</v>
      </c>
      <c r="D2335" s="5"/>
      <c r="G2335">
        <v>50</v>
      </c>
      <c r="H2335" t="s">
        <v>17</v>
      </c>
      <c r="I2335" s="7">
        <v>9</v>
      </c>
      <c r="J2335">
        <v>1000</v>
      </c>
      <c r="K2335" s="5">
        <f t="shared" si="74"/>
        <v>111.11111111111111</v>
      </c>
      <c r="AC2335" s="5"/>
      <c r="AE2335" s="8"/>
      <c r="AF2335" s="8"/>
      <c r="AG2335" s="8"/>
      <c r="AH2335" s="8"/>
      <c r="AI2335" s="8"/>
      <c r="AJ2335" s="5"/>
      <c r="AK2335" s="8"/>
      <c r="AL2335" s="8"/>
      <c r="AM2335" s="8"/>
      <c r="AN2335" s="8"/>
      <c r="AO2335" s="8"/>
      <c r="AP2335" s="8"/>
      <c r="AQ2335" s="9"/>
      <c r="AS2335" s="8"/>
      <c r="AT2335" s="8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J2335" s="5"/>
      <c r="BK2335" s="5"/>
      <c r="BL2335" s="5"/>
      <c r="BO2335" s="7"/>
      <c r="BP2335" s="5"/>
      <c r="BQ2335" s="5"/>
      <c r="BR2335" s="5"/>
      <c r="BS2335" s="5"/>
      <c r="BT2335" s="7"/>
      <c r="BU2335" s="7"/>
      <c r="BV2335" s="7"/>
      <c r="BW2335" s="7"/>
      <c r="BX2335" s="7"/>
      <c r="BY2335" s="7"/>
      <c r="BZ2335" s="7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L2335" s="5">
        <v>184.56837228767029</v>
      </c>
      <c r="CM2335" s="5"/>
      <c r="CO2335" s="5"/>
      <c r="CP2335" s="5"/>
      <c r="CQ2335" s="5"/>
    </row>
    <row r="2336" spans="1:166" hidden="1" x14ac:dyDescent="0.25">
      <c r="A2336" t="s">
        <v>87</v>
      </c>
      <c r="B2336" t="s">
        <v>251</v>
      </c>
      <c r="C2336" s="6">
        <v>39788</v>
      </c>
      <c r="D2336" s="5">
        <v>4</v>
      </c>
      <c r="E2336" t="s">
        <v>210</v>
      </c>
      <c r="F2336" t="s">
        <v>12</v>
      </c>
      <c r="G2336">
        <v>52</v>
      </c>
      <c r="H2336" t="s">
        <v>17</v>
      </c>
      <c r="I2336" s="7">
        <v>9</v>
      </c>
      <c r="J2336">
        <v>1000</v>
      </c>
      <c r="K2336" s="5">
        <f t="shared" si="74"/>
        <v>111.11111111111111</v>
      </c>
      <c r="L2336" s="5"/>
      <c r="M2336" s="8"/>
      <c r="N2336" s="8"/>
      <c r="O2336" s="8"/>
      <c r="P2336" s="8"/>
      <c r="Q2336" s="5"/>
      <c r="R2336" s="5">
        <v>52</v>
      </c>
      <c r="S2336" s="5"/>
      <c r="T2336" s="5"/>
      <c r="U2336" s="5"/>
      <c r="V2336" s="5"/>
      <c r="W2336" s="5"/>
      <c r="X2336" s="8"/>
      <c r="Y2336" s="8"/>
      <c r="Z2336" s="8"/>
      <c r="AA2336" s="8"/>
      <c r="AB2336" s="8"/>
      <c r="AC2336" s="5"/>
      <c r="AD2336" s="8"/>
      <c r="AE2336" s="8"/>
      <c r="AF2336" s="8"/>
      <c r="AG2336" s="8"/>
      <c r="AH2336" s="8"/>
      <c r="AI2336" s="8"/>
      <c r="AJ2336" s="5"/>
      <c r="AK2336" s="8"/>
      <c r="AL2336" s="8"/>
      <c r="AM2336" s="8"/>
      <c r="AN2336" s="8"/>
      <c r="AO2336" s="8"/>
      <c r="AP2336" s="8"/>
      <c r="AQ2336" s="9"/>
      <c r="AR2336" s="8"/>
      <c r="AS2336" s="8"/>
      <c r="AT2336" s="8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8"/>
      <c r="BJ2336" s="5"/>
      <c r="BK2336" s="5"/>
      <c r="BL2336" s="5"/>
      <c r="BM2336" s="8"/>
      <c r="BN2336" s="8"/>
      <c r="BO2336" s="7"/>
      <c r="BP2336" s="5"/>
      <c r="BQ2336" s="5"/>
      <c r="BR2336" s="5"/>
      <c r="BS2336" s="5"/>
      <c r="BT2336" s="7"/>
      <c r="BU2336" s="7"/>
      <c r="BV2336" s="7"/>
      <c r="BW2336" s="7"/>
      <c r="BX2336" s="7"/>
      <c r="BY2336" s="7"/>
      <c r="BZ2336" s="7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8"/>
      <c r="CL2336" s="5"/>
      <c r="CM2336" s="5"/>
      <c r="CN2336" s="8"/>
      <c r="CO2336" s="5"/>
      <c r="CP2336" s="5"/>
      <c r="CQ2336" s="5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</row>
    <row r="2337" spans="1:166" hidden="1" x14ac:dyDescent="0.25">
      <c r="A2337" t="s">
        <v>87</v>
      </c>
      <c r="B2337" t="s">
        <v>251</v>
      </c>
      <c r="C2337" s="6">
        <v>39790</v>
      </c>
      <c r="D2337" s="5"/>
      <c r="G2337">
        <v>54</v>
      </c>
      <c r="H2337" t="s">
        <v>17</v>
      </c>
      <c r="I2337" s="7">
        <v>9</v>
      </c>
      <c r="J2337">
        <v>1000</v>
      </c>
      <c r="K2337" s="5">
        <f t="shared" si="74"/>
        <v>111.11111111111111</v>
      </c>
      <c r="AC2337" s="5"/>
      <c r="AE2337" s="8"/>
      <c r="AF2337" s="8"/>
      <c r="AG2337" s="8"/>
      <c r="AH2337" s="8"/>
      <c r="AI2337" s="8"/>
      <c r="AJ2337" s="5"/>
      <c r="AK2337" s="8"/>
      <c r="AL2337" s="8"/>
      <c r="AM2337" s="8"/>
      <c r="AN2337" s="8"/>
      <c r="AO2337" s="8"/>
      <c r="AP2337" s="8"/>
      <c r="AQ2337" s="9"/>
      <c r="AS2337" s="8"/>
      <c r="AT2337" s="8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J2337" s="5"/>
      <c r="BK2337" s="5"/>
      <c r="BL2337" s="5"/>
      <c r="BO2337" s="7"/>
      <c r="BP2337" s="5"/>
      <c r="BQ2337" s="5"/>
      <c r="BR2337" s="5"/>
      <c r="BS2337" s="5"/>
      <c r="BT2337" s="7"/>
      <c r="BU2337" s="7"/>
      <c r="BV2337" s="7"/>
      <c r="BW2337" s="7"/>
      <c r="BX2337" s="7"/>
      <c r="BY2337" s="7"/>
      <c r="BZ2337" s="7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L2337" s="5">
        <v>172.75773672869451</v>
      </c>
      <c r="CM2337" s="5"/>
      <c r="CO2337" s="5"/>
      <c r="CP2337" s="5"/>
      <c r="CQ2337" s="5"/>
    </row>
    <row r="2338" spans="1:166" hidden="1" x14ac:dyDescent="0.25">
      <c r="A2338" t="s">
        <v>87</v>
      </c>
      <c r="B2338" t="s">
        <v>251</v>
      </c>
      <c r="C2338" s="6">
        <v>39792</v>
      </c>
      <c r="G2338">
        <v>56</v>
      </c>
      <c r="H2338" t="s">
        <v>17</v>
      </c>
      <c r="I2338" s="7">
        <v>9</v>
      </c>
      <c r="J2338">
        <v>1000</v>
      </c>
      <c r="K2338" s="5">
        <f t="shared" si="74"/>
        <v>111.11111111111111</v>
      </c>
      <c r="L2338" s="5"/>
      <c r="M2338" s="5">
        <v>297.60000000000002</v>
      </c>
      <c r="N2338" s="7">
        <v>10.282999999999999</v>
      </c>
      <c r="O2338" s="7"/>
      <c r="P2338" s="7"/>
      <c r="AC2338" s="5"/>
      <c r="AE2338" s="8"/>
      <c r="AF2338" s="8"/>
      <c r="AG2338" s="8"/>
      <c r="AH2338" s="8"/>
      <c r="AI2338" s="8"/>
      <c r="AJ2338" s="5"/>
      <c r="AK2338" s="8"/>
      <c r="AL2338" s="8"/>
      <c r="AM2338" s="8"/>
      <c r="AN2338" s="8"/>
      <c r="AO2338" s="8"/>
      <c r="AP2338" s="8"/>
      <c r="AS2338" s="8"/>
      <c r="AT2338" s="8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J2338" s="5"/>
      <c r="BK2338" s="5"/>
      <c r="BL2338" s="5"/>
      <c r="BO2338" s="7"/>
      <c r="BP2338" s="5"/>
      <c r="BQ2338" s="5"/>
      <c r="BR2338" s="5"/>
      <c r="BS2338" s="5"/>
      <c r="BT2338" s="7"/>
      <c r="BU2338" s="7"/>
      <c r="BV2338" s="7"/>
      <c r="BW2338" s="7"/>
      <c r="BX2338" s="7"/>
      <c r="BY2338" s="7"/>
      <c r="BZ2338" s="7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L2338" s="5"/>
      <c r="CM2338" s="5"/>
      <c r="CO2338" s="5"/>
      <c r="CP2338" s="5"/>
      <c r="CQ2338" s="5"/>
    </row>
    <row r="2339" spans="1:166" hidden="1" x14ac:dyDescent="0.25">
      <c r="A2339" t="s">
        <v>87</v>
      </c>
      <c r="B2339" t="s">
        <v>251</v>
      </c>
      <c r="C2339" s="6">
        <v>39793</v>
      </c>
      <c r="D2339" s="5"/>
      <c r="G2339">
        <v>57</v>
      </c>
      <c r="H2339" t="s">
        <v>17</v>
      </c>
      <c r="I2339" s="7">
        <v>9</v>
      </c>
      <c r="J2339">
        <v>1000</v>
      </c>
      <c r="K2339" s="5">
        <f t="shared" si="74"/>
        <v>111.11111111111111</v>
      </c>
      <c r="AC2339" s="5"/>
      <c r="AE2339" s="8"/>
      <c r="AF2339" s="8"/>
      <c r="AG2339" s="8"/>
      <c r="AH2339" s="8"/>
      <c r="AI2339" s="8"/>
      <c r="AJ2339" s="5"/>
      <c r="AK2339" s="8"/>
      <c r="AL2339" s="8"/>
      <c r="AM2339" s="8"/>
      <c r="AN2339" s="8"/>
      <c r="AO2339" s="8"/>
      <c r="AP2339" s="8"/>
      <c r="AQ2339" s="9"/>
      <c r="AS2339" s="8"/>
      <c r="AT2339" s="8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J2339" s="5"/>
      <c r="BK2339" s="5"/>
      <c r="BL2339" s="5"/>
      <c r="BO2339" s="7"/>
      <c r="BP2339" s="5"/>
      <c r="BQ2339" s="5"/>
      <c r="BR2339" s="5"/>
      <c r="BS2339" s="5"/>
      <c r="BT2339" s="7"/>
      <c r="BU2339" s="7"/>
      <c r="BV2339" s="7"/>
      <c r="BW2339" s="7"/>
      <c r="BX2339" s="7"/>
      <c r="BY2339" s="7"/>
      <c r="BZ2339" s="7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L2339" s="5">
        <v>205.8690502452348</v>
      </c>
      <c r="CM2339" s="5"/>
      <c r="CO2339" s="5"/>
      <c r="CP2339" s="5"/>
      <c r="CQ2339" s="5"/>
    </row>
    <row r="2340" spans="1:166" hidden="1" x14ac:dyDescent="0.25">
      <c r="A2340" t="s">
        <v>87</v>
      </c>
      <c r="B2340" t="s">
        <v>251</v>
      </c>
      <c r="C2340" s="6">
        <v>39797</v>
      </c>
      <c r="D2340" s="5"/>
      <c r="G2340">
        <v>61</v>
      </c>
      <c r="H2340" t="s">
        <v>17</v>
      </c>
      <c r="I2340" s="7">
        <v>9</v>
      </c>
      <c r="J2340">
        <v>1000</v>
      </c>
      <c r="K2340" s="5">
        <f t="shared" si="74"/>
        <v>111.11111111111111</v>
      </c>
      <c r="AC2340" s="5"/>
      <c r="AE2340" s="8"/>
      <c r="AF2340" s="8"/>
      <c r="AG2340" s="8"/>
      <c r="AH2340" s="8"/>
      <c r="AI2340" s="8"/>
      <c r="AJ2340" s="5"/>
      <c r="AK2340" s="8"/>
      <c r="AL2340" s="8"/>
      <c r="AM2340" s="8"/>
      <c r="AN2340" s="8"/>
      <c r="AO2340" s="8"/>
      <c r="AP2340" s="8"/>
      <c r="AQ2340" s="9"/>
      <c r="AS2340" s="8"/>
      <c r="AT2340" s="8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J2340" s="5"/>
      <c r="BK2340" s="5"/>
      <c r="BL2340" s="5"/>
      <c r="BO2340" s="7"/>
      <c r="BP2340" s="5"/>
      <c r="BQ2340" s="5"/>
      <c r="BR2340" s="5"/>
      <c r="BS2340" s="5"/>
      <c r="BT2340" s="7"/>
      <c r="BU2340" s="7"/>
      <c r="BV2340" s="7"/>
      <c r="BW2340" s="7"/>
      <c r="BX2340" s="7"/>
      <c r="BY2340" s="7"/>
      <c r="BZ2340" s="7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L2340" s="5">
        <v>214.10804294087811</v>
      </c>
      <c r="CM2340" s="5"/>
      <c r="CO2340" s="5"/>
      <c r="CP2340" s="5"/>
      <c r="CQ2340" s="5"/>
    </row>
    <row r="2341" spans="1:166" hidden="1" x14ac:dyDescent="0.25">
      <c r="A2341" t="s">
        <v>87</v>
      </c>
      <c r="B2341" t="s">
        <v>251</v>
      </c>
      <c r="C2341" s="6">
        <v>39799</v>
      </c>
      <c r="G2341">
        <v>63</v>
      </c>
      <c r="H2341" t="s">
        <v>17</v>
      </c>
      <c r="I2341" s="7">
        <v>9</v>
      </c>
      <c r="J2341">
        <v>1000</v>
      </c>
      <c r="K2341" s="5">
        <f t="shared" si="74"/>
        <v>111.11111111111111</v>
      </c>
      <c r="L2341" s="5"/>
      <c r="M2341" s="5">
        <v>297</v>
      </c>
      <c r="N2341" s="7">
        <v>12.05</v>
      </c>
      <c r="O2341" s="7"/>
      <c r="P2341" s="7"/>
      <c r="AC2341" s="5"/>
      <c r="AE2341" s="8"/>
      <c r="AF2341" s="8"/>
      <c r="AG2341" s="8"/>
      <c r="AH2341" s="8"/>
      <c r="AI2341" s="8"/>
      <c r="AJ2341" s="5"/>
      <c r="AK2341" s="8"/>
      <c r="AL2341" s="8"/>
      <c r="AM2341" s="8"/>
      <c r="AN2341" s="8"/>
      <c r="AO2341" s="8"/>
      <c r="AP2341" s="8"/>
      <c r="AS2341" s="8"/>
      <c r="AT2341" s="8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J2341" s="5"/>
      <c r="BK2341" s="5"/>
      <c r="BL2341" s="5"/>
      <c r="BO2341" s="7"/>
      <c r="BP2341" s="5"/>
      <c r="BQ2341" s="5"/>
      <c r="BR2341" s="5"/>
      <c r="BS2341" s="5"/>
      <c r="BT2341" s="7"/>
      <c r="BU2341" s="7"/>
      <c r="BV2341" s="7"/>
      <c r="BW2341" s="7"/>
      <c r="BX2341" s="7"/>
      <c r="BY2341" s="7"/>
      <c r="BZ2341" s="7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L2341" s="5"/>
      <c r="CM2341" s="5"/>
      <c r="CO2341" s="5"/>
      <c r="CP2341" s="5"/>
      <c r="CQ2341" s="5"/>
    </row>
    <row r="2342" spans="1:166" hidden="1" x14ac:dyDescent="0.25">
      <c r="A2342" t="s">
        <v>87</v>
      </c>
      <c r="B2342" t="s">
        <v>251</v>
      </c>
      <c r="C2342" s="6">
        <v>39801</v>
      </c>
      <c r="D2342" s="5"/>
      <c r="G2342">
        <v>65</v>
      </c>
      <c r="H2342" t="s">
        <v>17</v>
      </c>
      <c r="I2342" s="7">
        <v>9</v>
      </c>
      <c r="J2342">
        <v>1000</v>
      </c>
      <c r="K2342" s="5">
        <f t="shared" si="74"/>
        <v>111.11111111111111</v>
      </c>
      <c r="AC2342" s="5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J2342" s="5"/>
      <c r="BK2342" s="5"/>
      <c r="BL2342" s="5"/>
      <c r="BO2342" s="7"/>
      <c r="BP2342" s="5"/>
      <c r="BQ2342" s="5"/>
      <c r="BR2342" s="5"/>
      <c r="BS2342" s="5"/>
      <c r="BT2342" s="7"/>
      <c r="BU2342" s="7"/>
      <c r="BV2342" s="7"/>
      <c r="BW2342" s="7"/>
      <c r="BX2342" s="7"/>
      <c r="BY2342" s="7"/>
      <c r="BZ2342" s="7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L2342" s="5">
        <v>193.3046135277512</v>
      </c>
      <c r="CM2342" s="5"/>
      <c r="CO2342" s="5"/>
      <c r="CP2342" s="5"/>
      <c r="CQ2342" s="5"/>
    </row>
    <row r="2343" spans="1:166" hidden="1" x14ac:dyDescent="0.25">
      <c r="A2343" t="s">
        <v>87</v>
      </c>
      <c r="B2343" t="s">
        <v>251</v>
      </c>
      <c r="C2343" s="6">
        <v>39803</v>
      </c>
      <c r="D2343" s="5"/>
      <c r="G2343">
        <v>67</v>
      </c>
      <c r="H2343" t="s">
        <v>17</v>
      </c>
      <c r="I2343" s="7">
        <v>9</v>
      </c>
      <c r="J2343">
        <v>1000</v>
      </c>
      <c r="K2343" s="5">
        <f t="shared" ref="K2343:K2385" si="75">1000000/I2343/J2343</f>
        <v>111.11111111111111</v>
      </c>
      <c r="AC2343" s="5"/>
      <c r="AE2343" s="8"/>
      <c r="AF2343" s="8"/>
      <c r="AG2343" s="8"/>
      <c r="AH2343" s="8"/>
      <c r="AI2343" s="8"/>
      <c r="AJ2343" s="5"/>
      <c r="AK2343" s="8"/>
      <c r="AL2343" s="8"/>
      <c r="AM2343" s="8"/>
      <c r="AN2343" s="8"/>
      <c r="AO2343" s="8"/>
      <c r="AP2343" s="8"/>
      <c r="AQ2343" s="9"/>
      <c r="AS2343" s="8"/>
      <c r="AT2343" s="8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J2343" s="5"/>
      <c r="BK2343" s="5"/>
      <c r="BL2343" s="5"/>
      <c r="BO2343" s="7"/>
      <c r="BP2343" s="5"/>
      <c r="BQ2343" s="5"/>
      <c r="BR2343" s="5"/>
      <c r="BS2343" s="5"/>
      <c r="BT2343" s="7"/>
      <c r="BU2343" s="7"/>
      <c r="BV2343" s="7"/>
      <c r="BW2343" s="7"/>
      <c r="BX2343" s="7"/>
      <c r="BY2343" s="7"/>
      <c r="BZ2343" s="7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L2343" s="5">
        <v>182.83566751397669</v>
      </c>
      <c r="CM2343" s="5"/>
      <c r="CO2343" s="5"/>
      <c r="CP2343" s="5"/>
      <c r="CQ2343" s="5"/>
    </row>
    <row r="2344" spans="1:166" hidden="1" x14ac:dyDescent="0.25">
      <c r="A2344" t="s">
        <v>87</v>
      </c>
      <c r="B2344" t="s">
        <v>251</v>
      </c>
      <c r="C2344" s="6">
        <v>39806</v>
      </c>
      <c r="D2344" s="5"/>
      <c r="G2344">
        <v>70</v>
      </c>
      <c r="H2344" t="s">
        <v>17</v>
      </c>
      <c r="I2344" s="7">
        <v>9</v>
      </c>
      <c r="J2344">
        <v>1000</v>
      </c>
      <c r="K2344" s="5">
        <f t="shared" si="75"/>
        <v>111.11111111111111</v>
      </c>
      <c r="L2344" s="5"/>
      <c r="M2344" s="5">
        <v>407</v>
      </c>
      <c r="N2344" s="7">
        <v>14.2</v>
      </c>
      <c r="O2344" s="7"/>
      <c r="P2344" s="7"/>
      <c r="AC2344" s="5"/>
      <c r="AE2344" s="8"/>
      <c r="AF2344" s="8"/>
      <c r="AG2344" s="8"/>
      <c r="AH2344" s="8"/>
      <c r="AI2344" s="8"/>
      <c r="AJ2344" s="5"/>
      <c r="AK2344" s="8"/>
      <c r="AL2344" s="8"/>
      <c r="AM2344" s="8"/>
      <c r="AN2344" s="8"/>
      <c r="AO2344" s="8"/>
      <c r="AP2344" s="8"/>
      <c r="AQ2344" s="9"/>
      <c r="AS2344" s="8"/>
      <c r="AT2344" s="8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J2344" s="5"/>
      <c r="BK2344" s="5"/>
      <c r="BL2344" s="5"/>
      <c r="BO2344" s="7"/>
      <c r="BP2344" s="5"/>
      <c r="BQ2344" s="5"/>
      <c r="BR2344" s="5"/>
      <c r="BS2344" s="5"/>
      <c r="BT2344" s="7"/>
      <c r="BU2344" s="7"/>
      <c r="BV2344" s="7"/>
      <c r="BW2344" s="7"/>
      <c r="BX2344" s="7"/>
      <c r="BY2344" s="7"/>
      <c r="BZ2344" s="7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L2344" s="5">
        <v>208.03043384148251</v>
      </c>
      <c r="CM2344" s="5"/>
      <c r="CO2344" s="5"/>
      <c r="CP2344" s="5"/>
      <c r="CQ2344" s="5"/>
    </row>
    <row r="2345" spans="1:166" hidden="1" x14ac:dyDescent="0.25">
      <c r="A2345" t="s">
        <v>87</v>
      </c>
      <c r="B2345" t="s">
        <v>251</v>
      </c>
      <c r="C2345" s="6">
        <v>39808</v>
      </c>
      <c r="D2345" s="5">
        <v>5</v>
      </c>
      <c r="E2345" t="s">
        <v>206</v>
      </c>
      <c r="F2345" t="s">
        <v>13</v>
      </c>
      <c r="G2345">
        <v>72</v>
      </c>
      <c r="H2345" t="s">
        <v>17</v>
      </c>
      <c r="I2345" s="7">
        <v>9</v>
      </c>
      <c r="J2345">
        <v>1000</v>
      </c>
      <c r="K2345" s="5">
        <f t="shared" si="75"/>
        <v>111.11111111111111</v>
      </c>
      <c r="L2345" s="5"/>
      <c r="M2345" s="8"/>
      <c r="N2345" s="8"/>
      <c r="O2345" s="8"/>
      <c r="P2345" s="8"/>
      <c r="Q2345" s="5"/>
      <c r="R2345" s="5"/>
      <c r="S2345" s="5">
        <v>72</v>
      </c>
      <c r="T2345" s="5"/>
      <c r="U2345" s="5"/>
      <c r="V2345" s="5"/>
      <c r="W2345" s="5"/>
      <c r="X2345" s="8"/>
      <c r="Y2345" s="8"/>
      <c r="Z2345" s="8"/>
      <c r="AA2345" s="8"/>
      <c r="AB2345" s="8"/>
      <c r="AC2345" s="5"/>
      <c r="AD2345" s="8"/>
      <c r="AE2345" s="8"/>
      <c r="AF2345" s="8"/>
      <c r="AG2345" s="8"/>
      <c r="AH2345" s="8"/>
      <c r="AI2345" s="8"/>
      <c r="AJ2345" s="5"/>
      <c r="AK2345" s="8"/>
      <c r="AL2345" s="8"/>
      <c r="AM2345" s="8"/>
      <c r="AN2345" s="8"/>
      <c r="AO2345" s="8"/>
      <c r="AP2345" s="8"/>
      <c r="AQ2345" s="9"/>
      <c r="AR2345" s="8"/>
      <c r="AS2345" s="8"/>
      <c r="AT2345" s="8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8"/>
      <c r="BJ2345" s="5"/>
      <c r="BK2345" s="5"/>
      <c r="BL2345" s="5"/>
      <c r="BM2345" s="8"/>
      <c r="BN2345" s="8"/>
      <c r="BO2345" s="7"/>
      <c r="BP2345" s="5"/>
      <c r="BQ2345" s="5"/>
      <c r="BR2345" s="5"/>
      <c r="BS2345" s="5"/>
      <c r="BT2345" s="7"/>
      <c r="BU2345" s="7"/>
      <c r="BV2345" s="7"/>
      <c r="BW2345" s="7"/>
      <c r="BX2345" s="7"/>
      <c r="BY2345" s="7"/>
      <c r="BZ2345" s="7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8"/>
      <c r="CL2345" s="5"/>
      <c r="CM2345" s="5"/>
      <c r="CN2345" s="8"/>
      <c r="CO2345" s="5"/>
      <c r="CP2345" s="5"/>
      <c r="CQ2345" s="5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</row>
    <row r="2346" spans="1:166" hidden="1" x14ac:dyDescent="0.25">
      <c r="A2346" t="s">
        <v>87</v>
      </c>
      <c r="B2346" t="s">
        <v>251</v>
      </c>
      <c r="C2346" s="6">
        <v>39812</v>
      </c>
      <c r="D2346" s="5"/>
      <c r="E2346" s="6"/>
      <c r="G2346">
        <v>76</v>
      </c>
      <c r="H2346" t="s">
        <v>17</v>
      </c>
      <c r="I2346" s="7">
        <v>9</v>
      </c>
      <c r="J2346">
        <v>1000</v>
      </c>
      <c r="K2346" s="5">
        <f t="shared" si="75"/>
        <v>111.11111111111111</v>
      </c>
      <c r="L2346" s="5"/>
      <c r="M2346" s="8"/>
      <c r="N2346" s="8"/>
      <c r="O2346" s="8"/>
      <c r="P2346" s="8"/>
      <c r="Q2346" s="5"/>
      <c r="R2346" s="5"/>
      <c r="S2346" s="5"/>
      <c r="T2346" s="5"/>
      <c r="U2346" s="5"/>
      <c r="V2346" s="5"/>
      <c r="W2346" s="5"/>
      <c r="X2346" s="8"/>
      <c r="Y2346" s="8"/>
      <c r="Z2346" s="8"/>
      <c r="AA2346" s="8"/>
      <c r="AB2346" s="8"/>
      <c r="AC2346" s="5"/>
      <c r="AD2346" s="8"/>
      <c r="AE2346" s="8"/>
      <c r="AF2346" s="8"/>
      <c r="AG2346" s="8"/>
      <c r="AH2346" s="8"/>
      <c r="AI2346" s="8"/>
      <c r="AJ2346" s="5"/>
      <c r="AK2346" s="8"/>
      <c r="AL2346" s="8"/>
      <c r="AM2346" s="8"/>
      <c r="AN2346" s="8"/>
      <c r="AO2346" s="8"/>
      <c r="AP2346" s="8"/>
      <c r="AQ2346" s="9"/>
      <c r="AR2346" s="8"/>
      <c r="AS2346" s="8"/>
      <c r="AT2346" s="8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8"/>
      <c r="BJ2346" s="5"/>
      <c r="BK2346" s="5"/>
      <c r="BL2346" s="5"/>
      <c r="BM2346" s="8"/>
      <c r="BN2346" s="8"/>
      <c r="BO2346" s="7"/>
      <c r="BP2346" s="5"/>
      <c r="BQ2346" s="5"/>
      <c r="BR2346" s="5"/>
      <c r="BS2346" s="5"/>
      <c r="BT2346" s="7"/>
      <c r="BU2346" s="7"/>
      <c r="BV2346" s="7"/>
      <c r="BW2346" s="7"/>
      <c r="BX2346" s="7"/>
      <c r="BY2346" s="7"/>
      <c r="BZ2346" s="7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8"/>
      <c r="CL2346" s="5">
        <v>207.93543406929541</v>
      </c>
      <c r="CM2346" s="5"/>
      <c r="CN2346" s="8"/>
      <c r="CO2346" s="5"/>
      <c r="CP2346" s="5"/>
      <c r="CQ2346" s="5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</row>
    <row r="2347" spans="1:166" hidden="1" x14ac:dyDescent="0.25">
      <c r="A2347" t="s">
        <v>87</v>
      </c>
      <c r="B2347" t="s">
        <v>251</v>
      </c>
      <c r="C2347" s="6">
        <v>39813</v>
      </c>
      <c r="G2347">
        <v>77</v>
      </c>
      <c r="H2347" t="s">
        <v>17</v>
      </c>
      <c r="I2347" s="7">
        <v>9</v>
      </c>
      <c r="J2347">
        <v>1000</v>
      </c>
      <c r="K2347" s="5">
        <f t="shared" si="75"/>
        <v>111.11111111111111</v>
      </c>
      <c r="L2347" s="5"/>
      <c r="M2347" s="5">
        <v>543</v>
      </c>
      <c r="N2347" s="7">
        <v>15.5</v>
      </c>
      <c r="O2347" s="7"/>
      <c r="P2347" s="7"/>
      <c r="AC2347" s="5">
        <v>78.099999999999994</v>
      </c>
      <c r="AE2347" s="8"/>
      <c r="AF2347" s="8"/>
      <c r="AG2347" s="8"/>
      <c r="AH2347" s="8"/>
      <c r="AI2347" s="8"/>
      <c r="AJ2347" s="5">
        <v>73.875</v>
      </c>
      <c r="AK2347" s="8">
        <v>1.0069219999999999</v>
      </c>
      <c r="AL2347" s="8"/>
      <c r="AM2347" s="8"/>
      <c r="AN2347" s="8"/>
      <c r="AO2347" s="8"/>
      <c r="AP2347" s="8"/>
      <c r="AQ2347" s="9">
        <f>AK2347/AJ2347</f>
        <v>1.3630077834179355E-2</v>
      </c>
      <c r="AS2347" s="8"/>
      <c r="AT2347" s="8"/>
      <c r="AU2347" s="5">
        <v>7.0250000000000004</v>
      </c>
      <c r="AV2347" s="5"/>
      <c r="AW2347" s="5"/>
      <c r="AX2347" s="5"/>
      <c r="AY2347" s="5">
        <v>1.0750000000000002</v>
      </c>
      <c r="AZ2347" s="5"/>
      <c r="BA2347" s="5"/>
      <c r="BB2347" s="5"/>
      <c r="BC2347" s="5"/>
      <c r="BD2347" s="5"/>
      <c r="BE2347" s="5"/>
      <c r="BF2347" s="5"/>
      <c r="BG2347" s="5">
        <v>0</v>
      </c>
      <c r="BH2347" s="5">
        <v>8.1</v>
      </c>
      <c r="BJ2347" s="5"/>
      <c r="BK2347" s="5">
        <f>AC2347+AJ2347+BH2347</f>
        <v>160.07499999999999</v>
      </c>
      <c r="BL2347" s="5"/>
      <c r="BM2347" s="8">
        <f>BH2347/BK2347</f>
        <v>5.0601280649695456E-2</v>
      </c>
      <c r="BN2347" s="8"/>
      <c r="BO2347" s="7"/>
      <c r="BP2347" s="5"/>
      <c r="BQ2347" s="5"/>
      <c r="BR2347" s="5"/>
      <c r="BS2347" s="5"/>
      <c r="BT2347" s="7"/>
      <c r="BU2347" s="7"/>
      <c r="BV2347" s="7"/>
      <c r="BW2347" s="7"/>
      <c r="BX2347" s="8">
        <f>AC2347/BK2347</f>
        <v>0.48789629861002654</v>
      </c>
      <c r="BY2347" s="8">
        <f>AJ2347/BK2347</f>
        <v>0.46150242074027803</v>
      </c>
      <c r="BZ2347" s="8">
        <f>BH2347/BK2347</f>
        <v>5.0601280649695456E-2</v>
      </c>
      <c r="CA2347" s="5">
        <f>CB2347+CC2347+CD2347+CE2347+CF2347+CG2347</f>
        <v>265.25</v>
      </c>
      <c r="CB2347" s="5">
        <v>100.5</v>
      </c>
      <c r="CC2347" s="5">
        <v>4.5</v>
      </c>
      <c r="CD2347" s="5">
        <v>0</v>
      </c>
      <c r="CE2347" s="5"/>
      <c r="CF2347" s="5">
        <v>141.74999999999997</v>
      </c>
      <c r="CG2347" s="5">
        <v>18.5</v>
      </c>
      <c r="CH2347" s="9">
        <f>AK2347/CA2347</f>
        <v>3.7961244109330815E-3</v>
      </c>
      <c r="CI2347" s="5"/>
      <c r="CJ2347" s="5"/>
      <c r="CL2347" s="5"/>
      <c r="CM2347" s="5"/>
      <c r="CO2347" s="5"/>
      <c r="CP2347" s="5"/>
      <c r="CQ2347" s="5"/>
    </row>
    <row r="2348" spans="1:166" hidden="1" x14ac:dyDescent="0.25">
      <c r="A2348" t="s">
        <v>87</v>
      </c>
      <c r="B2348" t="s">
        <v>251</v>
      </c>
      <c r="C2348" s="6">
        <v>39815</v>
      </c>
      <c r="D2348" s="5"/>
      <c r="G2348">
        <v>79</v>
      </c>
      <c r="H2348" t="s">
        <v>17</v>
      </c>
      <c r="I2348" s="7">
        <v>9</v>
      </c>
      <c r="J2348">
        <v>1000</v>
      </c>
      <c r="K2348" s="5">
        <f t="shared" si="75"/>
        <v>111.11111111111111</v>
      </c>
      <c r="AC2348" s="5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J2348" s="5"/>
      <c r="BK2348" s="5"/>
      <c r="BL2348" s="5"/>
      <c r="BO2348" s="7"/>
      <c r="BP2348" s="5"/>
      <c r="BQ2348" s="5"/>
      <c r="BR2348" s="5"/>
      <c r="BS2348" s="5"/>
      <c r="BT2348" s="7"/>
      <c r="BU2348" s="7"/>
      <c r="BV2348" s="7"/>
      <c r="BW2348" s="7"/>
      <c r="BX2348" s="7"/>
      <c r="BY2348" s="7"/>
      <c r="BZ2348" s="7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L2348" s="5">
        <v>186.38042394767839</v>
      </c>
      <c r="CM2348" s="5"/>
      <c r="CO2348" s="5"/>
      <c r="CP2348" s="5"/>
      <c r="CQ2348" s="5"/>
    </row>
    <row r="2349" spans="1:166" hidden="1" x14ac:dyDescent="0.25">
      <c r="A2349" t="s">
        <v>87</v>
      </c>
      <c r="B2349" t="s">
        <v>251</v>
      </c>
      <c r="C2349" s="6">
        <v>39817</v>
      </c>
      <c r="D2349" s="5"/>
      <c r="G2349">
        <v>81</v>
      </c>
      <c r="H2349" t="s">
        <v>17</v>
      </c>
      <c r="I2349" s="7">
        <v>9</v>
      </c>
      <c r="J2349">
        <v>1000</v>
      </c>
      <c r="K2349" s="5">
        <f t="shared" si="75"/>
        <v>111.11111111111111</v>
      </c>
      <c r="AC2349" s="5"/>
      <c r="AE2349" s="8"/>
      <c r="AF2349" s="8"/>
      <c r="AG2349" s="8"/>
      <c r="AH2349" s="8"/>
      <c r="AI2349" s="8"/>
      <c r="AJ2349" s="5"/>
      <c r="AK2349" s="8"/>
      <c r="AL2349" s="8"/>
      <c r="AM2349" s="8"/>
      <c r="AN2349" s="8"/>
      <c r="AO2349" s="8"/>
      <c r="AP2349" s="8"/>
      <c r="AQ2349" s="9"/>
      <c r="AS2349" s="8"/>
      <c r="AT2349" s="8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J2349" s="5"/>
      <c r="BK2349" s="5"/>
      <c r="BL2349" s="5"/>
      <c r="BO2349" s="7"/>
      <c r="BP2349" s="5"/>
      <c r="BQ2349" s="5"/>
      <c r="BR2349" s="5"/>
      <c r="BS2349" s="5"/>
      <c r="BT2349" s="7"/>
      <c r="BU2349" s="7"/>
      <c r="BV2349" s="7"/>
      <c r="BW2349" s="7"/>
      <c r="BX2349" s="7"/>
      <c r="BY2349" s="7"/>
      <c r="BZ2349" s="7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L2349" s="5">
        <v>219.3649972437056</v>
      </c>
      <c r="CM2349" s="5"/>
      <c r="CO2349" s="5"/>
      <c r="CP2349" s="5"/>
      <c r="CQ2349" s="5"/>
    </row>
    <row r="2350" spans="1:166" hidden="1" x14ac:dyDescent="0.25">
      <c r="A2350" t="s">
        <v>87</v>
      </c>
      <c r="B2350" t="s">
        <v>251</v>
      </c>
      <c r="C2350" s="6">
        <v>39820</v>
      </c>
      <c r="G2350">
        <v>84</v>
      </c>
      <c r="H2350" t="s">
        <v>17</v>
      </c>
      <c r="I2350" s="7">
        <v>9</v>
      </c>
      <c r="J2350">
        <v>1000</v>
      </c>
      <c r="K2350" s="5">
        <f t="shared" si="75"/>
        <v>111.11111111111111</v>
      </c>
      <c r="L2350" s="5"/>
      <c r="M2350" s="5">
        <v>656</v>
      </c>
      <c r="N2350" s="7">
        <v>18.5</v>
      </c>
      <c r="O2350" s="7"/>
      <c r="P2350" s="7"/>
      <c r="AC2350" s="5"/>
      <c r="AE2350" s="8"/>
      <c r="AF2350" s="8"/>
      <c r="AG2350" s="8"/>
      <c r="AH2350" s="8"/>
      <c r="AI2350" s="8"/>
      <c r="AJ2350" s="5"/>
      <c r="AK2350" s="8"/>
      <c r="AL2350" s="8"/>
      <c r="AM2350" s="8"/>
      <c r="AN2350" s="8"/>
      <c r="AO2350" s="8"/>
      <c r="AP2350" s="8"/>
      <c r="AS2350" s="8"/>
      <c r="AT2350" s="8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J2350" s="5"/>
      <c r="BK2350" s="5"/>
      <c r="BL2350" s="5"/>
      <c r="BO2350" s="7"/>
      <c r="BP2350" s="5"/>
      <c r="BQ2350" s="5"/>
      <c r="BR2350" s="5"/>
      <c r="BS2350" s="5"/>
      <c r="BT2350" s="7"/>
      <c r="BU2350" s="7"/>
      <c r="BV2350" s="7"/>
      <c r="BW2350" s="7"/>
      <c r="BX2350" s="7"/>
      <c r="BY2350" s="7"/>
      <c r="BZ2350" s="7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L2350" s="5"/>
      <c r="CM2350" s="5"/>
      <c r="CO2350" s="5"/>
      <c r="CP2350" s="5"/>
      <c r="CQ2350" s="5"/>
    </row>
    <row r="2351" spans="1:166" hidden="1" x14ac:dyDescent="0.25">
      <c r="A2351" t="s">
        <v>87</v>
      </c>
      <c r="B2351" t="s">
        <v>251</v>
      </c>
      <c r="C2351" s="6">
        <v>39822</v>
      </c>
      <c r="D2351" s="5"/>
      <c r="G2351">
        <v>86</v>
      </c>
      <c r="H2351" t="s">
        <v>17</v>
      </c>
      <c r="I2351" s="7">
        <v>9</v>
      </c>
      <c r="J2351">
        <v>1000</v>
      </c>
      <c r="K2351" s="5">
        <f t="shared" si="75"/>
        <v>111.11111111111111</v>
      </c>
      <c r="AC2351" s="5"/>
      <c r="AE2351" s="8"/>
      <c r="AF2351" s="8"/>
      <c r="AG2351" s="8"/>
      <c r="AH2351" s="8"/>
      <c r="AI2351" s="8"/>
      <c r="AJ2351" s="5"/>
      <c r="AK2351" s="8"/>
      <c r="AL2351" s="8"/>
      <c r="AM2351" s="8"/>
      <c r="AN2351" s="8"/>
      <c r="AO2351" s="8"/>
      <c r="AP2351" s="8"/>
      <c r="AQ2351" s="9"/>
      <c r="AS2351" s="8"/>
      <c r="AT2351" s="8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J2351" s="5"/>
      <c r="BK2351" s="5"/>
      <c r="BL2351" s="5"/>
      <c r="BO2351" s="7"/>
      <c r="BP2351" s="5"/>
      <c r="BQ2351" s="5"/>
      <c r="BR2351" s="5"/>
      <c r="BS2351" s="5"/>
      <c r="BT2351" s="7"/>
      <c r="BU2351" s="7"/>
      <c r="BV2351" s="7"/>
      <c r="BW2351" s="7"/>
      <c r="BX2351" s="7"/>
      <c r="BY2351" s="7"/>
      <c r="BZ2351" s="7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L2351" s="5">
        <v>189.7428291262477</v>
      </c>
      <c r="CM2351" s="5"/>
      <c r="CO2351" s="5"/>
      <c r="CP2351" s="5"/>
      <c r="CQ2351" s="5"/>
    </row>
    <row r="2352" spans="1:166" hidden="1" x14ac:dyDescent="0.25">
      <c r="A2352" t="s">
        <v>87</v>
      </c>
      <c r="B2352" t="s">
        <v>251</v>
      </c>
      <c r="C2352" s="6">
        <v>39824</v>
      </c>
      <c r="D2352" s="5"/>
      <c r="G2352">
        <v>88</v>
      </c>
      <c r="H2352" t="s">
        <v>17</v>
      </c>
      <c r="I2352" s="7">
        <v>9</v>
      </c>
      <c r="J2352">
        <v>1000</v>
      </c>
      <c r="K2352" s="5">
        <f t="shared" si="75"/>
        <v>111.11111111111111</v>
      </c>
      <c r="AC2352" s="5"/>
      <c r="AE2352" s="8"/>
      <c r="AF2352" s="8"/>
      <c r="AG2352" s="8"/>
      <c r="AH2352" s="8"/>
      <c r="AI2352" s="8"/>
      <c r="AJ2352" s="5"/>
      <c r="AK2352" s="8"/>
      <c r="AL2352" s="8"/>
      <c r="AM2352" s="8"/>
      <c r="AN2352" s="8"/>
      <c r="AO2352" s="8"/>
      <c r="AP2352" s="8"/>
      <c r="AQ2352" s="9"/>
      <c r="AS2352" s="8"/>
      <c r="AT2352" s="8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J2352" s="5"/>
      <c r="BK2352" s="5"/>
      <c r="BL2352" s="5"/>
      <c r="BO2352" s="7"/>
      <c r="BP2352" s="5"/>
      <c r="BQ2352" s="5"/>
      <c r="BR2352" s="5"/>
      <c r="BS2352" s="5"/>
      <c r="BT2352" s="7"/>
      <c r="BU2352" s="7"/>
      <c r="BV2352" s="7"/>
      <c r="BW2352" s="7"/>
      <c r="BX2352" s="7"/>
      <c r="BY2352" s="7"/>
      <c r="BZ2352" s="7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L2352" s="5">
        <v>218.99865021323279</v>
      </c>
      <c r="CM2352" s="5"/>
      <c r="CO2352" s="5"/>
      <c r="CP2352" s="5"/>
      <c r="CQ2352" s="5"/>
    </row>
    <row r="2353" spans="1:95" hidden="1" x14ac:dyDescent="0.25">
      <c r="A2353" t="s">
        <v>87</v>
      </c>
      <c r="B2353" t="s">
        <v>251</v>
      </c>
      <c r="C2353" s="6">
        <v>39827</v>
      </c>
      <c r="G2353">
        <v>91</v>
      </c>
      <c r="H2353" t="s">
        <v>17</v>
      </c>
      <c r="I2353" s="7">
        <v>9</v>
      </c>
      <c r="J2353">
        <v>1000</v>
      </c>
      <c r="K2353" s="5">
        <f t="shared" si="75"/>
        <v>111.11111111111111</v>
      </c>
      <c r="L2353" s="5"/>
      <c r="M2353" s="5">
        <v>782</v>
      </c>
      <c r="N2353" s="7">
        <v>19.600000000000001</v>
      </c>
      <c r="O2353" s="7"/>
      <c r="P2353" s="7"/>
      <c r="AC2353" s="5">
        <v>167.33492001985866</v>
      </c>
      <c r="AE2353" s="8"/>
      <c r="AF2353" s="8"/>
      <c r="AG2353" s="8"/>
      <c r="AH2353" s="8"/>
      <c r="AI2353" s="8"/>
      <c r="AJ2353" s="5">
        <v>117.37060805168234</v>
      </c>
      <c r="AK2353" s="8">
        <v>1.7424016087798606</v>
      </c>
      <c r="AL2353" s="8"/>
      <c r="AM2353" s="8"/>
      <c r="AN2353" s="8"/>
      <c r="AO2353" s="8"/>
      <c r="AP2353" s="8"/>
      <c r="AQ2353" s="9">
        <f>AK2353/AJ2353</f>
        <v>1.4845297623512532E-2</v>
      </c>
      <c r="AS2353" s="8"/>
      <c r="AT2353" s="8"/>
      <c r="AU2353" s="5">
        <v>23.072425519205446</v>
      </c>
      <c r="AV2353" s="5"/>
      <c r="AW2353" s="5"/>
      <c r="AX2353" s="5"/>
      <c r="AY2353" s="5">
        <v>40.550452841072854</v>
      </c>
      <c r="AZ2353" s="5"/>
      <c r="BA2353" s="5"/>
      <c r="BB2353" s="5"/>
      <c r="BC2353" s="5"/>
      <c r="BD2353" s="5"/>
      <c r="BE2353" s="5"/>
      <c r="BF2353" s="5"/>
      <c r="BG2353" s="5">
        <v>0</v>
      </c>
      <c r="BH2353" s="5">
        <v>63.622878360278307</v>
      </c>
      <c r="BJ2353" s="5"/>
      <c r="BK2353" s="5">
        <f>AC2353+AJ2353+BH2353</f>
        <v>348.3284064318193</v>
      </c>
      <c r="BL2353" s="5"/>
      <c r="BM2353" s="8">
        <f>BH2353/BK2353</f>
        <v>0.18265199502967222</v>
      </c>
      <c r="BN2353" s="8"/>
      <c r="BO2353" s="7"/>
      <c r="BP2353" s="5"/>
      <c r="BQ2353" s="5"/>
      <c r="BR2353" s="5"/>
      <c r="BS2353" s="5"/>
      <c r="BT2353" s="7"/>
      <c r="BU2353" s="7"/>
      <c r="BV2353" s="7"/>
      <c r="BW2353" s="7"/>
      <c r="BX2353" s="8">
        <f>AC2353/BK2353</f>
        <v>0.48039412499827877</v>
      </c>
      <c r="BY2353" s="8">
        <f>AJ2353/BK2353</f>
        <v>0.33695387997204901</v>
      </c>
      <c r="BZ2353" s="8">
        <f>BH2353/BK2353</f>
        <v>0.18265199502967222</v>
      </c>
      <c r="CA2353" s="5">
        <f>CB2353+CC2353+CD2353+CE2353+CF2353+CG2353</f>
        <v>582.46715743276366</v>
      </c>
      <c r="CB2353" s="5">
        <v>176.73242158630808</v>
      </c>
      <c r="CC2353" s="5">
        <v>58.658083408143007</v>
      </c>
      <c r="CD2353" s="5">
        <v>0</v>
      </c>
      <c r="CE2353" s="5"/>
      <c r="CF2353" s="5">
        <v>300.27072105928562</v>
      </c>
      <c r="CG2353" s="5">
        <v>46.805931379026887</v>
      </c>
      <c r="CH2353" s="9">
        <f>AK2353/CA2353</f>
        <v>2.9914160593354873E-3</v>
      </c>
      <c r="CI2353" s="5"/>
      <c r="CJ2353" s="5"/>
      <c r="CL2353" s="5"/>
      <c r="CM2353" s="5"/>
      <c r="CO2353" s="5"/>
      <c r="CP2353" s="5"/>
      <c r="CQ2353" s="5"/>
    </row>
    <row r="2354" spans="1:95" hidden="1" x14ac:dyDescent="0.25">
      <c r="A2354" t="s">
        <v>87</v>
      </c>
      <c r="B2354" t="s">
        <v>251</v>
      </c>
      <c r="C2354" s="6">
        <v>39828</v>
      </c>
      <c r="D2354" s="5"/>
      <c r="G2354">
        <v>92</v>
      </c>
      <c r="H2354" t="s">
        <v>17</v>
      </c>
      <c r="I2354" s="7">
        <v>9</v>
      </c>
      <c r="J2354">
        <v>1000</v>
      </c>
      <c r="K2354" s="5">
        <f t="shared" si="75"/>
        <v>111.11111111111111</v>
      </c>
      <c r="AC2354" s="5"/>
      <c r="AE2354" s="8"/>
      <c r="AF2354" s="8"/>
      <c r="AG2354" s="8"/>
      <c r="AH2354" s="8"/>
      <c r="AI2354" s="8"/>
      <c r="AJ2354" s="5"/>
      <c r="AK2354" s="8"/>
      <c r="AL2354" s="8"/>
      <c r="AM2354" s="8"/>
      <c r="AN2354" s="8"/>
      <c r="AO2354" s="8"/>
      <c r="AP2354" s="8"/>
      <c r="AQ2354" s="9"/>
      <c r="AS2354" s="8"/>
      <c r="AT2354" s="8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J2354" s="5"/>
      <c r="BK2354" s="5"/>
      <c r="BL2354" s="5"/>
      <c r="BO2354" s="7"/>
      <c r="BP2354" s="5"/>
      <c r="BQ2354" s="5"/>
      <c r="BR2354" s="5"/>
      <c r="BS2354" s="5"/>
      <c r="BT2354" s="7"/>
      <c r="BU2354" s="7"/>
      <c r="BV2354" s="7"/>
      <c r="BW2354" s="7"/>
      <c r="BX2354" s="7"/>
      <c r="BY2354" s="7"/>
      <c r="BZ2354" s="7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L2354" s="5">
        <v>191.0921835145916</v>
      </c>
      <c r="CM2354" s="5"/>
      <c r="CO2354" s="5"/>
      <c r="CP2354" s="5"/>
      <c r="CQ2354" s="5"/>
    </row>
    <row r="2355" spans="1:95" hidden="1" x14ac:dyDescent="0.25">
      <c r="A2355" t="s">
        <v>87</v>
      </c>
      <c r="B2355" t="s">
        <v>251</v>
      </c>
      <c r="C2355" s="6">
        <v>39830</v>
      </c>
      <c r="D2355" s="5"/>
      <c r="G2355">
        <v>94</v>
      </c>
      <c r="H2355" t="s">
        <v>17</v>
      </c>
      <c r="I2355" s="7">
        <v>9</v>
      </c>
      <c r="J2355">
        <v>1000</v>
      </c>
      <c r="K2355" s="5">
        <f t="shared" si="75"/>
        <v>111.11111111111111</v>
      </c>
      <c r="AC2355" s="5"/>
      <c r="AE2355" s="8"/>
      <c r="AF2355" s="8"/>
      <c r="AG2355" s="8"/>
      <c r="AH2355" s="8"/>
      <c r="AI2355" s="8"/>
      <c r="AJ2355" s="5"/>
      <c r="AK2355" s="8"/>
      <c r="AL2355" s="8"/>
      <c r="AM2355" s="8"/>
      <c r="AN2355" s="8"/>
      <c r="AO2355" s="8"/>
      <c r="AP2355" s="8"/>
      <c r="AQ2355" s="9"/>
      <c r="AS2355" s="8"/>
      <c r="AT2355" s="8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J2355" s="5"/>
      <c r="BK2355" s="5"/>
      <c r="BL2355" s="5"/>
      <c r="BO2355" s="7"/>
      <c r="BP2355" s="5"/>
      <c r="BQ2355" s="5"/>
      <c r="BR2355" s="5"/>
      <c r="BS2355" s="5"/>
      <c r="BT2355" s="7"/>
      <c r="BU2355" s="7"/>
      <c r="BV2355" s="7"/>
      <c r="BW2355" s="7"/>
      <c r="BX2355" s="7"/>
      <c r="BY2355" s="7"/>
      <c r="BZ2355" s="7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L2355" s="5">
        <v>209.0481550301393</v>
      </c>
      <c r="CM2355" s="5"/>
      <c r="CO2355" s="5"/>
      <c r="CP2355" s="5"/>
      <c r="CQ2355" s="5"/>
    </row>
    <row r="2356" spans="1:95" hidden="1" x14ac:dyDescent="0.25">
      <c r="A2356" t="s">
        <v>87</v>
      </c>
      <c r="B2356" t="s">
        <v>251</v>
      </c>
      <c r="C2356" s="6">
        <v>39832</v>
      </c>
      <c r="D2356" s="5"/>
      <c r="G2356">
        <v>96</v>
      </c>
      <c r="H2356" t="s">
        <v>17</v>
      </c>
      <c r="I2356" s="7">
        <v>9</v>
      </c>
      <c r="J2356">
        <v>1000</v>
      </c>
      <c r="K2356" s="5">
        <f t="shared" si="75"/>
        <v>111.11111111111111</v>
      </c>
      <c r="AC2356" s="5"/>
      <c r="AE2356" s="8"/>
      <c r="AF2356" s="8"/>
      <c r="AG2356" s="8"/>
      <c r="AH2356" s="8"/>
      <c r="AI2356" s="8"/>
      <c r="AJ2356" s="5"/>
      <c r="AK2356" s="8"/>
      <c r="AL2356" s="8"/>
      <c r="AM2356" s="8"/>
      <c r="AN2356" s="8"/>
      <c r="AO2356" s="8"/>
      <c r="AP2356" s="8"/>
      <c r="AQ2356" s="9"/>
      <c r="AS2356" s="8"/>
      <c r="AT2356" s="8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J2356" s="5"/>
      <c r="BK2356" s="5"/>
      <c r="BL2356" s="5"/>
      <c r="BO2356" s="7"/>
      <c r="BP2356" s="5"/>
      <c r="BQ2356" s="5"/>
      <c r="BR2356" s="5"/>
      <c r="BS2356" s="5"/>
      <c r="BT2356" s="7"/>
      <c r="BU2356" s="7"/>
      <c r="BV2356" s="7"/>
      <c r="BW2356" s="7"/>
      <c r="BX2356" s="7"/>
      <c r="BY2356" s="7"/>
      <c r="BZ2356" s="7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L2356" s="5">
        <v>199.51467837672581</v>
      </c>
      <c r="CM2356" s="5"/>
      <c r="CO2356" s="5"/>
      <c r="CP2356" s="5"/>
      <c r="CQ2356" s="5"/>
    </row>
    <row r="2357" spans="1:95" hidden="1" x14ac:dyDescent="0.25">
      <c r="A2357" t="s">
        <v>87</v>
      </c>
      <c r="B2357" t="s">
        <v>251</v>
      </c>
      <c r="C2357" s="6">
        <v>39833</v>
      </c>
      <c r="G2357">
        <v>97</v>
      </c>
      <c r="H2357" t="s">
        <v>17</v>
      </c>
      <c r="I2357" s="7">
        <v>9</v>
      </c>
      <c r="J2357">
        <v>1000</v>
      </c>
      <c r="K2357" s="5">
        <f t="shared" si="75"/>
        <v>111.11111111111111</v>
      </c>
      <c r="L2357" s="5"/>
      <c r="M2357" s="5">
        <v>853.5</v>
      </c>
      <c r="N2357" s="7">
        <v>20.9</v>
      </c>
      <c r="O2357" s="7"/>
      <c r="P2357" s="7"/>
      <c r="AC2357" s="5"/>
      <c r="AE2357" s="8"/>
      <c r="AF2357" s="8"/>
      <c r="AG2357" s="8"/>
      <c r="AH2357" s="8"/>
      <c r="AI2357" s="8"/>
      <c r="AJ2357" s="5"/>
      <c r="AK2357" s="8"/>
      <c r="AL2357" s="8"/>
      <c r="AM2357" s="8"/>
      <c r="AN2357" s="8"/>
      <c r="AO2357" s="8"/>
      <c r="AP2357" s="8"/>
      <c r="AS2357" s="8"/>
      <c r="AT2357" s="8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J2357" s="5"/>
      <c r="BK2357" s="5"/>
      <c r="BL2357" s="5"/>
      <c r="BO2357" s="7"/>
      <c r="BP2357" s="5"/>
      <c r="BQ2357" s="5"/>
      <c r="BR2357" s="5"/>
      <c r="BS2357" s="5"/>
      <c r="BT2357" s="7"/>
      <c r="BU2357" s="7"/>
      <c r="BV2357" s="7"/>
      <c r="BW2357" s="7"/>
      <c r="BX2357" s="7"/>
      <c r="BY2357" s="7"/>
      <c r="BZ2357" s="7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L2357" s="5"/>
      <c r="CM2357" s="5"/>
      <c r="CO2357" s="5"/>
      <c r="CP2357" s="5"/>
      <c r="CQ2357" s="5"/>
    </row>
    <row r="2358" spans="1:95" hidden="1" x14ac:dyDescent="0.25">
      <c r="A2358" t="s">
        <v>87</v>
      </c>
      <c r="B2358" t="s">
        <v>251</v>
      </c>
      <c r="C2358" s="6">
        <v>39836</v>
      </c>
      <c r="D2358" s="5"/>
      <c r="G2358">
        <v>100</v>
      </c>
      <c r="H2358" t="s">
        <v>17</v>
      </c>
      <c r="I2358" s="7">
        <v>9</v>
      </c>
      <c r="J2358">
        <v>1000</v>
      </c>
      <c r="K2358" s="5">
        <f t="shared" si="75"/>
        <v>111.11111111111111</v>
      </c>
      <c r="AC2358" s="5"/>
      <c r="AE2358" s="8"/>
      <c r="AF2358" s="8"/>
      <c r="AG2358" s="8"/>
      <c r="AH2358" s="8"/>
      <c r="AI2358" s="8"/>
      <c r="AJ2358" s="5"/>
      <c r="AK2358" s="8"/>
      <c r="AL2358" s="8"/>
      <c r="AM2358" s="8"/>
      <c r="AN2358" s="8"/>
      <c r="AO2358" s="8"/>
      <c r="AP2358" s="8"/>
      <c r="AQ2358" s="9"/>
      <c r="AS2358" s="8"/>
      <c r="AT2358" s="8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J2358" s="5"/>
      <c r="BK2358" s="5"/>
      <c r="BL2358" s="5"/>
      <c r="BO2358" s="7"/>
      <c r="BP2358" s="5"/>
      <c r="BQ2358" s="5"/>
      <c r="BR2358" s="5"/>
      <c r="BS2358" s="5"/>
      <c r="BT2358" s="7"/>
      <c r="BU2358" s="7"/>
      <c r="BV2358" s="7"/>
      <c r="BW2358" s="7"/>
      <c r="BX2358" s="7"/>
      <c r="BY2358" s="7"/>
      <c r="BZ2358" s="7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L2358" s="5">
        <v>208.6020549725896</v>
      </c>
      <c r="CM2358" s="5"/>
      <c r="CO2358" s="5"/>
      <c r="CP2358" s="5"/>
      <c r="CQ2358" s="5"/>
    </row>
    <row r="2359" spans="1:95" hidden="1" x14ac:dyDescent="0.25">
      <c r="A2359" t="s">
        <v>87</v>
      </c>
      <c r="B2359" t="s">
        <v>251</v>
      </c>
      <c r="C2359" s="6">
        <v>39838</v>
      </c>
      <c r="D2359" s="5"/>
      <c r="G2359">
        <v>102</v>
      </c>
      <c r="H2359" t="s">
        <v>17</v>
      </c>
      <c r="I2359" s="7">
        <v>9</v>
      </c>
      <c r="J2359">
        <v>1000</v>
      </c>
      <c r="K2359" s="5">
        <f t="shared" si="75"/>
        <v>111.11111111111111</v>
      </c>
      <c r="AC2359" s="5"/>
      <c r="AE2359" s="8"/>
      <c r="AF2359" s="8"/>
      <c r="AG2359" s="8"/>
      <c r="AH2359" s="8"/>
      <c r="AI2359" s="8"/>
      <c r="AJ2359" s="5"/>
      <c r="AK2359" s="8"/>
      <c r="AL2359" s="8"/>
      <c r="AM2359" s="8"/>
      <c r="AN2359" s="8"/>
      <c r="AO2359" s="8"/>
      <c r="AP2359" s="8"/>
      <c r="AQ2359" s="9"/>
      <c r="AS2359" s="8"/>
      <c r="AT2359" s="8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J2359" s="5"/>
      <c r="BK2359" s="5"/>
      <c r="BL2359" s="5"/>
      <c r="BO2359" s="7"/>
      <c r="BP2359" s="5"/>
      <c r="BQ2359" s="5"/>
      <c r="BR2359" s="5"/>
      <c r="BS2359" s="5"/>
      <c r="BT2359" s="7"/>
      <c r="BU2359" s="7"/>
      <c r="BV2359" s="7"/>
      <c r="BW2359" s="7"/>
      <c r="BX2359" s="7"/>
      <c r="BY2359" s="7"/>
      <c r="BZ2359" s="7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L2359" s="5">
        <v>220.36378797063699</v>
      </c>
      <c r="CM2359" s="5"/>
      <c r="CO2359" s="5"/>
      <c r="CP2359" s="5"/>
      <c r="CQ2359" s="5"/>
    </row>
    <row r="2360" spans="1:95" hidden="1" x14ac:dyDescent="0.25">
      <c r="A2360" t="s">
        <v>87</v>
      </c>
      <c r="B2360" t="s">
        <v>251</v>
      </c>
      <c r="C2360" s="6">
        <v>39840</v>
      </c>
      <c r="D2360" s="5"/>
      <c r="G2360">
        <v>104</v>
      </c>
      <c r="H2360" t="s">
        <v>17</v>
      </c>
      <c r="I2360" s="7">
        <v>9</v>
      </c>
      <c r="J2360">
        <v>1000</v>
      </c>
      <c r="K2360" s="5">
        <f t="shared" si="75"/>
        <v>111.11111111111111</v>
      </c>
      <c r="AC2360" s="5"/>
      <c r="AE2360" s="8"/>
      <c r="AF2360" s="8"/>
      <c r="AG2360" s="8"/>
      <c r="AH2360" s="8"/>
      <c r="AI2360" s="8"/>
      <c r="AJ2360" s="5"/>
      <c r="AK2360" s="8"/>
      <c r="AL2360" s="8"/>
      <c r="AM2360" s="8"/>
      <c r="AN2360" s="8"/>
      <c r="AO2360" s="8"/>
      <c r="AP2360" s="8"/>
      <c r="AQ2360" s="9"/>
      <c r="AS2360" s="8"/>
      <c r="AT2360" s="8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J2360" s="5"/>
      <c r="BK2360" s="5"/>
      <c r="BL2360" s="5"/>
      <c r="BO2360" s="7"/>
      <c r="BP2360" s="5"/>
      <c r="BQ2360" s="5"/>
      <c r="BR2360" s="5"/>
      <c r="BS2360" s="5"/>
      <c r="BT2360" s="7"/>
      <c r="BU2360" s="7"/>
      <c r="BV2360" s="7"/>
      <c r="BW2360" s="7"/>
      <c r="BX2360" s="7"/>
      <c r="BY2360" s="7"/>
      <c r="BZ2360" s="7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L2360" s="5">
        <v>207.23345827257489</v>
      </c>
      <c r="CM2360" s="5"/>
      <c r="CO2360" s="5"/>
      <c r="CP2360" s="5"/>
      <c r="CQ2360" s="5"/>
    </row>
    <row r="2361" spans="1:95" hidden="1" x14ac:dyDescent="0.25">
      <c r="A2361" t="s">
        <v>87</v>
      </c>
      <c r="B2361" t="s">
        <v>251</v>
      </c>
      <c r="C2361" s="6">
        <v>39841</v>
      </c>
      <c r="G2361">
        <v>105</v>
      </c>
      <c r="H2361" t="s">
        <v>17</v>
      </c>
      <c r="I2361" s="7">
        <v>9</v>
      </c>
      <c r="J2361">
        <v>1000</v>
      </c>
      <c r="K2361" s="5">
        <f t="shared" si="75"/>
        <v>111.11111111111111</v>
      </c>
      <c r="L2361" s="5"/>
      <c r="M2361" s="5">
        <v>878.5</v>
      </c>
      <c r="N2361" s="7">
        <v>21.65</v>
      </c>
      <c r="O2361" s="7"/>
      <c r="P2361" s="7"/>
      <c r="AC2361" s="5"/>
      <c r="AE2361" s="8"/>
      <c r="AF2361" s="8"/>
      <c r="AG2361" s="8"/>
      <c r="AH2361" s="8"/>
      <c r="AI2361" s="8"/>
      <c r="AJ2361" s="5"/>
      <c r="AK2361" s="8"/>
      <c r="AL2361" s="8"/>
      <c r="AM2361" s="8"/>
      <c r="AN2361" s="8"/>
      <c r="AO2361" s="8"/>
      <c r="AP2361" s="8"/>
      <c r="AS2361" s="8"/>
      <c r="AT2361" s="8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J2361" s="5"/>
      <c r="BK2361" s="5"/>
      <c r="BL2361" s="5"/>
      <c r="BO2361" s="7"/>
      <c r="BP2361" s="5"/>
      <c r="BQ2361" s="5"/>
      <c r="BR2361" s="5"/>
      <c r="BS2361" s="5"/>
      <c r="BT2361" s="7"/>
      <c r="BU2361" s="7"/>
      <c r="BV2361" s="7"/>
      <c r="BW2361" s="7"/>
      <c r="BX2361" s="7"/>
      <c r="BY2361" s="7"/>
      <c r="BZ2361" s="7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L2361" s="5"/>
      <c r="CM2361" s="5"/>
      <c r="CO2361" s="5"/>
      <c r="CP2361" s="5"/>
      <c r="CQ2361" s="5"/>
    </row>
    <row r="2362" spans="1:95" hidden="1" x14ac:dyDescent="0.25">
      <c r="A2362" t="s">
        <v>87</v>
      </c>
      <c r="B2362" t="s">
        <v>251</v>
      </c>
      <c r="C2362" s="6">
        <v>39843</v>
      </c>
      <c r="D2362" s="5"/>
      <c r="G2362">
        <v>107</v>
      </c>
      <c r="H2362" t="s">
        <v>17</v>
      </c>
      <c r="I2362" s="7">
        <v>9</v>
      </c>
      <c r="J2362">
        <v>1000</v>
      </c>
      <c r="K2362" s="5">
        <f t="shared" si="75"/>
        <v>111.11111111111111</v>
      </c>
      <c r="AC2362" s="5"/>
      <c r="AE2362" s="8"/>
      <c r="AF2362" s="8"/>
      <c r="AG2362" s="8"/>
      <c r="AH2362" s="8"/>
      <c r="AI2362" s="8"/>
      <c r="AJ2362" s="5"/>
      <c r="AK2362" s="8"/>
      <c r="AL2362" s="8"/>
      <c r="AM2362" s="8"/>
      <c r="AN2362" s="8"/>
      <c r="AO2362" s="8"/>
      <c r="AP2362" s="8"/>
      <c r="AQ2362" s="9"/>
      <c r="AS2362" s="8"/>
      <c r="AT2362" s="8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J2362" s="5"/>
      <c r="BK2362" s="5"/>
      <c r="BL2362" s="5"/>
      <c r="BO2362" s="7"/>
      <c r="BP2362" s="5"/>
      <c r="BQ2362" s="5"/>
      <c r="BR2362" s="5"/>
      <c r="BS2362" s="5"/>
      <c r="BT2362" s="7"/>
      <c r="BU2362" s="7"/>
      <c r="BV2362" s="7"/>
      <c r="BW2362" s="7"/>
      <c r="BX2362" s="7"/>
      <c r="BY2362" s="7"/>
      <c r="BZ2362" s="7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L2362" s="5">
        <v>191.28757378360791</v>
      </c>
      <c r="CM2362" s="5"/>
      <c r="CO2362" s="5"/>
      <c r="CP2362" s="5"/>
      <c r="CQ2362" s="5"/>
    </row>
    <row r="2363" spans="1:95" hidden="1" x14ac:dyDescent="0.25">
      <c r="A2363" t="s">
        <v>87</v>
      </c>
      <c r="B2363" t="s">
        <v>251</v>
      </c>
      <c r="C2363" s="6">
        <v>39845</v>
      </c>
      <c r="D2363" s="5"/>
      <c r="G2363">
        <v>109</v>
      </c>
      <c r="H2363" t="s">
        <v>17</v>
      </c>
      <c r="I2363" s="7">
        <v>9</v>
      </c>
      <c r="J2363">
        <v>1000</v>
      </c>
      <c r="K2363" s="5">
        <f t="shared" si="75"/>
        <v>111.11111111111111</v>
      </c>
      <c r="AC2363" s="5"/>
      <c r="AE2363" s="8"/>
      <c r="AF2363" s="8"/>
      <c r="AG2363" s="8"/>
      <c r="AH2363" s="8"/>
      <c r="AI2363" s="8"/>
      <c r="AJ2363" s="5"/>
      <c r="AK2363" s="8"/>
      <c r="AL2363" s="8"/>
      <c r="AM2363" s="8"/>
      <c r="AN2363" s="8"/>
      <c r="AO2363" s="8"/>
      <c r="AP2363" s="8"/>
      <c r="AQ2363" s="9"/>
      <c r="AS2363" s="8"/>
      <c r="AT2363" s="8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J2363" s="5"/>
      <c r="BK2363" s="5"/>
      <c r="BL2363" s="5"/>
      <c r="BO2363" s="7"/>
      <c r="BP2363" s="5"/>
      <c r="BQ2363" s="5"/>
      <c r="BR2363" s="5"/>
      <c r="BS2363" s="5"/>
      <c r="BT2363" s="7"/>
      <c r="BU2363" s="7"/>
      <c r="BV2363" s="7"/>
      <c r="BW2363" s="7"/>
      <c r="BX2363" s="7"/>
      <c r="BY2363" s="7"/>
      <c r="BZ2363" s="7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L2363" s="5">
        <v>211.31332073900751</v>
      </c>
      <c r="CM2363" s="5"/>
      <c r="CO2363" s="5"/>
      <c r="CP2363" s="5"/>
      <c r="CQ2363" s="5"/>
    </row>
    <row r="2364" spans="1:95" hidden="1" x14ac:dyDescent="0.25">
      <c r="A2364" t="s">
        <v>87</v>
      </c>
      <c r="B2364" t="s">
        <v>251</v>
      </c>
      <c r="C2364" s="6">
        <v>39847</v>
      </c>
      <c r="D2364" s="5"/>
      <c r="G2364">
        <v>111</v>
      </c>
      <c r="H2364" t="s">
        <v>17</v>
      </c>
      <c r="I2364" s="7">
        <v>9</v>
      </c>
      <c r="J2364">
        <v>1000</v>
      </c>
      <c r="K2364" s="5">
        <f t="shared" si="75"/>
        <v>111.11111111111111</v>
      </c>
      <c r="AC2364" s="5"/>
      <c r="AE2364" s="8"/>
      <c r="AF2364" s="8"/>
      <c r="AG2364" s="8"/>
      <c r="AH2364" s="8"/>
      <c r="AI2364" s="8"/>
      <c r="AJ2364" s="5"/>
      <c r="AK2364" s="8"/>
      <c r="AL2364" s="8"/>
      <c r="AM2364" s="8"/>
      <c r="AN2364" s="8"/>
      <c r="AO2364" s="8"/>
      <c r="AP2364" s="8"/>
      <c r="AQ2364" s="9"/>
      <c r="AS2364" s="8"/>
      <c r="AT2364" s="8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J2364" s="5"/>
      <c r="BK2364" s="5"/>
      <c r="BL2364" s="5"/>
      <c r="BO2364" s="7"/>
      <c r="BP2364" s="5"/>
      <c r="BQ2364" s="5"/>
      <c r="BR2364" s="5"/>
      <c r="BS2364" s="5"/>
      <c r="BT2364" s="7"/>
      <c r="BU2364" s="7"/>
      <c r="BV2364" s="7"/>
      <c r="BW2364" s="7"/>
      <c r="BX2364" s="7"/>
      <c r="BY2364" s="7"/>
      <c r="BZ2364" s="7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L2364" s="5">
        <v>206.16973525851211</v>
      </c>
      <c r="CM2364" s="5"/>
      <c r="CO2364" s="5"/>
      <c r="CP2364" s="5"/>
      <c r="CQ2364" s="5"/>
    </row>
    <row r="2365" spans="1:95" hidden="1" x14ac:dyDescent="0.25">
      <c r="A2365" t="s">
        <v>87</v>
      </c>
      <c r="B2365" t="s">
        <v>251</v>
      </c>
      <c r="C2365" s="6">
        <v>39848</v>
      </c>
      <c r="G2365">
        <v>112</v>
      </c>
      <c r="H2365" t="s">
        <v>17</v>
      </c>
      <c r="I2365" s="7">
        <v>9</v>
      </c>
      <c r="J2365">
        <v>1000</v>
      </c>
      <c r="K2365" s="5">
        <f t="shared" si="75"/>
        <v>111.11111111111111</v>
      </c>
      <c r="L2365" s="5"/>
      <c r="M2365" s="5">
        <v>911.59999999999991</v>
      </c>
      <c r="N2365" s="7">
        <v>22.83</v>
      </c>
      <c r="O2365" s="7"/>
      <c r="P2365" s="7"/>
      <c r="AC2365" s="5"/>
      <c r="AE2365" s="8"/>
      <c r="AF2365" s="8"/>
      <c r="AG2365" s="8"/>
      <c r="AH2365" s="8"/>
      <c r="AI2365" s="8"/>
      <c r="AJ2365" s="5"/>
      <c r="AK2365" s="8"/>
      <c r="AL2365" s="8"/>
      <c r="AM2365" s="8"/>
      <c r="AN2365" s="8"/>
      <c r="AO2365" s="8"/>
      <c r="AP2365" s="8"/>
      <c r="AS2365" s="8"/>
      <c r="AT2365" s="8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J2365" s="5"/>
      <c r="BK2365" s="5"/>
      <c r="BL2365" s="5"/>
      <c r="BO2365" s="7"/>
      <c r="BP2365" s="5"/>
      <c r="BQ2365" s="5"/>
      <c r="BR2365" s="5"/>
      <c r="BS2365" s="5"/>
      <c r="BT2365" s="7"/>
      <c r="BU2365" s="7"/>
      <c r="BV2365" s="7"/>
      <c r="BW2365" s="7"/>
      <c r="BX2365" s="7"/>
      <c r="BY2365" s="7"/>
      <c r="BZ2365" s="7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L2365" s="5"/>
      <c r="CM2365" s="5"/>
      <c r="CO2365" s="5"/>
      <c r="CP2365" s="5"/>
      <c r="CQ2365" s="5"/>
    </row>
    <row r="2366" spans="1:95" hidden="1" x14ac:dyDescent="0.25">
      <c r="A2366" t="s">
        <v>87</v>
      </c>
      <c r="B2366" t="s">
        <v>251</v>
      </c>
      <c r="C2366" s="6">
        <v>39849</v>
      </c>
      <c r="D2366" s="5"/>
      <c r="G2366">
        <v>113</v>
      </c>
      <c r="H2366" t="s">
        <v>17</v>
      </c>
      <c r="I2366" s="7">
        <v>9</v>
      </c>
      <c r="J2366">
        <v>1000</v>
      </c>
      <c r="K2366" s="5">
        <f t="shared" si="75"/>
        <v>111.11111111111111</v>
      </c>
      <c r="AC2366" s="5"/>
      <c r="AE2366" s="8"/>
      <c r="AF2366" s="8"/>
      <c r="AG2366" s="8"/>
      <c r="AH2366" s="8"/>
      <c r="AI2366" s="8"/>
      <c r="AJ2366" s="5"/>
      <c r="AK2366" s="8"/>
      <c r="AL2366" s="8"/>
      <c r="AM2366" s="8"/>
      <c r="AN2366" s="8"/>
      <c r="AO2366" s="8"/>
      <c r="AP2366" s="8"/>
      <c r="AQ2366" s="9"/>
      <c r="AS2366" s="8"/>
      <c r="AT2366" s="8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J2366" s="5"/>
      <c r="BK2366" s="5"/>
      <c r="BL2366" s="5"/>
      <c r="BO2366" s="7"/>
      <c r="BP2366" s="5"/>
      <c r="BQ2366" s="5"/>
      <c r="BR2366" s="5"/>
      <c r="BS2366" s="5"/>
      <c r="BT2366" s="7"/>
      <c r="BU2366" s="7"/>
      <c r="BV2366" s="7"/>
      <c r="BW2366" s="7"/>
      <c r="BX2366" s="7"/>
      <c r="BY2366" s="7"/>
      <c r="BZ2366" s="7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L2366" s="5">
        <v>195.7637661378447</v>
      </c>
      <c r="CM2366" s="5"/>
      <c r="CO2366" s="5"/>
      <c r="CP2366" s="5"/>
      <c r="CQ2366" s="5"/>
    </row>
    <row r="2367" spans="1:95" hidden="1" x14ac:dyDescent="0.25">
      <c r="A2367" t="s">
        <v>87</v>
      </c>
      <c r="B2367" t="s">
        <v>251</v>
      </c>
      <c r="C2367" s="6">
        <v>39851</v>
      </c>
      <c r="D2367" s="5"/>
      <c r="G2367">
        <v>115</v>
      </c>
      <c r="H2367" t="s">
        <v>17</v>
      </c>
      <c r="I2367" s="7">
        <v>9</v>
      </c>
      <c r="J2367">
        <v>1000</v>
      </c>
      <c r="K2367" s="5">
        <f t="shared" si="75"/>
        <v>111.11111111111111</v>
      </c>
      <c r="AC2367" s="5"/>
      <c r="AE2367" s="8"/>
      <c r="AF2367" s="8"/>
      <c r="AG2367" s="8"/>
      <c r="AH2367" s="8"/>
      <c r="AI2367" s="8"/>
      <c r="AJ2367" s="5"/>
      <c r="AK2367" s="8"/>
      <c r="AL2367" s="8"/>
      <c r="AM2367" s="8"/>
      <c r="AN2367" s="8"/>
      <c r="AO2367" s="8"/>
      <c r="AP2367" s="8"/>
      <c r="AQ2367" s="9"/>
      <c r="AS2367" s="8"/>
      <c r="AT2367" s="8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J2367" s="5"/>
      <c r="BK2367" s="5"/>
      <c r="BL2367" s="5"/>
      <c r="BO2367" s="7"/>
      <c r="BP2367" s="5"/>
      <c r="BQ2367" s="5"/>
      <c r="BR2367" s="5"/>
      <c r="BS2367" s="5"/>
      <c r="BT2367" s="7"/>
      <c r="BU2367" s="7"/>
      <c r="BV2367" s="7"/>
      <c r="BW2367" s="7"/>
      <c r="BX2367" s="7"/>
      <c r="BY2367" s="7"/>
      <c r="BZ2367" s="7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L2367" s="5">
        <v>216.49578221672641</v>
      </c>
      <c r="CM2367" s="5"/>
      <c r="CO2367" s="5"/>
      <c r="CP2367" s="5"/>
      <c r="CQ2367" s="5"/>
    </row>
    <row r="2368" spans="1:95" hidden="1" x14ac:dyDescent="0.25">
      <c r="A2368" t="s">
        <v>87</v>
      </c>
      <c r="B2368" t="s">
        <v>251</v>
      </c>
      <c r="C2368" s="6">
        <v>39853</v>
      </c>
      <c r="D2368" s="5">
        <v>6</v>
      </c>
      <c r="E2368" t="s">
        <v>239</v>
      </c>
      <c r="F2368" t="s">
        <v>89</v>
      </c>
      <c r="G2368">
        <v>117</v>
      </c>
      <c r="H2368" t="s">
        <v>17</v>
      </c>
      <c r="I2368" s="7">
        <v>9</v>
      </c>
      <c r="J2368">
        <v>1000</v>
      </c>
      <c r="K2368" s="5">
        <f t="shared" si="75"/>
        <v>111.11111111111111</v>
      </c>
      <c r="T2368">
        <v>117</v>
      </c>
      <c r="AC2368" s="5">
        <v>349.62073633773099</v>
      </c>
      <c r="AE2368" s="8"/>
      <c r="AF2368" s="8"/>
      <c r="AG2368" s="8"/>
      <c r="AH2368" s="8"/>
      <c r="AI2368" s="8"/>
      <c r="AJ2368" s="5">
        <v>277.72243662312786</v>
      </c>
      <c r="AK2368" s="8">
        <v>4.8384231071206134</v>
      </c>
      <c r="AL2368" s="8"/>
      <c r="AM2368" s="8"/>
      <c r="AN2368" s="8"/>
      <c r="AO2368" s="8"/>
      <c r="AP2368" s="8"/>
      <c r="AQ2368" s="9">
        <f>AK2368/AJ2368</f>
        <v>1.7421794097559364E-2</v>
      </c>
      <c r="AS2368" s="8"/>
      <c r="AT2368" s="8"/>
      <c r="AU2368" s="5">
        <v>4.8026835529749707</v>
      </c>
      <c r="AV2368" s="5"/>
      <c r="AW2368" s="5"/>
      <c r="AX2368" s="5"/>
      <c r="AY2368" s="5">
        <v>429.75550729721112</v>
      </c>
      <c r="AZ2368" s="5"/>
      <c r="BA2368" s="5"/>
      <c r="BB2368" s="5"/>
      <c r="BC2368" s="5"/>
      <c r="BD2368" s="5"/>
      <c r="BE2368" s="5"/>
      <c r="BF2368" s="5"/>
      <c r="BG2368" s="5">
        <v>0</v>
      </c>
      <c r="BH2368" s="5">
        <v>434.55819085018607</v>
      </c>
      <c r="BJ2368" s="5"/>
      <c r="BK2368" s="5">
        <f>AC2368+AJ2368+BH2368</f>
        <v>1061.901363811045</v>
      </c>
      <c r="BL2368" s="5"/>
      <c r="BM2368" s="8">
        <f>BH2368/BK2368</f>
        <v>0.40922651167016622</v>
      </c>
      <c r="BN2368" s="8"/>
      <c r="BO2368" s="7"/>
      <c r="BP2368" s="5"/>
      <c r="BQ2368" s="5"/>
      <c r="BR2368" s="5"/>
      <c r="BS2368" s="5"/>
      <c r="BT2368" s="7"/>
      <c r="BU2368" s="7"/>
      <c r="BV2368" s="7"/>
      <c r="BW2368" s="7"/>
      <c r="BX2368" s="8">
        <f>AC2368/BK2368</f>
        <v>0.32924031200316134</v>
      </c>
      <c r="BY2368" s="8">
        <f>AJ2368/BK2368</f>
        <v>0.26153317632667233</v>
      </c>
      <c r="BZ2368" s="8">
        <f>BH2368/BK2368</f>
        <v>0.40922651167016622</v>
      </c>
      <c r="CA2368" s="5">
        <f>CB2368+CC2368+CD2368+CE2368+CF2368+CG2368</f>
        <v>562.29844931201262</v>
      </c>
      <c r="CB2368" s="5">
        <v>41.25</v>
      </c>
      <c r="CC2368" s="5">
        <v>212.45677115940043</v>
      </c>
      <c r="CD2368" s="5">
        <v>0</v>
      </c>
      <c r="CE2368" s="5"/>
      <c r="CF2368" s="5">
        <v>181.74308181871362</v>
      </c>
      <c r="CG2368" s="5">
        <v>126.84859633389857</v>
      </c>
      <c r="CH2368" s="9">
        <f>AK2368/CA2368</f>
        <v>8.6047242581596215E-3</v>
      </c>
      <c r="CI2368" s="5"/>
      <c r="CJ2368" s="5"/>
      <c r="CL2368" s="5">
        <v>199.54235945833511</v>
      </c>
      <c r="CM2368" s="5"/>
      <c r="CO2368" s="5"/>
      <c r="CP2368" s="5"/>
      <c r="CQ2368" s="5"/>
    </row>
    <row r="2369" spans="1:166" hidden="1" x14ac:dyDescent="0.25">
      <c r="A2369" t="s">
        <v>87</v>
      </c>
      <c r="B2369" t="s">
        <v>251</v>
      </c>
      <c r="C2369" s="6">
        <v>39854</v>
      </c>
      <c r="G2369">
        <v>118</v>
      </c>
      <c r="H2369" t="s">
        <v>17</v>
      </c>
      <c r="I2369" s="7">
        <v>9</v>
      </c>
      <c r="J2369">
        <v>1000</v>
      </c>
      <c r="K2369" s="5">
        <f t="shared" si="75"/>
        <v>111.11111111111111</v>
      </c>
      <c r="L2369" s="5"/>
      <c r="M2369" s="5">
        <v>914</v>
      </c>
      <c r="N2369" s="7">
        <v>22.83</v>
      </c>
      <c r="O2369" s="7"/>
      <c r="P2369" s="7"/>
      <c r="AC2369" s="5"/>
      <c r="AE2369" s="8"/>
      <c r="AF2369" s="8"/>
      <c r="AG2369" s="8"/>
      <c r="AH2369" s="8"/>
      <c r="AI2369" s="8"/>
      <c r="AJ2369" s="5"/>
      <c r="AK2369" s="8"/>
      <c r="AL2369" s="8"/>
      <c r="AM2369" s="8"/>
      <c r="AN2369" s="8"/>
      <c r="AO2369" s="8"/>
      <c r="AP2369" s="8"/>
      <c r="AS2369" s="8"/>
      <c r="AT2369" s="8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J2369" s="5"/>
      <c r="BK2369" s="5"/>
      <c r="BL2369" s="5"/>
      <c r="BO2369" s="7"/>
      <c r="BP2369" s="5"/>
      <c r="BQ2369" s="5"/>
      <c r="BR2369" s="5"/>
      <c r="BS2369" s="5"/>
      <c r="BT2369" s="7"/>
      <c r="BU2369" s="7"/>
      <c r="BV2369" s="7"/>
      <c r="BW2369" s="7"/>
      <c r="BX2369" s="7"/>
      <c r="BY2369" s="7"/>
      <c r="BZ2369" s="7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L2369" s="5"/>
      <c r="CM2369" s="5"/>
      <c r="CO2369" s="5"/>
      <c r="CP2369" s="5"/>
      <c r="CQ2369" s="5"/>
    </row>
    <row r="2370" spans="1:166" hidden="1" x14ac:dyDescent="0.25">
      <c r="A2370" t="s">
        <v>87</v>
      </c>
      <c r="B2370" t="s">
        <v>251</v>
      </c>
      <c r="C2370" s="6">
        <v>39855</v>
      </c>
      <c r="D2370" s="5"/>
      <c r="G2370">
        <v>119</v>
      </c>
      <c r="H2370" t="s">
        <v>17</v>
      </c>
      <c r="I2370" s="7">
        <v>9</v>
      </c>
      <c r="J2370">
        <v>1000</v>
      </c>
      <c r="K2370" s="5">
        <f t="shared" si="75"/>
        <v>111.11111111111111</v>
      </c>
      <c r="AC2370" s="5"/>
      <c r="AE2370" s="8"/>
      <c r="AF2370" s="8"/>
      <c r="AG2370" s="8"/>
      <c r="AH2370" s="8"/>
      <c r="AI2370" s="8"/>
      <c r="AJ2370" s="5"/>
      <c r="AK2370" s="8"/>
      <c r="AL2370" s="8"/>
      <c r="AM2370" s="8"/>
      <c r="AN2370" s="8"/>
      <c r="AO2370" s="8"/>
      <c r="AP2370" s="8"/>
      <c r="AQ2370" s="9"/>
      <c r="AS2370" s="8"/>
      <c r="AT2370" s="8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J2370" s="5"/>
      <c r="BK2370" s="5"/>
      <c r="BL2370" s="5"/>
      <c r="BO2370" s="7"/>
      <c r="BP2370" s="5"/>
      <c r="BQ2370" s="5"/>
      <c r="BR2370" s="5"/>
      <c r="BS2370" s="5"/>
      <c r="BT2370" s="7"/>
      <c r="BU2370" s="7"/>
      <c r="BV2370" s="7"/>
      <c r="BW2370" s="7"/>
      <c r="BX2370" s="7"/>
      <c r="BY2370" s="7"/>
      <c r="BZ2370" s="7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L2370" s="5">
        <v>199.17804547500251</v>
      </c>
      <c r="CM2370" s="5"/>
      <c r="CO2370" s="5"/>
      <c r="CP2370" s="5"/>
      <c r="CQ2370" s="5"/>
    </row>
    <row r="2371" spans="1:166" hidden="1" x14ac:dyDescent="0.25">
      <c r="A2371" t="s">
        <v>87</v>
      </c>
      <c r="B2371" t="s">
        <v>251</v>
      </c>
      <c r="C2371" s="6">
        <v>39857</v>
      </c>
      <c r="D2371" s="5"/>
      <c r="G2371">
        <v>121</v>
      </c>
      <c r="H2371" t="s">
        <v>17</v>
      </c>
      <c r="I2371" s="7">
        <v>9</v>
      </c>
      <c r="J2371">
        <v>1000</v>
      </c>
      <c r="K2371" s="5">
        <f t="shared" si="75"/>
        <v>111.11111111111111</v>
      </c>
      <c r="AC2371" s="5"/>
      <c r="AE2371" s="8"/>
      <c r="AF2371" s="8"/>
      <c r="AG2371" s="8"/>
      <c r="AH2371" s="8"/>
      <c r="AI2371" s="8"/>
      <c r="AJ2371" s="5"/>
      <c r="AK2371" s="8"/>
      <c r="AL2371" s="8"/>
      <c r="AM2371" s="8"/>
      <c r="AN2371" s="8"/>
      <c r="AO2371" s="8"/>
      <c r="AP2371" s="8"/>
      <c r="AQ2371" s="9"/>
      <c r="AS2371" s="8"/>
      <c r="AT2371" s="8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J2371" s="5"/>
      <c r="BK2371" s="5"/>
      <c r="BL2371" s="5"/>
      <c r="BO2371" s="7"/>
      <c r="BP2371" s="5"/>
      <c r="BQ2371" s="5"/>
      <c r="BR2371" s="5"/>
      <c r="BS2371" s="5"/>
      <c r="BT2371" s="7"/>
      <c r="BU2371" s="7"/>
      <c r="BV2371" s="7"/>
      <c r="BW2371" s="7"/>
      <c r="BX2371" s="7"/>
      <c r="BY2371" s="7"/>
      <c r="BZ2371" s="7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L2371" s="5">
        <v>218.10345928948851</v>
      </c>
      <c r="CM2371" s="5"/>
      <c r="CO2371" s="5"/>
      <c r="CP2371" s="5"/>
      <c r="CQ2371" s="5"/>
    </row>
    <row r="2372" spans="1:166" hidden="1" x14ac:dyDescent="0.25">
      <c r="A2372" t="s">
        <v>87</v>
      </c>
      <c r="B2372" t="s">
        <v>251</v>
      </c>
      <c r="C2372" s="6">
        <v>39864</v>
      </c>
      <c r="D2372" s="5"/>
      <c r="G2372">
        <v>128</v>
      </c>
      <c r="H2372" t="s">
        <v>17</v>
      </c>
      <c r="I2372" s="7">
        <v>9</v>
      </c>
      <c r="J2372">
        <v>1000</v>
      </c>
      <c r="K2372" s="5">
        <f t="shared" si="75"/>
        <v>111.11111111111111</v>
      </c>
      <c r="AC2372" s="5"/>
      <c r="AE2372" s="8"/>
      <c r="AF2372" s="8"/>
      <c r="AG2372" s="8"/>
      <c r="AH2372" s="8"/>
      <c r="AI2372" s="8"/>
      <c r="AJ2372" s="5"/>
      <c r="AK2372" s="8"/>
      <c r="AL2372" s="8"/>
      <c r="AM2372" s="8"/>
      <c r="AN2372" s="8"/>
      <c r="AO2372" s="8"/>
      <c r="AP2372" s="8"/>
      <c r="AQ2372" s="9"/>
      <c r="AS2372" s="8"/>
      <c r="AT2372" s="8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J2372" s="5"/>
      <c r="BK2372" s="5"/>
      <c r="BL2372" s="5"/>
      <c r="BO2372" s="7"/>
      <c r="BP2372" s="5"/>
      <c r="BQ2372" s="5"/>
      <c r="BR2372" s="5"/>
      <c r="BS2372" s="5"/>
      <c r="BT2372" s="7"/>
      <c r="BU2372" s="7"/>
      <c r="BV2372" s="7"/>
      <c r="BW2372" s="7"/>
      <c r="BX2372" s="7"/>
      <c r="BY2372" s="7"/>
      <c r="BZ2372" s="7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L2372" s="5">
        <v>229.2228725465672</v>
      </c>
      <c r="CM2372" s="5"/>
      <c r="CO2372" s="5"/>
      <c r="CP2372" s="5"/>
      <c r="CQ2372" s="5"/>
    </row>
    <row r="2373" spans="1:166" hidden="1" x14ac:dyDescent="0.25">
      <c r="A2373" t="s">
        <v>87</v>
      </c>
      <c r="B2373" t="s">
        <v>251</v>
      </c>
      <c r="C2373" s="6">
        <v>39869</v>
      </c>
      <c r="D2373" s="5"/>
      <c r="G2373">
        <v>133</v>
      </c>
      <c r="H2373" t="s">
        <v>17</v>
      </c>
      <c r="I2373" s="7">
        <v>9</v>
      </c>
      <c r="J2373">
        <v>1000</v>
      </c>
      <c r="K2373" s="5">
        <f t="shared" si="75"/>
        <v>111.11111111111111</v>
      </c>
      <c r="AC2373" s="5"/>
      <c r="AE2373" s="8"/>
      <c r="AF2373" s="8"/>
      <c r="AG2373" s="8"/>
      <c r="AH2373" s="8"/>
      <c r="AI2373" s="8"/>
      <c r="AJ2373" s="5"/>
      <c r="AK2373" s="8"/>
      <c r="AL2373" s="8"/>
      <c r="AM2373" s="8"/>
      <c r="AN2373" s="8"/>
      <c r="AO2373" s="8"/>
      <c r="AP2373" s="8"/>
      <c r="AQ2373" s="9"/>
      <c r="AS2373" s="8"/>
      <c r="AT2373" s="8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J2373" s="5"/>
      <c r="BK2373" s="5"/>
      <c r="BL2373" s="5"/>
      <c r="BO2373" s="7"/>
      <c r="BP2373" s="5"/>
      <c r="BQ2373" s="5"/>
      <c r="BR2373" s="5"/>
      <c r="BS2373" s="5"/>
      <c r="BT2373" s="7"/>
      <c r="BU2373" s="7"/>
      <c r="BV2373" s="7"/>
      <c r="BW2373" s="7"/>
      <c r="BX2373" s="7"/>
      <c r="BY2373" s="7"/>
      <c r="BZ2373" s="7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L2373" s="5">
        <v>202.39990656507581</v>
      </c>
      <c r="CM2373" s="5"/>
      <c r="CO2373" s="5"/>
      <c r="CP2373" s="5"/>
      <c r="CQ2373" s="5"/>
    </row>
    <row r="2374" spans="1:166" hidden="1" x14ac:dyDescent="0.25">
      <c r="A2374" t="s">
        <v>87</v>
      </c>
      <c r="B2374" t="s">
        <v>251</v>
      </c>
      <c r="C2374" s="6">
        <v>39871</v>
      </c>
      <c r="D2374" s="5"/>
      <c r="G2374">
        <v>135</v>
      </c>
      <c r="H2374" t="s">
        <v>17</v>
      </c>
      <c r="I2374" s="7">
        <v>9</v>
      </c>
      <c r="J2374">
        <v>1000</v>
      </c>
      <c r="K2374" s="5">
        <f t="shared" si="75"/>
        <v>111.11111111111111</v>
      </c>
      <c r="AC2374" s="5"/>
      <c r="AE2374" s="8"/>
      <c r="AF2374" s="8"/>
      <c r="AG2374" s="8"/>
      <c r="AH2374" s="8"/>
      <c r="AI2374" s="8"/>
      <c r="AJ2374" s="5"/>
      <c r="AK2374" s="8"/>
      <c r="AL2374" s="8"/>
      <c r="AM2374" s="8"/>
      <c r="AN2374" s="8"/>
      <c r="AO2374" s="8"/>
      <c r="AP2374" s="8"/>
      <c r="AQ2374" s="9"/>
      <c r="AS2374" s="8"/>
      <c r="AT2374" s="8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J2374" s="5"/>
      <c r="BK2374" s="5"/>
      <c r="BL2374" s="5"/>
      <c r="BO2374" s="7"/>
      <c r="BP2374" s="5"/>
      <c r="BQ2374" s="5"/>
      <c r="BR2374" s="5"/>
      <c r="BS2374" s="5"/>
      <c r="BT2374" s="7"/>
      <c r="BU2374" s="7"/>
      <c r="BV2374" s="7"/>
      <c r="BW2374" s="7"/>
      <c r="BX2374" s="7"/>
      <c r="BY2374" s="7"/>
      <c r="BZ2374" s="7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L2374" s="5">
        <v>194.75559000093369</v>
      </c>
      <c r="CM2374" s="5"/>
      <c r="CO2374" s="5"/>
      <c r="CP2374" s="5"/>
      <c r="CQ2374" s="5"/>
    </row>
    <row r="2375" spans="1:166" hidden="1" x14ac:dyDescent="0.25">
      <c r="A2375" t="s">
        <v>87</v>
      </c>
      <c r="B2375" t="s">
        <v>251</v>
      </c>
      <c r="C2375" s="6">
        <v>39873</v>
      </c>
      <c r="D2375" s="5"/>
      <c r="E2375" s="6"/>
      <c r="G2375">
        <v>137</v>
      </c>
      <c r="H2375" t="s">
        <v>17</v>
      </c>
      <c r="I2375" s="7">
        <v>9</v>
      </c>
      <c r="J2375">
        <v>1000</v>
      </c>
      <c r="K2375" s="5">
        <f t="shared" si="75"/>
        <v>111.11111111111111</v>
      </c>
      <c r="L2375" s="5"/>
      <c r="M2375" s="8"/>
      <c r="N2375" s="8"/>
      <c r="O2375" s="8"/>
      <c r="P2375" s="8"/>
      <c r="Q2375" s="5"/>
      <c r="R2375" s="5"/>
      <c r="S2375" s="5"/>
      <c r="T2375" s="5"/>
      <c r="U2375" s="5"/>
      <c r="V2375" s="5"/>
      <c r="W2375" s="5"/>
      <c r="X2375" s="8"/>
      <c r="Y2375" s="8"/>
      <c r="Z2375" s="8"/>
      <c r="AA2375" s="8"/>
      <c r="AB2375" s="8"/>
      <c r="AC2375" s="5"/>
      <c r="AD2375" s="8"/>
      <c r="AE2375" s="8"/>
      <c r="AF2375" s="8"/>
      <c r="AG2375" s="8"/>
      <c r="AH2375" s="8"/>
      <c r="AI2375" s="8"/>
      <c r="AJ2375" s="5"/>
      <c r="AK2375" s="8"/>
      <c r="AL2375" s="8"/>
      <c r="AM2375" s="8"/>
      <c r="AN2375" s="8"/>
      <c r="AO2375" s="8"/>
      <c r="AP2375" s="8"/>
      <c r="AQ2375" s="9"/>
      <c r="AR2375" s="8"/>
      <c r="AS2375" s="8"/>
      <c r="AT2375" s="8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8"/>
      <c r="BJ2375" s="5"/>
      <c r="BK2375" s="5"/>
      <c r="BL2375" s="5"/>
      <c r="BM2375" s="8"/>
      <c r="BN2375" s="8"/>
      <c r="BO2375" s="7"/>
      <c r="BP2375" s="5"/>
      <c r="BQ2375" s="5"/>
      <c r="BR2375" s="5"/>
      <c r="BS2375" s="5"/>
      <c r="BT2375" s="7"/>
      <c r="BU2375" s="7"/>
      <c r="BV2375" s="7"/>
      <c r="BW2375" s="7"/>
      <c r="BX2375" s="7"/>
      <c r="BY2375" s="7"/>
      <c r="BZ2375" s="7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8"/>
      <c r="CL2375" s="5">
        <v>218.98255645651929</v>
      </c>
      <c r="CM2375" s="5"/>
      <c r="CN2375" s="8"/>
      <c r="CO2375" s="5"/>
      <c r="CP2375" s="5"/>
      <c r="CQ2375" s="5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</row>
    <row r="2376" spans="1:166" hidden="1" x14ac:dyDescent="0.25">
      <c r="A2376" t="s">
        <v>87</v>
      </c>
      <c r="B2376" t="s">
        <v>251</v>
      </c>
      <c r="C2376" s="6">
        <v>39874</v>
      </c>
      <c r="G2376">
        <v>138</v>
      </c>
      <c r="H2376" t="s">
        <v>17</v>
      </c>
      <c r="I2376" s="7">
        <v>9</v>
      </c>
      <c r="J2376">
        <v>1000</v>
      </c>
      <c r="K2376" s="5">
        <f t="shared" si="75"/>
        <v>111.11111111111111</v>
      </c>
      <c r="AC2376" s="5">
        <v>383.22201957048082</v>
      </c>
      <c r="AE2376" s="8"/>
      <c r="AF2376" s="8"/>
      <c r="AG2376" s="8"/>
      <c r="AH2376" s="8"/>
      <c r="AI2376" s="8"/>
      <c r="AJ2376" s="5">
        <v>242.29405974790828</v>
      </c>
      <c r="AK2376" s="8">
        <v>3.4500432741775837</v>
      </c>
      <c r="AL2376" s="8"/>
      <c r="AM2376" s="8"/>
      <c r="AN2376" s="8"/>
      <c r="AO2376" s="8"/>
      <c r="AP2376" s="8"/>
      <c r="AQ2376" s="9">
        <f>AK2376/AJ2376</f>
        <v>1.4239074939629707E-2</v>
      </c>
      <c r="AS2376" s="8"/>
      <c r="AT2376" s="8"/>
      <c r="AU2376" s="5">
        <v>0</v>
      </c>
      <c r="AV2376" s="5"/>
      <c r="AW2376" s="5"/>
      <c r="AX2376" s="5"/>
      <c r="AY2376" s="5">
        <v>713.14259733728818</v>
      </c>
      <c r="AZ2376" s="5"/>
      <c r="BA2376" s="5"/>
      <c r="BB2376" s="5"/>
      <c r="BC2376" s="5"/>
      <c r="BD2376" s="5"/>
      <c r="BE2376" s="5"/>
      <c r="BF2376" s="5"/>
      <c r="BG2376" s="5">
        <v>64.039519542889096</v>
      </c>
      <c r="BH2376" s="5">
        <v>777.1821168801772</v>
      </c>
      <c r="BJ2376" s="5"/>
      <c r="BK2376" s="5">
        <f>AC2376+AJ2376+BH2376</f>
        <v>1402.6981961985662</v>
      </c>
      <c r="BL2376" s="5"/>
      <c r="BM2376" s="8">
        <f>BH2376/BK2376</f>
        <v>0.55406224873348253</v>
      </c>
      <c r="BN2376" s="8"/>
      <c r="BO2376" s="7"/>
      <c r="BP2376" s="5"/>
      <c r="BQ2376" s="5"/>
      <c r="BR2376" s="5"/>
      <c r="BS2376" s="5"/>
      <c r="BT2376" s="7"/>
      <c r="BU2376" s="7"/>
      <c r="BV2376" s="7"/>
      <c r="BW2376" s="7"/>
      <c r="BX2376" s="8">
        <f>AC2376/BK2376</f>
        <v>0.27320347356904412</v>
      </c>
      <c r="BY2376" s="8">
        <f>AJ2376/BK2376</f>
        <v>0.17273427769747349</v>
      </c>
      <c r="BZ2376" s="8">
        <f>BH2376/BK2376</f>
        <v>0.55406224873348253</v>
      </c>
      <c r="CA2376" s="5">
        <f>CB2376+CC2376+CD2376+CE2376+CF2376+CG2376</f>
        <v>712.7755515497264</v>
      </c>
      <c r="CB2376" s="5">
        <v>13.75</v>
      </c>
      <c r="CC2376" s="5">
        <v>165.43280769551868</v>
      </c>
      <c r="CD2376" s="5">
        <v>10.470848237637593</v>
      </c>
      <c r="CE2376" s="5"/>
      <c r="CF2376" s="5">
        <v>195.53750312536852</v>
      </c>
      <c r="CG2376" s="5">
        <v>327.58439249120158</v>
      </c>
      <c r="CH2376" s="9">
        <f>AK2376/CA2376</f>
        <v>4.8402940682750022E-3</v>
      </c>
      <c r="CI2376" s="5"/>
      <c r="CJ2376" s="5"/>
      <c r="CL2376" s="5"/>
      <c r="CM2376" s="5"/>
      <c r="CO2376" s="5"/>
      <c r="CP2376" s="5"/>
      <c r="CQ2376" s="5"/>
    </row>
    <row r="2377" spans="1:166" hidden="1" x14ac:dyDescent="0.25">
      <c r="A2377" t="s">
        <v>87</v>
      </c>
      <c r="B2377" t="s">
        <v>251</v>
      </c>
      <c r="C2377" s="6">
        <v>39877</v>
      </c>
      <c r="D2377" s="5"/>
      <c r="G2377">
        <v>141</v>
      </c>
      <c r="H2377" t="s">
        <v>17</v>
      </c>
      <c r="I2377" s="7">
        <v>9</v>
      </c>
      <c r="J2377">
        <v>1000</v>
      </c>
      <c r="K2377" s="5">
        <f t="shared" si="75"/>
        <v>111.11111111111111</v>
      </c>
      <c r="AC2377" s="5"/>
      <c r="AE2377" s="8"/>
      <c r="AF2377" s="8"/>
      <c r="AG2377" s="8"/>
      <c r="AH2377" s="8"/>
      <c r="AI2377" s="8"/>
      <c r="AJ2377" s="5"/>
      <c r="AK2377" s="8"/>
      <c r="AL2377" s="8"/>
      <c r="AM2377" s="8"/>
      <c r="AN2377" s="8"/>
      <c r="AO2377" s="8"/>
      <c r="AP2377" s="8"/>
      <c r="AQ2377" s="9"/>
      <c r="AS2377" s="8"/>
      <c r="AT2377" s="8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J2377" s="5"/>
      <c r="BK2377" s="5"/>
      <c r="BL2377" s="5"/>
      <c r="BO2377" s="7"/>
      <c r="BP2377" s="5"/>
      <c r="BQ2377" s="5"/>
      <c r="BR2377" s="5"/>
      <c r="BS2377" s="5"/>
      <c r="BT2377" s="7"/>
      <c r="BU2377" s="7"/>
      <c r="BV2377" s="7"/>
      <c r="BW2377" s="7"/>
      <c r="BX2377" s="7"/>
      <c r="BY2377" s="7"/>
      <c r="BZ2377" s="7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L2377" s="5">
        <v>209.99412284553421</v>
      </c>
      <c r="CM2377" s="5"/>
      <c r="CO2377" s="5"/>
      <c r="CP2377" s="5"/>
      <c r="CQ2377" s="5"/>
    </row>
    <row r="2378" spans="1:166" hidden="1" x14ac:dyDescent="0.25">
      <c r="A2378" t="s">
        <v>87</v>
      </c>
      <c r="B2378" t="s">
        <v>251</v>
      </c>
      <c r="C2378" s="6">
        <v>39882</v>
      </c>
      <c r="D2378" s="5"/>
      <c r="G2378">
        <v>146</v>
      </c>
      <c r="H2378" t="s">
        <v>17</v>
      </c>
      <c r="I2378" s="7">
        <v>9</v>
      </c>
      <c r="J2378">
        <v>1000</v>
      </c>
      <c r="K2378" s="5">
        <f t="shared" si="75"/>
        <v>111.11111111111111</v>
      </c>
      <c r="AC2378" s="5"/>
      <c r="AE2378" s="8"/>
      <c r="AF2378" s="8"/>
      <c r="AG2378" s="8"/>
      <c r="AH2378" s="8"/>
      <c r="AI2378" s="8"/>
      <c r="AJ2378" s="5"/>
      <c r="AK2378" s="8"/>
      <c r="AL2378" s="8"/>
      <c r="AM2378" s="8"/>
      <c r="AN2378" s="8"/>
      <c r="AO2378" s="8"/>
      <c r="AP2378" s="8"/>
      <c r="AQ2378" s="9"/>
      <c r="AS2378" s="8"/>
      <c r="AT2378" s="8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J2378" s="5"/>
      <c r="BK2378" s="5"/>
      <c r="BL2378" s="5"/>
      <c r="BO2378" s="7"/>
      <c r="BP2378" s="5"/>
      <c r="BQ2378" s="5"/>
      <c r="BR2378" s="5"/>
      <c r="BS2378" s="5"/>
      <c r="BT2378" s="7"/>
      <c r="BU2378" s="7"/>
      <c r="BV2378" s="7"/>
      <c r="BW2378" s="7"/>
      <c r="BX2378" s="7"/>
      <c r="BY2378" s="7"/>
      <c r="BZ2378" s="7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L2378" s="5">
        <v>187.9738286232608</v>
      </c>
      <c r="CM2378" s="5"/>
      <c r="CO2378" s="5"/>
      <c r="CP2378" s="5"/>
      <c r="CQ2378" s="5"/>
    </row>
    <row r="2379" spans="1:166" hidden="1" x14ac:dyDescent="0.25">
      <c r="A2379" t="s">
        <v>87</v>
      </c>
      <c r="B2379" t="s">
        <v>251</v>
      </c>
      <c r="C2379" s="6">
        <v>39885</v>
      </c>
      <c r="D2379" s="5"/>
      <c r="G2379">
        <v>149</v>
      </c>
      <c r="H2379" t="s">
        <v>17</v>
      </c>
      <c r="I2379" s="7">
        <v>9</v>
      </c>
      <c r="J2379">
        <v>1000</v>
      </c>
      <c r="K2379" s="5">
        <f t="shared" si="75"/>
        <v>111.11111111111111</v>
      </c>
      <c r="AC2379" s="5"/>
      <c r="AE2379" s="8"/>
      <c r="AF2379" s="8"/>
      <c r="AG2379" s="8"/>
      <c r="AH2379" s="8"/>
      <c r="AI2379" s="8"/>
      <c r="AJ2379" s="5"/>
      <c r="AK2379" s="8"/>
      <c r="AL2379" s="8"/>
      <c r="AM2379" s="8"/>
      <c r="AN2379" s="8"/>
      <c r="AO2379" s="8"/>
      <c r="AP2379" s="8"/>
      <c r="AQ2379" s="9"/>
      <c r="AS2379" s="8"/>
      <c r="AT2379" s="8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J2379" s="5"/>
      <c r="BK2379" s="5"/>
      <c r="BL2379" s="5"/>
      <c r="BO2379" s="7"/>
      <c r="BP2379" s="5"/>
      <c r="BQ2379" s="5"/>
      <c r="BR2379" s="5"/>
      <c r="BS2379" s="5"/>
      <c r="BT2379" s="7"/>
      <c r="BU2379" s="7"/>
      <c r="BV2379" s="7"/>
      <c r="BW2379" s="7"/>
      <c r="BX2379" s="7"/>
      <c r="BY2379" s="7"/>
      <c r="BZ2379" s="7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L2379" s="5">
        <v>177.04433054147901</v>
      </c>
      <c r="CM2379" s="5"/>
      <c r="CO2379" s="5"/>
      <c r="CP2379" s="5"/>
      <c r="CQ2379" s="5"/>
    </row>
    <row r="2380" spans="1:166" hidden="1" x14ac:dyDescent="0.25">
      <c r="A2380" t="s">
        <v>87</v>
      </c>
      <c r="B2380" t="s">
        <v>251</v>
      </c>
      <c r="C2380" s="6">
        <v>39887</v>
      </c>
      <c r="D2380" s="5"/>
      <c r="G2380">
        <v>151</v>
      </c>
      <c r="H2380" t="s">
        <v>17</v>
      </c>
      <c r="I2380" s="7">
        <v>9</v>
      </c>
      <c r="J2380">
        <v>1000</v>
      </c>
      <c r="K2380" s="5">
        <f t="shared" si="75"/>
        <v>111.11111111111111</v>
      </c>
      <c r="AC2380" s="5"/>
      <c r="AE2380" s="8"/>
      <c r="AF2380" s="8"/>
      <c r="AG2380" s="8"/>
      <c r="AH2380" s="8"/>
      <c r="AI2380" s="8"/>
      <c r="AJ2380" s="5"/>
      <c r="AK2380" s="8"/>
      <c r="AL2380" s="8"/>
      <c r="AM2380" s="8"/>
      <c r="AN2380" s="8"/>
      <c r="AO2380" s="8"/>
      <c r="AP2380" s="8"/>
      <c r="AQ2380" s="9"/>
      <c r="AS2380" s="8"/>
      <c r="AT2380" s="8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J2380" s="5"/>
      <c r="BK2380" s="5"/>
      <c r="BL2380" s="5"/>
      <c r="BO2380" s="7"/>
      <c r="BP2380" s="5"/>
      <c r="BQ2380" s="5"/>
      <c r="BR2380" s="5"/>
      <c r="BS2380" s="5"/>
      <c r="BT2380" s="7"/>
      <c r="BU2380" s="7"/>
      <c r="BV2380" s="7"/>
      <c r="BW2380" s="7"/>
      <c r="BX2380" s="7"/>
      <c r="BY2380" s="7"/>
      <c r="BZ2380" s="7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L2380" s="5">
        <v>223.91792393622441</v>
      </c>
      <c r="CM2380" s="5"/>
      <c r="CO2380" s="5"/>
      <c r="CP2380" s="5"/>
      <c r="CQ2380" s="5"/>
    </row>
    <row r="2381" spans="1:166" hidden="1" x14ac:dyDescent="0.25">
      <c r="A2381" t="s">
        <v>87</v>
      </c>
      <c r="B2381" t="s">
        <v>251</v>
      </c>
      <c r="C2381" s="6">
        <v>39895</v>
      </c>
      <c r="D2381" s="5"/>
      <c r="G2381">
        <v>159</v>
      </c>
      <c r="H2381" t="s">
        <v>17</v>
      </c>
      <c r="I2381" s="7">
        <v>9</v>
      </c>
      <c r="J2381">
        <v>1000</v>
      </c>
      <c r="K2381" s="5">
        <f t="shared" si="75"/>
        <v>111.11111111111111</v>
      </c>
      <c r="AC2381" s="5"/>
      <c r="AE2381" s="8"/>
      <c r="AF2381" s="8"/>
      <c r="AG2381" s="8"/>
      <c r="AH2381" s="8"/>
      <c r="AI2381" s="8"/>
      <c r="AJ2381" s="5"/>
      <c r="AK2381" s="8"/>
      <c r="AL2381" s="8"/>
      <c r="AM2381" s="8"/>
      <c r="AN2381" s="8"/>
      <c r="AO2381" s="8"/>
      <c r="AP2381" s="8"/>
      <c r="AQ2381" s="9"/>
      <c r="AS2381" s="8"/>
      <c r="AT2381" s="8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J2381" s="5"/>
      <c r="BK2381" s="5"/>
      <c r="BL2381" s="5"/>
      <c r="BO2381" s="7"/>
      <c r="BP2381" s="5"/>
      <c r="BQ2381" s="5"/>
      <c r="BR2381" s="5"/>
      <c r="BS2381" s="5"/>
      <c r="BT2381" s="7"/>
      <c r="BU2381" s="7"/>
      <c r="BV2381" s="7"/>
      <c r="BW2381" s="7"/>
      <c r="BX2381" s="7"/>
      <c r="BY2381" s="7"/>
      <c r="BZ2381" s="7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L2381" s="5">
        <v>195.03408899707679</v>
      </c>
      <c r="CM2381" s="5"/>
      <c r="CO2381" s="5"/>
      <c r="CP2381" s="5"/>
      <c r="CQ2381" s="5"/>
    </row>
    <row r="2382" spans="1:166" hidden="1" x14ac:dyDescent="0.25">
      <c r="A2382" t="s">
        <v>87</v>
      </c>
      <c r="B2382" t="s">
        <v>251</v>
      </c>
      <c r="C2382" s="6">
        <v>39901</v>
      </c>
      <c r="D2382" s="5">
        <v>9</v>
      </c>
      <c r="E2382" s="6" t="s">
        <v>207</v>
      </c>
      <c r="F2382" t="s">
        <v>15</v>
      </c>
      <c r="G2382">
        <v>165</v>
      </c>
      <c r="H2382" t="s">
        <v>17</v>
      </c>
      <c r="I2382" s="7">
        <v>9</v>
      </c>
      <c r="J2382">
        <v>1000</v>
      </c>
      <c r="K2382" s="5">
        <f t="shared" si="75"/>
        <v>111.11111111111111</v>
      </c>
      <c r="L2382" s="5"/>
      <c r="M2382" s="8"/>
      <c r="N2382" s="8"/>
      <c r="O2382" s="8"/>
      <c r="P2382" s="8"/>
      <c r="Q2382" s="5"/>
      <c r="R2382" s="5"/>
      <c r="S2382" s="5"/>
      <c r="T2382" s="5"/>
      <c r="U2382" s="5"/>
      <c r="V2382" s="5">
        <v>165</v>
      </c>
      <c r="W2382" s="5"/>
      <c r="X2382" s="8"/>
      <c r="Y2382" s="8"/>
      <c r="Z2382" s="8"/>
      <c r="AA2382" s="8"/>
      <c r="AB2382" s="8"/>
      <c r="AC2382" s="5"/>
      <c r="AD2382" s="8"/>
      <c r="AE2382" s="8"/>
      <c r="AF2382" s="8"/>
      <c r="AG2382" s="8"/>
      <c r="AH2382" s="8"/>
      <c r="AI2382" s="8"/>
      <c r="AJ2382" s="5"/>
      <c r="AK2382" s="8"/>
      <c r="AL2382" s="8"/>
      <c r="AM2382" s="8"/>
      <c r="AN2382" s="8"/>
      <c r="AO2382" s="8"/>
      <c r="AP2382" s="8"/>
      <c r="AQ2382" s="9"/>
      <c r="AR2382" s="8"/>
      <c r="AS2382" s="8"/>
      <c r="AT2382" s="8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8"/>
      <c r="BJ2382" s="5"/>
      <c r="BK2382" s="5"/>
      <c r="BL2382" s="5"/>
      <c r="BM2382" s="8"/>
      <c r="BN2382" s="8"/>
      <c r="BO2382" s="7"/>
      <c r="BP2382" s="5"/>
      <c r="BQ2382" s="5"/>
      <c r="BR2382" s="5"/>
      <c r="BS2382" s="5"/>
      <c r="BT2382" s="7"/>
      <c r="BU2382" s="7"/>
      <c r="BV2382" s="7"/>
      <c r="BW2382" s="7"/>
      <c r="BX2382" s="7"/>
      <c r="BY2382" s="7"/>
      <c r="BZ2382" s="7"/>
      <c r="CA2382" s="5"/>
      <c r="CB2382" s="5"/>
      <c r="CC2382" s="5">
        <v>39.200000000000003</v>
      </c>
      <c r="CD2382" s="5">
        <v>108.2</v>
      </c>
      <c r="CE2382" s="5"/>
      <c r="CF2382" s="5"/>
      <c r="CG2382" s="5"/>
      <c r="CH2382" s="5"/>
      <c r="CI2382" s="5"/>
      <c r="CJ2382" s="5"/>
      <c r="CK2382" s="8"/>
      <c r="CL2382" s="5"/>
      <c r="CM2382" s="5"/>
      <c r="CN2382" s="8"/>
      <c r="CO2382" s="5"/>
      <c r="CP2382" s="5"/>
      <c r="CQ2382" s="5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</row>
    <row r="2383" spans="1:166" hidden="1" x14ac:dyDescent="0.25">
      <c r="A2383" t="s">
        <v>87</v>
      </c>
      <c r="B2383" t="s">
        <v>251</v>
      </c>
      <c r="C2383" s="6">
        <v>39902</v>
      </c>
      <c r="G2383">
        <v>166</v>
      </c>
      <c r="H2383" t="s">
        <v>17</v>
      </c>
      <c r="I2383" s="7">
        <v>9</v>
      </c>
      <c r="J2383">
        <v>1000</v>
      </c>
      <c r="K2383" s="5">
        <f t="shared" si="75"/>
        <v>111.11111111111111</v>
      </c>
      <c r="AC2383" s="5">
        <v>332.55516525719736</v>
      </c>
      <c r="AE2383" s="8"/>
      <c r="AF2383" s="8"/>
      <c r="AG2383" s="8"/>
      <c r="AH2383" s="8"/>
      <c r="AI2383" s="8"/>
      <c r="AJ2383" s="5">
        <v>199.51655588268878</v>
      </c>
      <c r="AK2383" s="8">
        <v>2.3835424684351012</v>
      </c>
      <c r="AL2383" s="8"/>
      <c r="AM2383" s="8"/>
      <c r="AN2383" s="8"/>
      <c r="AO2383" s="8"/>
      <c r="AP2383" s="8"/>
      <c r="AQ2383" s="9">
        <f>AK2383/AJ2383</f>
        <v>1.1946589885185118E-2</v>
      </c>
      <c r="AS2383" s="8"/>
      <c r="AT2383" s="8"/>
      <c r="AU2383" s="5">
        <v>0</v>
      </c>
      <c r="AV2383" s="5"/>
      <c r="AW2383" s="5"/>
      <c r="AX2383" s="5"/>
      <c r="AY2383" s="5">
        <v>188.85533315536941</v>
      </c>
      <c r="AZ2383" s="5"/>
      <c r="BA2383" s="5"/>
      <c r="BB2383" s="5"/>
      <c r="BC2383" s="5"/>
      <c r="BD2383" s="5"/>
      <c r="BE2383" s="5"/>
      <c r="BF2383" s="5"/>
      <c r="BG2383" s="5">
        <v>662.81029325767679</v>
      </c>
      <c r="BH2383" s="5">
        <v>851.66562641304608</v>
      </c>
      <c r="BJ2383" s="5"/>
      <c r="BK2383" s="5">
        <f>AC2383+AJ2383+BH2383</f>
        <v>1383.7373475529321</v>
      </c>
      <c r="BL2383" s="5"/>
      <c r="BM2383" s="8">
        <f>BH2383/BK2383</f>
        <v>0.61548214183795258</v>
      </c>
      <c r="BN2383" s="8"/>
      <c r="BO2383" s="7"/>
      <c r="BP2383" s="5"/>
      <c r="BQ2383" s="5"/>
      <c r="BR2383" s="5"/>
      <c r="BS2383" s="5"/>
      <c r="BT2383" s="7"/>
      <c r="BU2383" s="7"/>
      <c r="BV2383" s="7"/>
      <c r="BW2383" s="7"/>
      <c r="BX2383" s="8">
        <f>AC2383/BK2383</f>
        <v>0.24033113353867622</v>
      </c>
      <c r="BY2383" s="8">
        <f>AJ2383/BK2383</f>
        <v>0.14418672462337126</v>
      </c>
      <c r="BZ2383" s="8">
        <f>BH2383/BK2383</f>
        <v>0.61548214183795258</v>
      </c>
      <c r="CA2383" s="5"/>
      <c r="CB2383" s="5">
        <v>8.25</v>
      </c>
      <c r="CC2383" s="5">
        <v>39.125834720228028</v>
      </c>
      <c r="CD2383" s="5">
        <v>99.432534473686218</v>
      </c>
      <c r="CE2383" s="5"/>
      <c r="CF2383" s="5"/>
      <c r="CG2383" s="5"/>
      <c r="CH2383" s="5"/>
      <c r="CI2383" s="5"/>
      <c r="CJ2383" s="5"/>
      <c r="CL2383" s="5"/>
      <c r="CM2383" s="5"/>
      <c r="CO2383" s="5"/>
      <c r="CP2383" s="5"/>
      <c r="CQ2383" s="5"/>
    </row>
    <row r="2384" spans="1:166" hidden="1" x14ac:dyDescent="0.25">
      <c r="A2384" t="s">
        <v>87</v>
      </c>
      <c r="B2384" t="s">
        <v>251</v>
      </c>
      <c r="C2384" s="6">
        <v>39904</v>
      </c>
      <c r="D2384" s="5"/>
      <c r="G2384">
        <v>168</v>
      </c>
      <c r="H2384" t="s">
        <v>17</v>
      </c>
      <c r="I2384" s="7">
        <v>9</v>
      </c>
      <c r="J2384">
        <v>1000</v>
      </c>
      <c r="K2384" s="5">
        <f t="shared" si="75"/>
        <v>111.11111111111111</v>
      </c>
      <c r="AC2384" s="5"/>
      <c r="AE2384" s="8"/>
      <c r="AF2384" s="8"/>
      <c r="AG2384" s="8"/>
      <c r="AH2384" s="8"/>
      <c r="AI2384" s="8"/>
      <c r="AJ2384" s="5"/>
      <c r="AK2384" s="8"/>
      <c r="AL2384" s="8"/>
      <c r="AM2384" s="8"/>
      <c r="AN2384" s="8"/>
      <c r="AO2384" s="8"/>
      <c r="AP2384" s="8"/>
      <c r="AQ2384" s="9"/>
      <c r="AS2384" s="8"/>
      <c r="AT2384" s="8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J2384" s="5"/>
      <c r="BK2384" s="5"/>
      <c r="BL2384" s="5"/>
      <c r="BO2384" s="7"/>
      <c r="BP2384" s="5"/>
      <c r="BQ2384" s="5"/>
      <c r="BR2384" s="5"/>
      <c r="BS2384" s="5"/>
      <c r="BT2384" s="7"/>
      <c r="BU2384" s="7"/>
      <c r="BV2384" s="7"/>
      <c r="BW2384" s="7"/>
      <c r="BX2384" s="7"/>
      <c r="BY2384" s="7"/>
      <c r="BZ2384" s="7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L2384" s="5">
        <v>176.0634345231544</v>
      </c>
      <c r="CM2384" s="5"/>
      <c r="CO2384" s="5"/>
      <c r="CP2384" s="5"/>
      <c r="CQ2384" s="5"/>
    </row>
    <row r="2385" spans="1:166" hidden="1" x14ac:dyDescent="0.25">
      <c r="A2385" t="s">
        <v>87</v>
      </c>
      <c r="B2385" t="s">
        <v>251</v>
      </c>
      <c r="C2385" s="6">
        <v>39926</v>
      </c>
      <c r="D2385" s="5">
        <v>10</v>
      </c>
      <c r="E2385" t="s">
        <v>108</v>
      </c>
      <c r="F2385" t="s">
        <v>18</v>
      </c>
      <c r="G2385">
        <v>190</v>
      </c>
      <c r="H2385" t="s">
        <v>17</v>
      </c>
      <c r="I2385" s="7">
        <v>9</v>
      </c>
      <c r="J2385">
        <v>1000</v>
      </c>
      <c r="K2385" s="5">
        <f t="shared" si="75"/>
        <v>111.11111111111111</v>
      </c>
      <c r="L2385" s="5"/>
      <c r="M2385" s="8"/>
      <c r="N2385" s="8"/>
      <c r="O2385" s="8"/>
      <c r="P2385" s="8"/>
      <c r="Q2385" s="5"/>
      <c r="R2385" s="5"/>
      <c r="S2385" s="5"/>
      <c r="T2385" s="5"/>
      <c r="U2385" s="5"/>
      <c r="V2385" s="5"/>
      <c r="W2385" s="5"/>
      <c r="X2385" s="8"/>
      <c r="Y2385" s="8"/>
      <c r="Z2385" s="8"/>
      <c r="AA2385" s="8"/>
      <c r="AB2385" s="8"/>
      <c r="AC2385" s="5"/>
      <c r="AD2385" s="8"/>
      <c r="AE2385" s="8"/>
      <c r="AF2385" s="8"/>
      <c r="AG2385" s="8"/>
      <c r="AH2385" s="8"/>
      <c r="AI2385" s="8"/>
      <c r="AJ2385" s="5"/>
      <c r="AK2385" s="8"/>
      <c r="AL2385" s="8"/>
      <c r="AM2385" s="8"/>
      <c r="AN2385" s="8"/>
      <c r="AO2385" s="8"/>
      <c r="AP2385" s="8"/>
      <c r="AQ2385" s="9"/>
      <c r="AR2385" s="8"/>
      <c r="AS2385" s="8"/>
      <c r="AT2385" s="8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8"/>
      <c r="BJ2385" s="5"/>
      <c r="BK2385" s="5"/>
      <c r="BL2385" s="5"/>
      <c r="BM2385" s="8"/>
      <c r="BN2385" s="5">
        <f>BP2385*(1/(BO2385/100))</f>
        <v>686.3454234417344</v>
      </c>
      <c r="BO2385" s="7">
        <v>40</v>
      </c>
      <c r="BP2385" s="5">
        <v>274.53816937669376</v>
      </c>
      <c r="BQ2385" s="5">
        <f>BN2385-BP2385</f>
        <v>411.80725406504064</v>
      </c>
      <c r="BR2385" s="5"/>
      <c r="BS2385" s="5"/>
      <c r="BT2385" s="7">
        <v>12.094192483554792</v>
      </c>
      <c r="BU2385" s="7"/>
      <c r="BV2385" s="7"/>
      <c r="BW2385" s="7"/>
      <c r="BX2385" s="7"/>
      <c r="BY2385" s="7"/>
      <c r="BZ2385" s="7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8"/>
      <c r="CL2385" s="5"/>
      <c r="CM2385" s="5"/>
      <c r="CN2385" s="8"/>
      <c r="CO2385" s="5"/>
      <c r="CP2385" s="5"/>
      <c r="CQ2385" s="5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</row>
    <row r="2386" spans="1:166" hidden="1" x14ac:dyDescent="0.25">
      <c r="A2386" t="s">
        <v>328</v>
      </c>
      <c r="B2386">
        <v>1</v>
      </c>
      <c r="C2386" s="26">
        <v>45211</v>
      </c>
      <c r="E2386" s="13" t="s">
        <v>329</v>
      </c>
      <c r="F2386" t="s">
        <v>10</v>
      </c>
      <c r="G2386" s="23">
        <v>0</v>
      </c>
      <c r="H2386" t="s">
        <v>11</v>
      </c>
      <c r="I2386">
        <v>11.4</v>
      </c>
      <c r="J2386">
        <v>1000</v>
      </c>
      <c r="AU2386"/>
      <c r="AV2386"/>
      <c r="AW2386"/>
      <c r="AY2386"/>
      <c r="AZ2386"/>
      <c r="BA2386"/>
      <c r="BB2386"/>
      <c r="BC2386"/>
      <c r="BD2386"/>
      <c r="CA2386" s="5"/>
      <c r="CB2386" s="5"/>
      <c r="CC2386" s="5"/>
      <c r="CD2386" s="5"/>
      <c r="CE2386" s="5"/>
      <c r="CF2386" s="5"/>
    </row>
    <row r="2387" spans="1:166" hidden="1" x14ac:dyDescent="0.25">
      <c r="A2387" t="s">
        <v>328</v>
      </c>
      <c r="B2387">
        <v>1</v>
      </c>
      <c r="C2387" s="26">
        <v>45232</v>
      </c>
      <c r="G2387">
        <v>21</v>
      </c>
      <c r="H2387" t="s">
        <v>11</v>
      </c>
      <c r="I2387">
        <v>11.4</v>
      </c>
      <c r="J2387">
        <v>1000</v>
      </c>
      <c r="AU2387"/>
      <c r="AV2387"/>
      <c r="AW2387"/>
      <c r="AY2387"/>
      <c r="AZ2387"/>
      <c r="BA2387"/>
      <c r="BB2387"/>
      <c r="BC2387"/>
      <c r="BD2387"/>
      <c r="CO2387" s="5">
        <f>SUM(CT2387:DR2387)</f>
        <v>586.78925000000004</v>
      </c>
      <c r="CT2387" s="5">
        <v>26.074249999999999</v>
      </c>
      <c r="CW2387" s="5">
        <v>52.148499999999999</v>
      </c>
      <c r="CZ2387" s="5">
        <v>55.445500000000003</v>
      </c>
      <c r="DC2387" s="5">
        <v>55.532500000000006</v>
      </c>
      <c r="DF2387" s="5">
        <v>54.977499999999999</v>
      </c>
      <c r="DI2387" s="5">
        <v>83.31</v>
      </c>
      <c r="DL2387" s="5">
        <v>108.767</v>
      </c>
      <c r="DO2387" s="5">
        <v>101.039</v>
      </c>
      <c r="DR2387" s="5">
        <v>49.495000000000005</v>
      </c>
    </row>
    <row r="2388" spans="1:166" hidden="1" x14ac:dyDescent="0.25">
      <c r="A2388" t="s">
        <v>328</v>
      </c>
      <c r="B2388">
        <v>1</v>
      </c>
      <c r="C2388" s="26">
        <v>45240</v>
      </c>
      <c r="G2388">
        <v>29</v>
      </c>
      <c r="H2388" t="s">
        <v>11</v>
      </c>
      <c r="I2388">
        <v>11.4</v>
      </c>
      <c r="J2388">
        <v>1000</v>
      </c>
      <c r="AU2388"/>
      <c r="AV2388"/>
      <c r="AW2388"/>
      <c r="AY2388"/>
      <c r="AZ2388"/>
      <c r="BA2388"/>
      <c r="BB2388"/>
      <c r="BC2388"/>
      <c r="BD2388"/>
      <c r="CO2388" s="5">
        <f>SUM(CT2388:DR2388)</f>
        <v>584.37350000000015</v>
      </c>
      <c r="CT2388" s="5">
        <v>25.660250000000001</v>
      </c>
      <c r="CW2388" s="5">
        <v>51.320500000000003</v>
      </c>
      <c r="CZ2388" s="5">
        <v>55.139499999999998</v>
      </c>
      <c r="DC2388" s="5">
        <v>56.052999999999997</v>
      </c>
      <c r="DF2388" s="5">
        <v>55.591000000000001</v>
      </c>
      <c r="DI2388" s="5">
        <v>82.340249999999997</v>
      </c>
      <c r="DL2388" s="5">
        <v>107.97800000000001</v>
      </c>
      <c r="DO2388" s="5">
        <v>101.072</v>
      </c>
      <c r="DR2388" s="5">
        <v>49.219000000000001</v>
      </c>
    </row>
    <row r="2389" spans="1:166" hidden="1" x14ac:dyDescent="0.25">
      <c r="A2389" t="s">
        <v>328</v>
      </c>
      <c r="B2389">
        <v>1</v>
      </c>
      <c r="C2389" s="26">
        <v>45257</v>
      </c>
      <c r="G2389">
        <v>46</v>
      </c>
      <c r="H2389" t="s">
        <v>11</v>
      </c>
      <c r="I2389">
        <v>11.4</v>
      </c>
      <c r="J2389">
        <v>1000</v>
      </c>
      <c r="AU2389"/>
      <c r="AV2389"/>
      <c r="AW2389"/>
      <c r="AY2389"/>
      <c r="AZ2389"/>
      <c r="BA2389"/>
      <c r="BB2389"/>
      <c r="BC2389"/>
      <c r="BD2389"/>
      <c r="CO2389" s="5">
        <f>SUM(CT2389:DR2389)</f>
        <v>598.04075</v>
      </c>
      <c r="CT2389" s="5">
        <v>28.009250000000009</v>
      </c>
      <c r="CW2389" s="5">
        <v>56.018500000000017</v>
      </c>
      <c r="CZ2389" s="5">
        <v>56.713000000000001</v>
      </c>
      <c r="DC2389" s="5">
        <v>57.047500000000007</v>
      </c>
      <c r="DF2389" s="5">
        <v>56.711500000000001</v>
      </c>
      <c r="DI2389" s="5">
        <v>83.786999999999992</v>
      </c>
      <c r="DL2389" s="5">
        <v>107.74100000000001</v>
      </c>
      <c r="DO2389" s="5">
        <v>102.29</v>
      </c>
      <c r="DR2389" s="5">
        <v>49.722999999999999</v>
      </c>
    </row>
    <row r="2390" spans="1:166" hidden="1" x14ac:dyDescent="0.25">
      <c r="A2390" t="s">
        <v>328</v>
      </c>
      <c r="B2390">
        <v>1</v>
      </c>
      <c r="C2390" s="26">
        <v>45260</v>
      </c>
      <c r="G2390">
        <v>49</v>
      </c>
      <c r="H2390" t="s">
        <v>11</v>
      </c>
      <c r="I2390">
        <v>11.4</v>
      </c>
      <c r="J2390">
        <v>1000</v>
      </c>
      <c r="M2390" s="5">
        <v>165.75</v>
      </c>
      <c r="N2390" s="5">
        <v>9.75</v>
      </c>
      <c r="AU2390"/>
      <c r="AV2390"/>
      <c r="AW2390"/>
      <c r="AY2390"/>
      <c r="AZ2390"/>
      <c r="BA2390"/>
      <c r="BB2390"/>
      <c r="BC2390"/>
      <c r="BD2390"/>
      <c r="CA2390" s="5"/>
      <c r="CB2390" s="5"/>
      <c r="CC2390" s="5"/>
      <c r="CD2390" s="5"/>
      <c r="CE2390" s="5"/>
      <c r="CF2390" s="5"/>
    </row>
    <row r="2391" spans="1:166" hidden="1" x14ac:dyDescent="0.25">
      <c r="A2391" t="s">
        <v>328</v>
      </c>
      <c r="B2391">
        <v>1</v>
      </c>
      <c r="C2391" s="26">
        <v>45266</v>
      </c>
      <c r="E2391" s="13" t="s">
        <v>330</v>
      </c>
      <c r="F2391" t="s">
        <v>12</v>
      </c>
      <c r="G2391">
        <v>55</v>
      </c>
      <c r="H2391" t="s">
        <v>11</v>
      </c>
      <c r="I2391">
        <v>11.4</v>
      </c>
      <c r="J2391">
        <v>1000</v>
      </c>
      <c r="R2391">
        <v>55</v>
      </c>
      <c r="AU2391"/>
      <c r="AV2391"/>
      <c r="AW2391"/>
      <c r="AY2391"/>
      <c r="AZ2391"/>
      <c r="BA2391"/>
      <c r="BB2391"/>
      <c r="BC2391"/>
      <c r="BD2391"/>
      <c r="CA2391" s="5"/>
      <c r="CB2391" s="5"/>
      <c r="CC2391" s="5"/>
      <c r="CD2391" s="5"/>
      <c r="CE2391" s="5"/>
      <c r="CF2391" s="5"/>
    </row>
    <row r="2392" spans="1:166" hidden="1" x14ac:dyDescent="0.25">
      <c r="A2392" t="s">
        <v>328</v>
      </c>
      <c r="B2392">
        <v>1</v>
      </c>
      <c r="C2392" s="26">
        <v>45267</v>
      </c>
      <c r="G2392">
        <v>56</v>
      </c>
      <c r="H2392" t="s">
        <v>11</v>
      </c>
      <c r="I2392">
        <v>11.4</v>
      </c>
      <c r="J2392">
        <v>1000</v>
      </c>
      <c r="M2392" s="5">
        <v>253.5</v>
      </c>
      <c r="N2392" s="5">
        <v>11.775</v>
      </c>
      <c r="AU2392"/>
      <c r="AV2392"/>
      <c r="AW2392"/>
      <c r="AY2392"/>
      <c r="AZ2392"/>
      <c r="BA2392"/>
      <c r="BB2392"/>
      <c r="BC2392"/>
      <c r="BD2392"/>
      <c r="CA2392" s="5"/>
      <c r="CB2392" s="5"/>
      <c r="CC2392" s="5"/>
      <c r="CD2392" s="5"/>
      <c r="CE2392" s="5"/>
      <c r="CF2392" s="5"/>
    </row>
    <row r="2393" spans="1:166" hidden="1" x14ac:dyDescent="0.25">
      <c r="A2393" t="s">
        <v>328</v>
      </c>
      <c r="B2393">
        <v>1</v>
      </c>
      <c r="C2393" s="26">
        <v>45268</v>
      </c>
      <c r="G2393">
        <v>57</v>
      </c>
      <c r="H2393" t="s">
        <v>11</v>
      </c>
      <c r="I2393">
        <v>11.4</v>
      </c>
      <c r="J2393">
        <v>1000</v>
      </c>
      <c r="AU2393"/>
      <c r="AV2393"/>
      <c r="AW2393"/>
      <c r="AY2393"/>
      <c r="AZ2393"/>
      <c r="BA2393"/>
      <c r="BB2393"/>
      <c r="BC2393"/>
      <c r="BD2393"/>
      <c r="CO2393" s="5">
        <f>SUM(CT2393:DR2393)</f>
        <v>588.36875000000009</v>
      </c>
      <c r="CT2393" s="5">
        <v>24.549499999999998</v>
      </c>
      <c r="CW2393" s="5">
        <v>49.098999999999997</v>
      </c>
      <c r="CZ2393" s="5">
        <v>54.986499999999999</v>
      </c>
      <c r="DC2393" s="5">
        <v>56.132500000000007</v>
      </c>
      <c r="DF2393" s="5">
        <v>56.636500000000005</v>
      </c>
      <c r="DI2393" s="5">
        <v>84.126750000000001</v>
      </c>
      <c r="DL2393" s="5">
        <v>109.40600000000001</v>
      </c>
      <c r="DO2393" s="5">
        <v>103.71200000000002</v>
      </c>
      <c r="DR2393" s="5">
        <v>49.72</v>
      </c>
    </row>
    <row r="2394" spans="1:166" hidden="1" x14ac:dyDescent="0.25">
      <c r="A2394" t="s">
        <v>328</v>
      </c>
      <c r="B2394">
        <v>1</v>
      </c>
      <c r="C2394" s="26">
        <v>45272</v>
      </c>
      <c r="G2394">
        <v>61</v>
      </c>
      <c r="H2394" t="s">
        <v>11</v>
      </c>
      <c r="I2394">
        <v>11.4</v>
      </c>
      <c r="J2394">
        <v>1000</v>
      </c>
      <c r="M2394" s="5">
        <v>304.75</v>
      </c>
      <c r="N2394" s="5">
        <v>13.225</v>
      </c>
      <c r="AU2394"/>
      <c r="AV2394"/>
      <c r="AW2394"/>
      <c r="AY2394"/>
      <c r="AZ2394"/>
      <c r="BA2394"/>
      <c r="BB2394"/>
      <c r="BC2394"/>
      <c r="BD2394"/>
      <c r="CA2394" s="5"/>
      <c r="CB2394" s="5"/>
      <c r="CC2394" s="5"/>
      <c r="CD2394" s="5"/>
      <c r="CE2394" s="5"/>
      <c r="CF2394" s="5"/>
      <c r="CO2394" s="5">
        <f>SUM(CT2394:DR2394)</f>
        <v>574.78250000000003</v>
      </c>
      <c r="CT2394" s="5">
        <v>20.4725</v>
      </c>
      <c r="CW2394" s="5">
        <v>40.945</v>
      </c>
      <c r="CZ2394" s="5">
        <v>51.964000000000006</v>
      </c>
      <c r="DC2394" s="5">
        <v>55.560999999999993</v>
      </c>
      <c r="DF2394" s="5">
        <v>56.090500000000006</v>
      </c>
      <c r="DI2394" s="5">
        <v>84.372000000000014</v>
      </c>
      <c r="DL2394" s="5">
        <v>110.282</v>
      </c>
      <c r="DO2394" s="5">
        <v>105.33200000000001</v>
      </c>
      <c r="DR2394" s="5">
        <v>49.763500000000001</v>
      </c>
    </row>
    <row r="2395" spans="1:166" hidden="1" x14ac:dyDescent="0.25">
      <c r="A2395" t="s">
        <v>328</v>
      </c>
      <c r="B2395">
        <v>1</v>
      </c>
      <c r="C2395" s="26">
        <v>45275</v>
      </c>
      <c r="G2395">
        <v>64</v>
      </c>
      <c r="H2395" t="s">
        <v>11</v>
      </c>
      <c r="I2395">
        <v>11.4</v>
      </c>
      <c r="J2395">
        <v>1000</v>
      </c>
      <c r="AU2395"/>
      <c r="AV2395"/>
      <c r="AW2395"/>
      <c r="AY2395"/>
      <c r="AZ2395"/>
      <c r="BA2395"/>
      <c r="BB2395"/>
      <c r="BC2395"/>
      <c r="BD2395"/>
      <c r="CO2395" s="5">
        <f>SUM(CT2395:DR2395)</f>
        <v>613.23199999999997</v>
      </c>
      <c r="CT2395" s="5">
        <v>29.099</v>
      </c>
      <c r="CW2395" s="5">
        <v>58.198</v>
      </c>
      <c r="CZ2395" s="5">
        <v>58.402000000000008</v>
      </c>
      <c r="DC2395" s="5">
        <v>57.158500000000004</v>
      </c>
      <c r="DF2395" s="5">
        <v>57.287500000000001</v>
      </c>
      <c r="DI2395" s="5">
        <v>84.691500000000019</v>
      </c>
      <c r="DL2395" s="5">
        <v>111.71599999999998</v>
      </c>
      <c r="DO2395" s="5">
        <v>105.50000000000001</v>
      </c>
      <c r="DR2395" s="5">
        <v>51.179500000000004</v>
      </c>
    </row>
    <row r="2396" spans="1:166" hidden="1" x14ac:dyDescent="0.25">
      <c r="A2396" t="s">
        <v>328</v>
      </c>
      <c r="B2396">
        <v>1</v>
      </c>
      <c r="C2396" s="26">
        <v>45279</v>
      </c>
      <c r="G2396">
        <v>68</v>
      </c>
      <c r="H2396" t="s">
        <v>11</v>
      </c>
      <c r="I2396">
        <v>11.4</v>
      </c>
      <c r="J2396">
        <v>1000</v>
      </c>
      <c r="M2396" s="5">
        <v>432.5</v>
      </c>
      <c r="N2396" s="5">
        <v>15.625</v>
      </c>
      <c r="AU2396"/>
      <c r="AV2396"/>
      <c r="AW2396"/>
      <c r="AY2396"/>
      <c r="AZ2396"/>
      <c r="BA2396"/>
      <c r="BB2396"/>
      <c r="BC2396"/>
      <c r="BD2396"/>
      <c r="CA2396" s="5"/>
      <c r="CB2396" s="5"/>
      <c r="CC2396" s="5"/>
      <c r="CD2396" s="5"/>
      <c r="CE2396" s="5"/>
      <c r="CF2396" s="5"/>
    </row>
    <row r="2397" spans="1:166" hidden="1" x14ac:dyDescent="0.25">
      <c r="A2397" t="s">
        <v>328</v>
      </c>
      <c r="B2397">
        <v>1</v>
      </c>
      <c r="C2397" s="26">
        <v>45282</v>
      </c>
      <c r="G2397">
        <v>71</v>
      </c>
      <c r="H2397" t="s">
        <v>11</v>
      </c>
      <c r="I2397">
        <v>11.4</v>
      </c>
      <c r="J2397">
        <v>1000</v>
      </c>
      <c r="AU2397"/>
      <c r="AV2397"/>
      <c r="AW2397"/>
      <c r="AY2397"/>
      <c r="AZ2397"/>
      <c r="BA2397"/>
      <c r="BB2397"/>
      <c r="BC2397"/>
      <c r="BD2397"/>
      <c r="CO2397" s="5">
        <f>SUM(CT2397:DR2397)</f>
        <v>612.4325</v>
      </c>
      <c r="CT2397" s="5">
        <v>28.308499999999999</v>
      </c>
      <c r="CW2397" s="5">
        <v>56.616999999999997</v>
      </c>
      <c r="CZ2397" s="5">
        <v>57.991</v>
      </c>
      <c r="DC2397" s="5">
        <v>57.765999999999998</v>
      </c>
      <c r="DF2397" s="5">
        <v>57.092500000000001</v>
      </c>
      <c r="DI2397" s="5">
        <v>84.484499999999997</v>
      </c>
      <c r="DL2397" s="5">
        <v>111.518</v>
      </c>
      <c r="DO2397" s="5">
        <v>106.57399999999998</v>
      </c>
      <c r="DR2397" s="5">
        <v>52.080999999999996</v>
      </c>
    </row>
    <row r="2398" spans="1:166" hidden="1" x14ac:dyDescent="0.25">
      <c r="A2398" t="s">
        <v>328</v>
      </c>
      <c r="B2398">
        <v>1</v>
      </c>
      <c r="C2398" s="26">
        <v>45286</v>
      </c>
      <c r="E2398" s="13" t="s">
        <v>331</v>
      </c>
      <c r="F2398" t="s">
        <v>13</v>
      </c>
      <c r="G2398">
        <v>75</v>
      </c>
      <c r="H2398" t="s">
        <v>11</v>
      </c>
      <c r="I2398">
        <v>11.4</v>
      </c>
      <c r="J2398">
        <v>1000</v>
      </c>
      <c r="S2398">
        <v>75</v>
      </c>
      <c r="AU2398"/>
      <c r="AV2398"/>
      <c r="AW2398"/>
      <c r="AY2398"/>
      <c r="AZ2398"/>
      <c r="BA2398"/>
      <c r="BB2398"/>
      <c r="BC2398"/>
      <c r="BD2398"/>
      <c r="CA2398" s="5"/>
      <c r="CB2398" s="5"/>
      <c r="CC2398" s="5"/>
      <c r="CD2398" s="5"/>
      <c r="CE2398" s="5"/>
      <c r="CF2398" s="5"/>
    </row>
    <row r="2399" spans="1:166" hidden="1" x14ac:dyDescent="0.25">
      <c r="A2399" t="s">
        <v>328</v>
      </c>
      <c r="B2399">
        <v>1</v>
      </c>
      <c r="C2399" s="26">
        <v>45287</v>
      </c>
      <c r="G2399">
        <v>76</v>
      </c>
      <c r="H2399" t="s">
        <v>11</v>
      </c>
      <c r="I2399">
        <v>11.4</v>
      </c>
      <c r="J2399">
        <v>1000</v>
      </c>
      <c r="M2399" s="5">
        <v>518.46153846153845</v>
      </c>
      <c r="N2399" s="5">
        <v>16.820512820512821</v>
      </c>
      <c r="AU2399"/>
      <c r="AV2399"/>
      <c r="AW2399"/>
      <c r="AY2399"/>
      <c r="AZ2399"/>
      <c r="BA2399"/>
      <c r="BB2399"/>
      <c r="BC2399"/>
      <c r="BD2399"/>
      <c r="CA2399" s="5"/>
      <c r="CB2399" s="5"/>
      <c r="CC2399" s="5"/>
      <c r="CD2399" s="5"/>
      <c r="CE2399" s="5"/>
      <c r="CF2399" s="5"/>
      <c r="CO2399" s="5">
        <f>SUM(CT2399:DR2399)</f>
        <v>593.39299999999992</v>
      </c>
      <c r="CT2399" s="5">
        <v>23.619499999999999</v>
      </c>
      <c r="CW2399" s="5">
        <v>47.238999999999997</v>
      </c>
      <c r="CZ2399" s="5">
        <v>51.896499999999996</v>
      </c>
      <c r="DC2399" s="5">
        <v>55.753</v>
      </c>
      <c r="DF2399" s="5">
        <v>57.4405</v>
      </c>
      <c r="DI2399" s="5">
        <v>85.870500000000007</v>
      </c>
      <c r="DL2399" s="5">
        <v>111.12200000000001</v>
      </c>
      <c r="DO2399" s="5">
        <v>107.456</v>
      </c>
      <c r="DR2399" s="5">
        <v>52.995999999999995</v>
      </c>
    </row>
    <row r="2400" spans="1:166" hidden="1" x14ac:dyDescent="0.25">
      <c r="A2400" t="s">
        <v>328</v>
      </c>
      <c r="B2400">
        <v>1</v>
      </c>
      <c r="C2400" s="26">
        <v>45294</v>
      </c>
      <c r="G2400">
        <v>83</v>
      </c>
      <c r="H2400" t="s">
        <v>11</v>
      </c>
      <c r="I2400">
        <v>11.4</v>
      </c>
      <c r="J2400">
        <v>1000</v>
      </c>
      <c r="M2400" s="5">
        <v>608.5</v>
      </c>
      <c r="N2400" s="5">
        <v>18.7</v>
      </c>
      <c r="Z2400" s="7">
        <v>10.3</v>
      </c>
      <c r="AC2400" s="5">
        <v>161.334</v>
      </c>
      <c r="AD2400">
        <v>1.2800000000000001E-2</v>
      </c>
      <c r="AE2400" s="8">
        <f>AC2400*AD2400</f>
        <v>2.0650752000000003</v>
      </c>
      <c r="AJ2400" s="5">
        <v>117.3245</v>
      </c>
      <c r="AK2400" s="7">
        <v>1.5281726</v>
      </c>
      <c r="AQ2400" s="9">
        <f>AK2400/AJ2400</f>
        <v>1.3025178884205771E-2</v>
      </c>
      <c r="AR2400">
        <v>4.0800000000000003E-2</v>
      </c>
      <c r="AS2400" s="8">
        <f>AJ2400*AR2400</f>
        <v>4.7868396000000004</v>
      </c>
      <c r="AU2400" s="5">
        <v>19.3535</v>
      </c>
      <c r="AV2400" s="21">
        <v>3.6684999999999995E-2</v>
      </c>
      <c r="AW2400" s="8">
        <f>AU2400*AV2400</f>
        <v>0.70998314749999991</v>
      </c>
      <c r="AY2400" s="5">
        <v>9.5380000000000003</v>
      </c>
      <c r="AZ2400" s="21">
        <v>3.2197500000000004E-2</v>
      </c>
      <c r="BA2400" s="8">
        <f>AY2400*AZ2400</f>
        <v>0.30709975500000003</v>
      </c>
      <c r="BB2400"/>
      <c r="BC2400"/>
      <c r="BD2400"/>
      <c r="BH2400" s="5">
        <f>AU2400+AY2400+BG2400</f>
        <v>28.891500000000001</v>
      </c>
      <c r="BJ2400" s="8">
        <f>AW2400+BA2400</f>
        <v>1.0170829024999999</v>
      </c>
      <c r="BK2400" s="5">
        <v>307.55</v>
      </c>
      <c r="CA2400" s="5">
        <v>237.55</v>
      </c>
      <c r="CB2400" s="5">
        <v>200.3</v>
      </c>
      <c r="CC2400" s="5">
        <v>23.9</v>
      </c>
      <c r="CD2400" s="5"/>
      <c r="CE2400" s="5"/>
      <c r="CF2400" s="5">
        <v>231.1</v>
      </c>
      <c r="CG2400" s="5"/>
    </row>
    <row r="2401" spans="1:122" hidden="1" x14ac:dyDescent="0.25">
      <c r="A2401" t="s">
        <v>328</v>
      </c>
      <c r="B2401">
        <v>1</v>
      </c>
      <c r="C2401" s="26">
        <v>45295</v>
      </c>
      <c r="G2401">
        <v>84</v>
      </c>
      <c r="H2401" t="s">
        <v>11</v>
      </c>
      <c r="I2401">
        <v>11.4</v>
      </c>
      <c r="J2401">
        <v>1000</v>
      </c>
      <c r="AU2401" s="5"/>
      <c r="AV2401" s="21"/>
      <c r="AW2401" s="8"/>
      <c r="AY2401" s="5"/>
      <c r="AZ2401"/>
      <c r="BA2401" s="8"/>
      <c r="BB2401"/>
      <c r="BC2401"/>
      <c r="BD2401"/>
      <c r="CO2401" s="5">
        <f>SUM(CT2401:DR2401)</f>
        <v>530.89924999999994</v>
      </c>
      <c r="CT2401" s="5">
        <v>14.014999999999999</v>
      </c>
      <c r="CW2401" s="5">
        <v>28.029999999999998</v>
      </c>
      <c r="CZ2401" s="5">
        <v>37.967500000000001</v>
      </c>
      <c r="DC2401" s="5">
        <v>47.900500000000008</v>
      </c>
      <c r="DF2401" s="5">
        <v>52.853500000000011</v>
      </c>
      <c r="DI2401" s="5">
        <v>82.17825000000002</v>
      </c>
      <c r="DL2401" s="5">
        <v>109.44800000000001</v>
      </c>
      <c r="DO2401" s="5">
        <v>105.785</v>
      </c>
      <c r="DR2401" s="5">
        <v>52.721500000000006</v>
      </c>
    </row>
    <row r="2402" spans="1:122" hidden="1" x14ac:dyDescent="0.25">
      <c r="A2402" t="s">
        <v>328</v>
      </c>
      <c r="B2402">
        <v>1</v>
      </c>
      <c r="C2402" s="26">
        <v>45297</v>
      </c>
      <c r="G2402">
        <v>86</v>
      </c>
      <c r="H2402" t="s">
        <v>11</v>
      </c>
      <c r="I2402">
        <v>11.4</v>
      </c>
      <c r="J2402">
        <v>1000</v>
      </c>
      <c r="AU2402" s="5"/>
      <c r="AV2402" s="21"/>
      <c r="AW2402" s="8"/>
      <c r="AY2402" s="5"/>
      <c r="AZ2402"/>
      <c r="BA2402" s="8"/>
      <c r="BB2402"/>
      <c r="BC2402"/>
      <c r="BD2402"/>
      <c r="CO2402" s="5">
        <f>SUM(CT2402:DR2402)</f>
        <v>612.5675</v>
      </c>
      <c r="CT2402" s="5">
        <v>29.186</v>
      </c>
      <c r="CW2402" s="5">
        <v>58.372</v>
      </c>
      <c r="CZ2402" s="5">
        <v>58.558</v>
      </c>
      <c r="DC2402" s="5">
        <v>57.481000000000002</v>
      </c>
      <c r="DF2402" s="5">
        <v>56.249499999999998</v>
      </c>
      <c r="DI2402" s="5">
        <v>83.566500000000005</v>
      </c>
      <c r="DL2402" s="5">
        <v>109.86200000000002</v>
      </c>
      <c r="DO2402" s="5">
        <v>106.964</v>
      </c>
      <c r="DR2402" s="5">
        <v>52.328499999999998</v>
      </c>
    </row>
    <row r="2403" spans="1:122" hidden="1" x14ac:dyDescent="0.25">
      <c r="A2403" t="s">
        <v>328</v>
      </c>
      <c r="B2403">
        <v>1</v>
      </c>
      <c r="C2403" s="26">
        <v>45303</v>
      </c>
      <c r="G2403">
        <v>92</v>
      </c>
      <c r="H2403" t="s">
        <v>11</v>
      </c>
      <c r="I2403">
        <v>11.4</v>
      </c>
      <c r="J2403">
        <v>1000</v>
      </c>
      <c r="M2403" s="5">
        <v>659.74358974358984</v>
      </c>
      <c r="N2403" s="5">
        <v>20.23076923076923</v>
      </c>
      <c r="AU2403" s="5"/>
      <c r="AV2403" s="21"/>
      <c r="AW2403" s="8"/>
      <c r="AY2403" s="5"/>
      <c r="AZ2403"/>
      <c r="BA2403" s="8"/>
      <c r="BB2403"/>
      <c r="BC2403"/>
      <c r="BD2403"/>
      <c r="CA2403" s="5"/>
      <c r="CB2403" s="5"/>
      <c r="CC2403" s="5"/>
      <c r="CD2403" s="5"/>
      <c r="CE2403" s="5"/>
      <c r="CF2403" s="5"/>
      <c r="CO2403" s="5">
        <f>SUM(CT2403:DR2403)</f>
        <v>605.26400000000001</v>
      </c>
      <c r="CT2403" s="5">
        <v>28.355</v>
      </c>
      <c r="CW2403" s="5">
        <v>56.71</v>
      </c>
      <c r="CZ2403" s="5">
        <v>56.951500000000003</v>
      </c>
      <c r="DC2403" s="5">
        <v>56.489500000000007</v>
      </c>
      <c r="DF2403" s="5">
        <v>55.818999999999996</v>
      </c>
      <c r="DI2403" s="5">
        <v>82.648499999999999</v>
      </c>
      <c r="DL2403" s="5">
        <v>110.08699999999999</v>
      </c>
      <c r="DO2403" s="5">
        <v>106.01599999999999</v>
      </c>
      <c r="DR2403" s="5">
        <v>52.187500000000007</v>
      </c>
    </row>
    <row r="2404" spans="1:122" hidden="1" x14ac:dyDescent="0.25">
      <c r="A2404" t="s">
        <v>328</v>
      </c>
      <c r="B2404">
        <v>1</v>
      </c>
      <c r="C2404" s="26">
        <v>45308</v>
      </c>
      <c r="G2404">
        <v>97</v>
      </c>
      <c r="H2404" t="s">
        <v>11</v>
      </c>
      <c r="I2404">
        <v>11.4</v>
      </c>
      <c r="J2404">
        <v>1000</v>
      </c>
      <c r="M2404" s="5">
        <v>665.12820512820508</v>
      </c>
      <c r="N2404" s="5">
        <v>21</v>
      </c>
      <c r="AU2404" s="5"/>
      <c r="AV2404" s="21"/>
      <c r="AW2404" s="8"/>
      <c r="AY2404" s="5"/>
      <c r="AZ2404"/>
      <c r="BA2404" s="8"/>
      <c r="BB2404"/>
      <c r="BC2404"/>
      <c r="BD2404"/>
      <c r="CA2404" s="5"/>
      <c r="CB2404" s="5"/>
      <c r="CC2404" s="5"/>
      <c r="CD2404" s="5"/>
      <c r="CE2404" s="5"/>
      <c r="CF2404" s="5"/>
    </row>
    <row r="2405" spans="1:122" hidden="1" x14ac:dyDescent="0.25">
      <c r="A2405" t="s">
        <v>328</v>
      </c>
      <c r="B2405">
        <v>1</v>
      </c>
      <c r="C2405" s="26">
        <v>45309</v>
      </c>
      <c r="E2405" s="13" t="s">
        <v>332</v>
      </c>
      <c r="F2405" t="s">
        <v>89</v>
      </c>
      <c r="G2405">
        <v>98</v>
      </c>
      <c r="H2405" t="s">
        <v>11</v>
      </c>
      <c r="I2405">
        <v>11.4</v>
      </c>
      <c r="J2405">
        <v>1000</v>
      </c>
      <c r="T2405">
        <v>98</v>
      </c>
      <c r="AU2405" s="5"/>
      <c r="AV2405" s="21"/>
      <c r="AW2405" s="8"/>
      <c r="AY2405" s="5"/>
      <c r="AZ2405"/>
      <c r="BA2405" s="8"/>
      <c r="BB2405"/>
      <c r="BC2405"/>
      <c r="BD2405"/>
      <c r="CA2405" s="5"/>
      <c r="CB2405" s="5"/>
      <c r="CC2405" s="5"/>
      <c r="CD2405" s="5"/>
      <c r="CE2405" s="5"/>
      <c r="CF2405" s="5"/>
    </row>
    <row r="2406" spans="1:122" hidden="1" x14ac:dyDescent="0.25">
      <c r="A2406" t="s">
        <v>328</v>
      </c>
      <c r="B2406">
        <v>1</v>
      </c>
      <c r="C2406" s="26">
        <v>45310</v>
      </c>
      <c r="G2406">
        <v>99</v>
      </c>
      <c r="H2406" t="s">
        <v>11</v>
      </c>
      <c r="I2406">
        <v>11.4</v>
      </c>
      <c r="J2406">
        <v>1000</v>
      </c>
      <c r="AU2406" s="5"/>
      <c r="AV2406" s="21"/>
      <c r="AW2406" s="8"/>
      <c r="AY2406" s="5"/>
      <c r="AZ2406"/>
      <c r="BA2406" s="8"/>
      <c r="BB2406"/>
      <c r="BC2406"/>
      <c r="BD2406"/>
      <c r="CO2406" s="5">
        <f>SUM(CT2406:DR2406)</f>
        <v>611.20324999999991</v>
      </c>
      <c r="CT2406" s="5">
        <v>29.507749999999998</v>
      </c>
      <c r="CW2406" s="5">
        <v>59.015499999999996</v>
      </c>
      <c r="CZ2406" s="5">
        <v>57.870999999999995</v>
      </c>
      <c r="DC2406" s="5">
        <v>57.13450000000001</v>
      </c>
      <c r="DF2406" s="5">
        <v>56.022999999999996</v>
      </c>
      <c r="DI2406" s="5">
        <v>84.07950000000001</v>
      </c>
      <c r="DL2406" s="5">
        <v>109.04899999999999</v>
      </c>
      <c r="DO2406" s="5">
        <v>105.86</v>
      </c>
      <c r="DR2406" s="5">
        <v>52.663000000000004</v>
      </c>
    </row>
    <row r="2407" spans="1:122" hidden="1" x14ac:dyDescent="0.25">
      <c r="A2407" t="s">
        <v>328</v>
      </c>
      <c r="B2407">
        <v>1</v>
      </c>
      <c r="C2407" s="26">
        <v>45313</v>
      </c>
      <c r="G2407">
        <v>102</v>
      </c>
      <c r="H2407" t="s">
        <v>11</v>
      </c>
      <c r="I2407">
        <v>11.4</v>
      </c>
      <c r="J2407">
        <v>1000</v>
      </c>
      <c r="M2407" s="5">
        <v>671.25</v>
      </c>
      <c r="N2407" s="5">
        <v>21.375</v>
      </c>
      <c r="AU2407" s="5"/>
      <c r="AV2407" s="21"/>
      <c r="AW2407" s="8"/>
      <c r="AY2407" s="5"/>
      <c r="AZ2407"/>
      <c r="BA2407" s="8"/>
      <c r="BB2407"/>
      <c r="BC2407"/>
      <c r="BD2407"/>
      <c r="CA2407" s="5"/>
      <c r="CB2407" s="5"/>
      <c r="CC2407" s="5"/>
      <c r="CD2407" s="5"/>
      <c r="CE2407" s="5"/>
      <c r="CF2407" s="5"/>
    </row>
    <row r="2408" spans="1:122" hidden="1" x14ac:dyDescent="0.25">
      <c r="A2408" t="s">
        <v>328</v>
      </c>
      <c r="B2408">
        <v>1</v>
      </c>
      <c r="C2408" s="26">
        <v>45320</v>
      </c>
      <c r="G2408">
        <v>109</v>
      </c>
      <c r="H2408" t="s">
        <v>11</v>
      </c>
      <c r="I2408">
        <v>11.4</v>
      </c>
      <c r="J2408">
        <v>1000</v>
      </c>
      <c r="M2408" s="5">
        <v>676.5</v>
      </c>
      <c r="N2408" s="5">
        <v>21.824999999999999</v>
      </c>
      <c r="AU2408" s="5"/>
      <c r="AV2408" s="21"/>
      <c r="AW2408" s="8"/>
      <c r="AY2408" s="5"/>
      <c r="AZ2408"/>
      <c r="BA2408" s="8"/>
      <c r="BB2408"/>
      <c r="BC2408"/>
      <c r="BD2408"/>
      <c r="CA2408" s="5"/>
      <c r="CB2408" s="5"/>
      <c r="CC2408" s="5"/>
      <c r="CD2408" s="5"/>
      <c r="CE2408" s="5"/>
      <c r="CF2408" s="5"/>
    </row>
    <row r="2409" spans="1:122" hidden="1" x14ac:dyDescent="0.25">
      <c r="A2409" t="s">
        <v>328</v>
      </c>
      <c r="B2409">
        <v>1</v>
      </c>
      <c r="C2409" s="26">
        <v>45329</v>
      </c>
      <c r="G2409">
        <v>118</v>
      </c>
      <c r="H2409" t="s">
        <v>11</v>
      </c>
      <c r="I2409">
        <v>11.4</v>
      </c>
      <c r="J2409">
        <v>1000</v>
      </c>
      <c r="M2409" s="5">
        <v>679</v>
      </c>
      <c r="N2409" s="5">
        <v>22.2</v>
      </c>
      <c r="AU2409" s="5"/>
      <c r="AV2409" s="21"/>
      <c r="AW2409" s="8"/>
      <c r="AY2409" s="5"/>
      <c r="AZ2409"/>
      <c r="BA2409" s="8"/>
      <c r="BB2409"/>
      <c r="BC2409"/>
      <c r="BD2409"/>
      <c r="CA2409" s="5"/>
      <c r="CB2409" s="5"/>
      <c r="CC2409" s="5"/>
      <c r="CD2409" s="5"/>
      <c r="CE2409" s="5"/>
      <c r="CF2409" s="5"/>
      <c r="CO2409" s="5">
        <f>SUM(CT2409:DR2409)</f>
        <v>525.42499999999995</v>
      </c>
      <c r="CT2409" s="5">
        <v>19.113500000000002</v>
      </c>
      <c r="CW2409" s="5">
        <v>38.227000000000004</v>
      </c>
      <c r="CZ2409" s="5">
        <v>42.676000000000002</v>
      </c>
      <c r="DC2409" s="5">
        <v>43.892499999999998</v>
      </c>
      <c r="DF2409" s="5">
        <v>46.421500000000002</v>
      </c>
      <c r="DI2409" s="5">
        <v>73.423500000000004</v>
      </c>
      <c r="DL2409" s="5">
        <v>105.128</v>
      </c>
      <c r="DO2409" s="5">
        <v>104.58200000000001</v>
      </c>
      <c r="DR2409" s="5">
        <v>51.960999999999999</v>
      </c>
    </row>
    <row r="2410" spans="1:122" hidden="1" x14ac:dyDescent="0.25">
      <c r="A2410" t="s">
        <v>328</v>
      </c>
      <c r="B2410">
        <v>1</v>
      </c>
      <c r="C2410" s="26">
        <v>45331</v>
      </c>
      <c r="G2410">
        <v>120</v>
      </c>
      <c r="H2410" t="s">
        <v>11</v>
      </c>
      <c r="I2410">
        <v>11.4</v>
      </c>
      <c r="J2410">
        <v>1000</v>
      </c>
      <c r="AU2410" s="5"/>
      <c r="AV2410" s="21"/>
      <c r="AW2410" s="8"/>
      <c r="AY2410" s="5"/>
      <c r="AZ2410"/>
      <c r="BA2410" s="8"/>
      <c r="BB2410"/>
      <c r="BC2410"/>
      <c r="BD2410"/>
      <c r="CO2410" s="5">
        <f>SUM(CT2410:DR2410)</f>
        <v>606.08750000000009</v>
      </c>
      <c r="CT2410" s="5">
        <v>28.099250000000005</v>
      </c>
      <c r="CW2410" s="5">
        <v>56.19850000000001</v>
      </c>
      <c r="CZ2410" s="5">
        <v>57.814000000000007</v>
      </c>
      <c r="DC2410" s="5">
        <v>56.964999999999996</v>
      </c>
      <c r="DF2410" s="5">
        <v>56.356000000000009</v>
      </c>
      <c r="DI2410" s="5">
        <v>83.213250000000002</v>
      </c>
      <c r="DL2410" s="5">
        <v>108.71600000000001</v>
      </c>
      <c r="DO2410" s="5">
        <v>105.497</v>
      </c>
      <c r="DR2410" s="5">
        <v>53.228500000000004</v>
      </c>
    </row>
    <row r="2411" spans="1:122" hidden="1" x14ac:dyDescent="0.25">
      <c r="A2411" t="s">
        <v>328</v>
      </c>
      <c r="B2411">
        <v>1</v>
      </c>
      <c r="C2411" s="26">
        <v>45335</v>
      </c>
      <c r="G2411">
        <v>124</v>
      </c>
      <c r="H2411" t="s">
        <v>11</v>
      </c>
      <c r="I2411">
        <v>11.4</v>
      </c>
      <c r="J2411">
        <v>1000</v>
      </c>
      <c r="M2411" s="7">
        <v>754.5</v>
      </c>
      <c r="N2411" s="7">
        <v>20.85</v>
      </c>
      <c r="Z2411" s="7">
        <v>9.15</v>
      </c>
      <c r="AC2411" s="5">
        <v>279.81200000000001</v>
      </c>
      <c r="AD2411">
        <v>9.1000000000000004E-3</v>
      </c>
      <c r="AE2411" s="8">
        <f>AC2411*AD2411</f>
        <v>2.5462892000000004</v>
      </c>
      <c r="AJ2411" s="5">
        <v>189.2115</v>
      </c>
      <c r="AK2411" s="7">
        <v>2.4968305957214549</v>
      </c>
      <c r="AQ2411" s="9">
        <f>AK2411/AJ2411</f>
        <v>1.3195976966101189E-2</v>
      </c>
      <c r="AR2411">
        <v>2.6800000000000001E-2</v>
      </c>
      <c r="AS2411" s="8">
        <f>AJ2411*AR2411</f>
        <v>5.0708682000000005</v>
      </c>
      <c r="AU2411" s="5">
        <v>0.67599999999999993</v>
      </c>
      <c r="AV2411" s="21">
        <v>3.0679999999999999E-2</v>
      </c>
      <c r="AW2411" s="8">
        <f>AU2411*AV2411</f>
        <v>2.0739679999999996E-2</v>
      </c>
      <c r="AY2411" s="5">
        <v>484.5745</v>
      </c>
      <c r="AZ2411"/>
      <c r="BA2411" s="8"/>
      <c r="BB2411"/>
      <c r="BC2411" s="21">
        <v>1.409E-2</v>
      </c>
      <c r="BD2411"/>
      <c r="BH2411" s="5">
        <f>AU2411+AY2411+BG2411</f>
        <v>485.25049999999999</v>
      </c>
      <c r="BK2411" s="5">
        <v>954.274</v>
      </c>
      <c r="CA2411" s="5">
        <v>292.25</v>
      </c>
      <c r="CB2411" s="5">
        <v>4.4000000000000004</v>
      </c>
      <c r="CC2411" s="5">
        <v>126.65</v>
      </c>
      <c r="CD2411" s="5"/>
      <c r="CE2411" s="5"/>
      <c r="CF2411" s="5">
        <v>171.9</v>
      </c>
      <c r="CG2411" s="5"/>
    </row>
    <row r="2412" spans="1:122" hidden="1" x14ac:dyDescent="0.25">
      <c r="A2412" t="s">
        <v>328</v>
      </c>
      <c r="B2412">
        <v>1</v>
      </c>
      <c r="C2412" s="26">
        <v>45355</v>
      </c>
      <c r="E2412" s="13" t="s">
        <v>333</v>
      </c>
      <c r="F2412" t="s">
        <v>15</v>
      </c>
      <c r="G2412">
        <v>144</v>
      </c>
      <c r="H2412" t="s">
        <v>11</v>
      </c>
      <c r="I2412">
        <v>11.4</v>
      </c>
      <c r="J2412">
        <v>1000</v>
      </c>
      <c r="V2412">
        <v>144</v>
      </c>
      <c r="AU2412" s="5"/>
      <c r="AV2412" s="21"/>
      <c r="AW2412" s="8"/>
      <c r="AY2412" s="5"/>
      <c r="AZ2412"/>
      <c r="BA2412" s="8"/>
      <c r="BB2412"/>
      <c r="BC2412"/>
      <c r="BD2412"/>
      <c r="CA2412" s="5"/>
      <c r="CB2412" s="5"/>
      <c r="CC2412" s="5"/>
      <c r="CD2412" s="5"/>
      <c r="CE2412" s="5"/>
      <c r="CF2412" s="5"/>
    </row>
    <row r="2413" spans="1:122" hidden="1" x14ac:dyDescent="0.25">
      <c r="A2413" t="s">
        <v>328</v>
      </c>
      <c r="B2413">
        <v>1</v>
      </c>
      <c r="C2413" s="26">
        <v>45370</v>
      </c>
      <c r="G2413">
        <v>159</v>
      </c>
      <c r="H2413" t="s">
        <v>11</v>
      </c>
      <c r="I2413">
        <v>11.4</v>
      </c>
      <c r="J2413">
        <v>1000</v>
      </c>
      <c r="M2413" s="7">
        <v>821.5</v>
      </c>
      <c r="N2413" s="7">
        <v>24.1</v>
      </c>
      <c r="Z2413" s="7">
        <v>8.6</v>
      </c>
      <c r="AC2413" s="5">
        <v>465.78100000000001</v>
      </c>
      <c r="AD2413">
        <v>8.2000000000000007E-3</v>
      </c>
      <c r="AE2413" s="8">
        <f>AC2413*AD2413</f>
        <v>3.8194042000000006</v>
      </c>
      <c r="AJ2413" s="5">
        <v>223.70750000000004</v>
      </c>
      <c r="AK2413" s="7">
        <v>2.7200899126375933</v>
      </c>
      <c r="AQ2413" s="9">
        <f>AK2413/AJ2413</f>
        <v>1.2159135981751138E-2</v>
      </c>
      <c r="AR2413">
        <v>1.89E-2</v>
      </c>
      <c r="AS2413" s="8">
        <f>AJ2413*AR2413</f>
        <v>4.2280717500000007</v>
      </c>
      <c r="AU2413" s="5">
        <v>4.1829999999999998</v>
      </c>
      <c r="AV2413" s="21">
        <v>2.61125E-2</v>
      </c>
      <c r="AW2413" s="8">
        <f>AU2413*AV2413</f>
        <v>0.1092285875</v>
      </c>
      <c r="AY2413" s="5">
        <v>828.01250000000005</v>
      </c>
      <c r="AZ2413"/>
      <c r="BA2413" s="8"/>
      <c r="BB2413"/>
      <c r="BC2413"/>
      <c r="BD2413"/>
      <c r="BH2413" s="5">
        <f>AU2413+AY2413+BG2413</f>
        <v>832.19550000000004</v>
      </c>
      <c r="BK2413" s="5">
        <v>1521.684</v>
      </c>
      <c r="BR2413" s="21">
        <v>3.2227500000000006E-2</v>
      </c>
      <c r="CA2413" s="5">
        <v>398.05</v>
      </c>
      <c r="CB2413" s="5">
        <v>30.2</v>
      </c>
      <c r="CC2413" s="5">
        <v>11</v>
      </c>
      <c r="CD2413" s="5"/>
      <c r="CE2413" s="5"/>
      <c r="CF2413" s="5">
        <v>184.15</v>
      </c>
      <c r="CG2413" s="5"/>
    </row>
    <row r="2414" spans="1:122" hidden="1" x14ac:dyDescent="0.25">
      <c r="A2414" t="s">
        <v>328</v>
      </c>
      <c r="B2414">
        <v>1</v>
      </c>
      <c r="C2414" s="26">
        <v>45415</v>
      </c>
      <c r="E2414" s="13" t="s">
        <v>334</v>
      </c>
      <c r="F2414" t="s">
        <v>18</v>
      </c>
      <c r="G2414">
        <v>210</v>
      </c>
      <c r="H2414" t="s">
        <v>11</v>
      </c>
      <c r="I2414">
        <v>11.4</v>
      </c>
      <c r="J2414">
        <v>1000</v>
      </c>
      <c r="W2414">
        <v>210</v>
      </c>
      <c r="AQ2414" s="9"/>
      <c r="AU2414"/>
      <c r="AV2414"/>
      <c r="AW2414"/>
      <c r="AY2414"/>
      <c r="AZ2414"/>
      <c r="BA2414"/>
      <c r="BB2414"/>
      <c r="BC2414"/>
      <c r="BD2414"/>
      <c r="BN2414" s="5">
        <v>456.17500000000007</v>
      </c>
      <c r="BO2414" s="5">
        <v>45.059448339772842</v>
      </c>
      <c r="BP2414" s="5">
        <v>205.5499384639588</v>
      </c>
      <c r="BQ2414" s="5">
        <v>250.62506153604127</v>
      </c>
      <c r="BR2414" s="21">
        <v>3.0167499999999996E-2</v>
      </c>
      <c r="BS2414" s="7">
        <f>BQ2414*BR2414</f>
        <v>7.5607315438885241</v>
      </c>
      <c r="BT2414" s="7">
        <v>9.0550633684563344</v>
      </c>
      <c r="CA2414" s="5"/>
      <c r="CB2414" s="5"/>
      <c r="CC2414" s="5"/>
      <c r="CD2414" s="5"/>
      <c r="CE2414" s="5"/>
      <c r="CF2414" s="5"/>
    </row>
    <row r="2415" spans="1:122" hidden="1" x14ac:dyDescent="0.25">
      <c r="A2415" t="s">
        <v>335</v>
      </c>
      <c r="B2415">
        <v>3</v>
      </c>
      <c r="C2415" s="26">
        <v>45211</v>
      </c>
      <c r="E2415" s="13" t="s">
        <v>329</v>
      </c>
      <c r="F2415" t="s">
        <v>10</v>
      </c>
      <c r="G2415">
        <v>0</v>
      </c>
      <c r="H2415" t="s">
        <v>11</v>
      </c>
      <c r="I2415">
        <v>11.6</v>
      </c>
      <c r="J2415">
        <v>1000</v>
      </c>
      <c r="AU2415"/>
      <c r="AV2415"/>
      <c r="AW2415"/>
      <c r="AY2415"/>
      <c r="AZ2415"/>
      <c r="BA2415"/>
      <c r="BB2415"/>
      <c r="BC2415"/>
      <c r="BD2415"/>
      <c r="CA2415" s="5"/>
      <c r="CB2415" s="5"/>
      <c r="CC2415" s="5"/>
      <c r="CD2415" s="5"/>
      <c r="CE2415" s="5"/>
      <c r="CF2415" s="5"/>
    </row>
    <row r="2416" spans="1:122" hidden="1" x14ac:dyDescent="0.25">
      <c r="A2416" t="s">
        <v>335</v>
      </c>
      <c r="B2416">
        <v>3</v>
      </c>
      <c r="C2416" s="26">
        <v>45232</v>
      </c>
      <c r="G2416">
        <v>21</v>
      </c>
      <c r="H2416" t="s">
        <v>11</v>
      </c>
      <c r="I2416">
        <v>11.6</v>
      </c>
      <c r="J2416">
        <v>1000</v>
      </c>
      <c r="AU2416"/>
      <c r="AV2416"/>
      <c r="AW2416"/>
      <c r="AY2416"/>
      <c r="AZ2416"/>
      <c r="BA2416"/>
      <c r="BB2416"/>
      <c r="BC2416"/>
      <c r="BD2416"/>
      <c r="CO2416" s="5">
        <f>SUM(CT2416:DR2416)</f>
        <v>583.35950000000003</v>
      </c>
      <c r="CT2416" s="5">
        <v>25.553750000000001</v>
      </c>
      <c r="CW2416" s="5">
        <v>51.107500000000002</v>
      </c>
      <c r="CZ2416" s="5">
        <v>53.983000000000004</v>
      </c>
      <c r="DC2416" s="5">
        <v>54.745000000000005</v>
      </c>
      <c r="DF2416" s="5">
        <v>54.533500000000004</v>
      </c>
      <c r="DI2416" s="5">
        <v>81.215249999999997</v>
      </c>
      <c r="DL2416" s="5">
        <v>106.57399999999998</v>
      </c>
      <c r="DO2416" s="5">
        <v>103.53500000000003</v>
      </c>
      <c r="DR2416" s="5">
        <v>52.112500000000004</v>
      </c>
    </row>
    <row r="2417" spans="1:122" hidden="1" x14ac:dyDescent="0.25">
      <c r="A2417" t="s">
        <v>335</v>
      </c>
      <c r="B2417">
        <v>3</v>
      </c>
      <c r="C2417" s="26">
        <v>45240</v>
      </c>
      <c r="G2417">
        <v>29</v>
      </c>
      <c r="H2417" t="s">
        <v>11</v>
      </c>
      <c r="I2417">
        <v>11.6</v>
      </c>
      <c r="J2417">
        <v>1000</v>
      </c>
      <c r="AU2417"/>
      <c r="AV2417"/>
      <c r="AW2417"/>
      <c r="AY2417"/>
      <c r="AZ2417"/>
      <c r="BA2417"/>
      <c r="BB2417"/>
      <c r="BC2417"/>
      <c r="BD2417"/>
      <c r="CO2417" s="5">
        <f>SUM(CT2417:DR2417)</f>
        <v>587.54675000000009</v>
      </c>
      <c r="CT2417" s="5">
        <v>26.030750000000001</v>
      </c>
      <c r="CW2417" s="5">
        <v>52.061500000000002</v>
      </c>
      <c r="CZ2417" s="5">
        <v>54.874000000000002</v>
      </c>
      <c r="DC2417" s="5">
        <v>54.791499999999999</v>
      </c>
      <c r="DF2417" s="5">
        <v>54.799000000000007</v>
      </c>
      <c r="DI2417" s="5">
        <v>82.176000000000016</v>
      </c>
      <c r="DL2417" s="5">
        <v>106.06400000000001</v>
      </c>
      <c r="DO2417" s="5">
        <v>104.429</v>
      </c>
      <c r="DR2417" s="5">
        <v>52.320999999999998</v>
      </c>
    </row>
    <row r="2418" spans="1:122" hidden="1" x14ac:dyDescent="0.25">
      <c r="A2418" t="s">
        <v>335</v>
      </c>
      <c r="B2418">
        <v>3</v>
      </c>
      <c r="C2418" s="26">
        <v>45257</v>
      </c>
      <c r="G2418">
        <v>46</v>
      </c>
      <c r="H2418" t="s">
        <v>11</v>
      </c>
      <c r="I2418">
        <v>11.6</v>
      </c>
      <c r="J2418">
        <v>1000</v>
      </c>
      <c r="AU2418"/>
      <c r="AV2418"/>
      <c r="AW2418"/>
      <c r="AY2418"/>
      <c r="AZ2418"/>
      <c r="BA2418"/>
      <c r="BB2418"/>
      <c r="BC2418"/>
      <c r="BD2418"/>
      <c r="CO2418" s="5">
        <f>SUM(CT2418:DR2418)</f>
        <v>599.73125000000005</v>
      </c>
      <c r="CT2418" s="5">
        <v>27.525500000000001</v>
      </c>
      <c r="CW2418" s="5">
        <v>55.051000000000002</v>
      </c>
      <c r="CZ2418" s="5">
        <v>55.906000000000006</v>
      </c>
      <c r="DC2418" s="5">
        <v>55.865499999999997</v>
      </c>
      <c r="DF2418" s="5">
        <v>55.617999999999995</v>
      </c>
      <c r="DI2418" s="5">
        <v>83.622749999999996</v>
      </c>
      <c r="DL2418" s="5">
        <v>108.06200000000001</v>
      </c>
      <c r="DO2418" s="5">
        <v>104.72</v>
      </c>
      <c r="DR2418" s="5">
        <v>53.360500000000002</v>
      </c>
    </row>
    <row r="2419" spans="1:122" hidden="1" x14ac:dyDescent="0.25">
      <c r="A2419" t="s">
        <v>335</v>
      </c>
      <c r="B2419">
        <v>3</v>
      </c>
      <c r="C2419" s="26">
        <v>45260</v>
      </c>
      <c r="G2419">
        <v>49</v>
      </c>
      <c r="H2419" t="s">
        <v>11</v>
      </c>
      <c r="I2419">
        <v>11.6</v>
      </c>
      <c r="J2419">
        <v>1000</v>
      </c>
      <c r="M2419" s="5">
        <v>164.75</v>
      </c>
      <c r="N2419" s="5">
        <v>9.4</v>
      </c>
      <c r="AU2419"/>
      <c r="AV2419"/>
      <c r="AW2419"/>
      <c r="AY2419"/>
      <c r="AZ2419"/>
      <c r="BA2419"/>
      <c r="BB2419"/>
      <c r="BC2419"/>
      <c r="BD2419"/>
      <c r="CA2419" s="5"/>
      <c r="CB2419" s="5"/>
      <c r="CC2419" s="5"/>
      <c r="CD2419" s="5"/>
      <c r="CE2419" s="5"/>
      <c r="CF2419" s="5"/>
    </row>
    <row r="2420" spans="1:122" hidden="1" x14ac:dyDescent="0.25">
      <c r="A2420" t="s">
        <v>335</v>
      </c>
      <c r="B2420">
        <v>3</v>
      </c>
      <c r="C2420" s="26">
        <v>45266</v>
      </c>
      <c r="E2420" s="13" t="s">
        <v>330</v>
      </c>
      <c r="F2420" t="s">
        <v>12</v>
      </c>
      <c r="G2420">
        <v>55</v>
      </c>
      <c r="H2420" t="s">
        <v>11</v>
      </c>
      <c r="I2420">
        <v>11.6</v>
      </c>
      <c r="J2420">
        <v>1000</v>
      </c>
      <c r="R2420">
        <v>55</v>
      </c>
      <c r="AU2420"/>
      <c r="AV2420"/>
      <c r="AW2420"/>
      <c r="AY2420"/>
      <c r="AZ2420"/>
      <c r="BA2420"/>
      <c r="BB2420"/>
      <c r="BC2420"/>
      <c r="BD2420"/>
      <c r="CA2420" s="5"/>
      <c r="CB2420" s="5"/>
      <c r="CC2420" s="5"/>
      <c r="CD2420" s="5"/>
      <c r="CE2420" s="5"/>
      <c r="CF2420" s="5"/>
    </row>
    <row r="2421" spans="1:122" hidden="1" x14ac:dyDescent="0.25">
      <c r="A2421" t="s">
        <v>335</v>
      </c>
      <c r="B2421">
        <v>3</v>
      </c>
      <c r="C2421" s="26">
        <v>45267</v>
      </c>
      <c r="G2421">
        <v>56</v>
      </c>
      <c r="H2421" t="s">
        <v>11</v>
      </c>
      <c r="I2421">
        <v>11.6</v>
      </c>
      <c r="J2421">
        <v>1000</v>
      </c>
      <c r="M2421" s="5">
        <v>245.25</v>
      </c>
      <c r="N2421" s="5">
        <v>11.225</v>
      </c>
      <c r="AU2421"/>
      <c r="AV2421"/>
      <c r="AW2421"/>
      <c r="AY2421"/>
      <c r="AZ2421"/>
      <c r="BA2421"/>
      <c r="BB2421"/>
      <c r="BC2421"/>
      <c r="BD2421"/>
      <c r="CA2421" s="5"/>
      <c r="CB2421" s="5"/>
      <c r="CC2421" s="5"/>
      <c r="CD2421" s="5"/>
      <c r="CE2421" s="5"/>
      <c r="CF2421" s="5"/>
    </row>
    <row r="2422" spans="1:122" hidden="1" x14ac:dyDescent="0.25">
      <c r="A2422" t="s">
        <v>335</v>
      </c>
      <c r="B2422">
        <v>3</v>
      </c>
      <c r="C2422" s="26">
        <v>45268</v>
      </c>
      <c r="G2422">
        <v>57</v>
      </c>
      <c r="H2422" t="s">
        <v>11</v>
      </c>
      <c r="I2422">
        <v>11.6</v>
      </c>
      <c r="J2422">
        <v>1000</v>
      </c>
      <c r="AU2422"/>
      <c r="AV2422"/>
      <c r="AW2422"/>
      <c r="AY2422"/>
      <c r="AZ2422"/>
      <c r="BA2422"/>
      <c r="BB2422"/>
      <c r="BC2422"/>
      <c r="BD2422"/>
      <c r="CO2422" s="5">
        <f>SUM(CT2422:DR2422)</f>
        <v>586.45400000000006</v>
      </c>
      <c r="CT2422" s="5">
        <v>24.292999999999999</v>
      </c>
      <c r="CW2422" s="5">
        <v>48.585999999999999</v>
      </c>
      <c r="CZ2422" s="5">
        <v>54.266500000000001</v>
      </c>
      <c r="DC2422" s="5">
        <v>55.681000000000004</v>
      </c>
      <c r="DF2422" s="5">
        <v>55.658499999999997</v>
      </c>
      <c r="DI2422" s="5">
        <v>83.044499999999999</v>
      </c>
      <c r="DL2422" s="5">
        <v>107.489</v>
      </c>
      <c r="DO2422" s="5">
        <v>104.51300000000002</v>
      </c>
      <c r="DR2422" s="5">
        <v>52.922499999999999</v>
      </c>
    </row>
    <row r="2423" spans="1:122" hidden="1" x14ac:dyDescent="0.25">
      <c r="A2423" t="s">
        <v>335</v>
      </c>
      <c r="B2423">
        <v>3</v>
      </c>
      <c r="C2423" s="26">
        <v>45272</v>
      </c>
      <c r="G2423">
        <v>61</v>
      </c>
      <c r="H2423" t="s">
        <v>11</v>
      </c>
      <c r="I2423">
        <v>11.6</v>
      </c>
      <c r="J2423">
        <v>1000</v>
      </c>
      <c r="M2423" s="5">
        <v>291.75</v>
      </c>
      <c r="N2423" s="5">
        <v>12.5</v>
      </c>
      <c r="AU2423"/>
      <c r="AV2423"/>
      <c r="AW2423"/>
      <c r="AY2423"/>
      <c r="AZ2423"/>
      <c r="BA2423"/>
      <c r="BB2423"/>
      <c r="BC2423"/>
      <c r="BD2423"/>
      <c r="CA2423" s="5"/>
      <c r="CB2423" s="5"/>
      <c r="CC2423" s="5"/>
      <c r="CD2423" s="5"/>
      <c r="CE2423" s="5"/>
      <c r="CF2423" s="5"/>
      <c r="CO2423" s="5">
        <f>SUM(CT2423:DR2423)</f>
        <v>575.37425000000007</v>
      </c>
      <c r="CT2423" s="5">
        <v>21.232999999999997</v>
      </c>
      <c r="CW2423" s="5">
        <v>42.465999999999994</v>
      </c>
      <c r="CZ2423" s="5">
        <v>52.400500000000008</v>
      </c>
      <c r="DC2423" s="5">
        <v>54.889000000000003</v>
      </c>
      <c r="DF2423" s="5">
        <v>55.258000000000003</v>
      </c>
      <c r="DI2423" s="5">
        <v>83.114250000000013</v>
      </c>
      <c r="DL2423" s="5">
        <v>106.964</v>
      </c>
      <c r="DO2423" s="5">
        <v>105.965</v>
      </c>
      <c r="DR2423" s="5">
        <v>53.084500000000006</v>
      </c>
    </row>
    <row r="2424" spans="1:122" hidden="1" x14ac:dyDescent="0.25">
      <c r="A2424" t="s">
        <v>335</v>
      </c>
      <c r="B2424">
        <v>3</v>
      </c>
      <c r="C2424" s="26">
        <v>45275</v>
      </c>
      <c r="G2424">
        <v>64</v>
      </c>
      <c r="H2424" t="s">
        <v>11</v>
      </c>
      <c r="I2424">
        <v>11.6</v>
      </c>
      <c r="J2424">
        <v>1000</v>
      </c>
      <c r="AU2424"/>
      <c r="AV2424"/>
      <c r="AW2424"/>
      <c r="AY2424"/>
      <c r="AZ2424"/>
      <c r="BA2424"/>
      <c r="BB2424"/>
      <c r="BC2424"/>
      <c r="BD2424"/>
      <c r="CO2424" s="5">
        <f>SUM(CT2424:DR2424)</f>
        <v>608.02925000000005</v>
      </c>
      <c r="CT2424" s="5">
        <v>28.597250000000003</v>
      </c>
      <c r="CW2424" s="5">
        <v>57.194500000000005</v>
      </c>
      <c r="CZ2424" s="5">
        <v>56.987500000000004</v>
      </c>
      <c r="DC2424" s="5">
        <v>56.053000000000004</v>
      </c>
      <c r="DF2424" s="5">
        <v>56.738500000000002</v>
      </c>
      <c r="DI2424" s="5">
        <v>83.296500000000009</v>
      </c>
      <c r="DL2424" s="5">
        <v>109.08500000000001</v>
      </c>
      <c r="DO2424" s="5">
        <v>106.262</v>
      </c>
      <c r="DR2424" s="5">
        <v>53.814999999999998</v>
      </c>
    </row>
    <row r="2425" spans="1:122" hidden="1" x14ac:dyDescent="0.25">
      <c r="A2425" t="s">
        <v>335</v>
      </c>
      <c r="B2425">
        <v>3</v>
      </c>
      <c r="C2425" s="26">
        <v>45279</v>
      </c>
      <c r="G2425">
        <v>68</v>
      </c>
      <c r="H2425" t="s">
        <v>11</v>
      </c>
      <c r="I2425">
        <v>11.6</v>
      </c>
      <c r="J2425">
        <v>1000</v>
      </c>
      <c r="M2425" s="5">
        <v>409.5</v>
      </c>
      <c r="N2425" s="5">
        <v>14.95</v>
      </c>
      <c r="AU2425"/>
      <c r="AV2425"/>
      <c r="AW2425"/>
      <c r="AY2425"/>
      <c r="AZ2425"/>
      <c r="BA2425"/>
      <c r="BB2425"/>
      <c r="BC2425"/>
      <c r="BD2425"/>
      <c r="CA2425" s="5"/>
      <c r="CB2425" s="5"/>
      <c r="CC2425" s="5"/>
      <c r="CD2425" s="5"/>
      <c r="CE2425" s="5"/>
      <c r="CF2425" s="5"/>
    </row>
    <row r="2426" spans="1:122" hidden="1" x14ac:dyDescent="0.25">
      <c r="A2426" t="s">
        <v>335</v>
      </c>
      <c r="B2426">
        <v>3</v>
      </c>
      <c r="C2426" s="26">
        <v>45282</v>
      </c>
      <c r="G2426">
        <v>71</v>
      </c>
      <c r="H2426" t="s">
        <v>11</v>
      </c>
      <c r="I2426">
        <v>11.6</v>
      </c>
      <c r="J2426">
        <v>1000</v>
      </c>
      <c r="AU2426"/>
      <c r="AV2426"/>
      <c r="AW2426"/>
      <c r="AY2426"/>
      <c r="AZ2426"/>
      <c r="BA2426"/>
      <c r="BB2426"/>
      <c r="BC2426"/>
      <c r="BD2426"/>
      <c r="CO2426" s="5">
        <f>SUM(CT2426:DR2426)</f>
        <v>608.11175000000003</v>
      </c>
      <c r="CT2426" s="5">
        <v>28.043000000000003</v>
      </c>
      <c r="CW2426" s="5">
        <v>56.086000000000006</v>
      </c>
      <c r="CZ2426" s="5">
        <v>56.3155</v>
      </c>
      <c r="DC2426" s="5">
        <v>56.6965</v>
      </c>
      <c r="DF2426" s="5">
        <v>56.492499999999993</v>
      </c>
      <c r="DI2426" s="5">
        <v>83.573250000000002</v>
      </c>
      <c r="DL2426" s="5">
        <v>109.75700000000001</v>
      </c>
      <c r="DO2426" s="5">
        <v>106.08800000000001</v>
      </c>
      <c r="DR2426" s="5">
        <v>55.06</v>
      </c>
    </row>
    <row r="2427" spans="1:122" hidden="1" x14ac:dyDescent="0.25">
      <c r="A2427" t="s">
        <v>335</v>
      </c>
      <c r="B2427">
        <v>3</v>
      </c>
      <c r="C2427" s="26">
        <v>45286</v>
      </c>
      <c r="E2427" s="13" t="s">
        <v>331</v>
      </c>
      <c r="F2427" t="s">
        <v>13</v>
      </c>
      <c r="G2427">
        <v>75</v>
      </c>
      <c r="H2427" t="s">
        <v>11</v>
      </c>
      <c r="I2427">
        <v>11.6</v>
      </c>
      <c r="J2427">
        <v>1000</v>
      </c>
      <c r="S2427">
        <v>75</v>
      </c>
      <c r="AU2427"/>
      <c r="AV2427"/>
      <c r="AW2427"/>
      <c r="AY2427"/>
      <c r="AZ2427"/>
      <c r="BA2427"/>
      <c r="BB2427"/>
      <c r="BC2427"/>
      <c r="BD2427"/>
      <c r="CA2427" s="5"/>
      <c r="CB2427" s="5"/>
      <c r="CC2427" s="5"/>
      <c r="CD2427" s="5"/>
      <c r="CE2427" s="5"/>
      <c r="CF2427" s="5"/>
    </row>
    <row r="2428" spans="1:122" hidden="1" x14ac:dyDescent="0.25">
      <c r="A2428" t="s">
        <v>335</v>
      </c>
      <c r="B2428">
        <v>3</v>
      </c>
      <c r="C2428" s="26">
        <v>45287</v>
      </c>
      <c r="G2428">
        <v>76</v>
      </c>
      <c r="H2428" t="s">
        <v>11</v>
      </c>
      <c r="I2428">
        <v>11.6</v>
      </c>
      <c r="J2428">
        <v>1000</v>
      </c>
      <c r="M2428" s="5">
        <v>555.75</v>
      </c>
      <c r="N2428" s="5">
        <v>16.824999999999999</v>
      </c>
      <c r="AU2428"/>
      <c r="AV2428"/>
      <c r="AW2428"/>
      <c r="AY2428"/>
      <c r="AZ2428"/>
      <c r="BA2428"/>
      <c r="BB2428"/>
      <c r="BC2428"/>
      <c r="BD2428"/>
      <c r="CA2428" s="5"/>
      <c r="CB2428" s="5"/>
      <c r="CC2428" s="5"/>
      <c r="CD2428" s="5"/>
      <c r="CE2428" s="5"/>
      <c r="CF2428" s="5"/>
      <c r="CO2428" s="5">
        <f>SUM(CT2428:DR2428)</f>
        <v>589.71050000000002</v>
      </c>
      <c r="CT2428" s="5">
        <v>23.759</v>
      </c>
      <c r="CW2428" s="5">
        <v>47.518000000000001</v>
      </c>
      <c r="CZ2428" s="5">
        <v>53.596000000000004</v>
      </c>
      <c r="DC2428" s="5">
        <v>54.997</v>
      </c>
      <c r="DF2428" s="5">
        <v>56.033500000000004</v>
      </c>
      <c r="DI2428" s="5">
        <v>82.545000000000002</v>
      </c>
      <c r="DL2428" s="5">
        <v>108.76700000000001</v>
      </c>
      <c r="DO2428" s="5">
        <v>106.754</v>
      </c>
      <c r="DR2428" s="5">
        <v>55.741</v>
      </c>
    </row>
    <row r="2429" spans="1:122" hidden="1" x14ac:dyDescent="0.25">
      <c r="A2429" t="s">
        <v>335</v>
      </c>
      <c r="B2429">
        <v>3</v>
      </c>
      <c r="C2429" s="26">
        <v>45294</v>
      </c>
      <c r="G2429">
        <v>83</v>
      </c>
      <c r="H2429" t="s">
        <v>11</v>
      </c>
      <c r="I2429">
        <v>11.6</v>
      </c>
      <c r="J2429">
        <v>1000</v>
      </c>
      <c r="M2429" s="5">
        <v>608.5</v>
      </c>
      <c r="N2429" s="5">
        <v>18.125</v>
      </c>
      <c r="Z2429" s="7">
        <v>11.1</v>
      </c>
      <c r="AC2429" s="5">
        <v>172.99200000000002</v>
      </c>
      <c r="AD2429" s="21">
        <v>1.2960000000000001E-2</v>
      </c>
      <c r="AE2429" s="8">
        <f>AC2429*AD2429</f>
        <v>2.2419763200000005</v>
      </c>
      <c r="AJ2429" s="5">
        <v>128.01849999999999</v>
      </c>
      <c r="AK2429" s="7">
        <v>1.63138775</v>
      </c>
      <c r="AQ2429" s="9">
        <f>AK2429/AJ2429</f>
        <v>1.2743374980959784E-2</v>
      </c>
      <c r="AR2429" s="21">
        <v>4.3092499999999999E-2</v>
      </c>
      <c r="AS2429" s="8">
        <f>AJ2429*AR2429</f>
        <v>5.5166372112499991</v>
      </c>
      <c r="AU2429" s="5">
        <v>23.605</v>
      </c>
      <c r="AV2429" s="21">
        <v>3.8545000000000003E-2</v>
      </c>
      <c r="AW2429" s="8">
        <f>AU2429*AV2429</f>
        <v>0.90985472500000009</v>
      </c>
      <c r="AY2429" s="5">
        <v>14.282999999999999</v>
      </c>
      <c r="AZ2429" s="21">
        <v>3.2402500000000001E-2</v>
      </c>
      <c r="BA2429" s="8">
        <f>AY2429*AZ2429</f>
        <v>0.46280490749999997</v>
      </c>
      <c r="BB2429" s="21"/>
      <c r="BC2429" s="21"/>
      <c r="BD2429"/>
      <c r="BH2429" s="5">
        <f>AU2429+AY2429</f>
        <v>37.887999999999998</v>
      </c>
      <c r="BJ2429" s="8">
        <f>AW2429+BA2429</f>
        <v>1.3726596325</v>
      </c>
      <c r="BK2429" s="5">
        <v>338.89850000000001</v>
      </c>
      <c r="CA2429" s="5">
        <v>265.45</v>
      </c>
      <c r="CB2429" s="5">
        <v>217.35</v>
      </c>
      <c r="CC2429" s="5">
        <v>29.6</v>
      </c>
      <c r="CD2429" s="5"/>
      <c r="CE2429" s="5"/>
      <c r="CF2429" s="5">
        <v>255.6</v>
      </c>
      <c r="CG2429" s="5"/>
    </row>
    <row r="2430" spans="1:122" hidden="1" x14ac:dyDescent="0.25">
      <c r="A2430" t="s">
        <v>335</v>
      </c>
      <c r="B2430">
        <v>3</v>
      </c>
      <c r="C2430" s="26">
        <v>45295</v>
      </c>
      <c r="G2430">
        <v>84</v>
      </c>
      <c r="H2430" t="s">
        <v>11</v>
      </c>
      <c r="I2430">
        <v>11.6</v>
      </c>
      <c r="J2430">
        <v>1000</v>
      </c>
      <c r="AU2430" s="5"/>
      <c r="AV2430" s="21"/>
      <c r="AW2430"/>
      <c r="AY2430" s="5"/>
      <c r="AZ2430" s="21"/>
      <c r="BA2430" s="21"/>
      <c r="BB2430" s="21"/>
      <c r="BC2430" s="21"/>
      <c r="BD2430"/>
      <c r="CO2430" s="5">
        <f>SUM(CT2430:DR2430)</f>
        <v>539.78525000000002</v>
      </c>
      <c r="CT2430" s="5">
        <v>15.436250000000001</v>
      </c>
      <c r="CW2430" s="5">
        <v>30.872500000000002</v>
      </c>
      <c r="CZ2430" s="5">
        <v>40.741</v>
      </c>
      <c r="DC2430" s="5">
        <v>48.704499999999996</v>
      </c>
      <c r="DF2430" s="5">
        <v>52.857999999999997</v>
      </c>
      <c r="DI2430" s="5">
        <v>81.923999999999992</v>
      </c>
      <c r="DL2430" s="5">
        <v>106.874</v>
      </c>
      <c r="DO2430" s="5">
        <v>107.444</v>
      </c>
      <c r="DR2430" s="5">
        <v>54.930999999999997</v>
      </c>
    </row>
    <row r="2431" spans="1:122" hidden="1" x14ac:dyDescent="0.25">
      <c r="A2431" t="s">
        <v>335</v>
      </c>
      <c r="B2431">
        <v>3</v>
      </c>
      <c r="C2431" s="26">
        <v>45297</v>
      </c>
      <c r="G2431">
        <v>86</v>
      </c>
      <c r="H2431" t="s">
        <v>11</v>
      </c>
      <c r="I2431">
        <v>11.6</v>
      </c>
      <c r="J2431">
        <v>1000</v>
      </c>
      <c r="AU2431" s="5"/>
      <c r="AV2431" s="21"/>
      <c r="AW2431"/>
      <c r="AY2431" s="5"/>
      <c r="AZ2431" s="21"/>
      <c r="BA2431" s="21"/>
      <c r="BB2431" s="21"/>
      <c r="BC2431" s="21"/>
      <c r="BD2431"/>
      <c r="CO2431" s="5">
        <f>SUM(CT2431:DR2431)</f>
        <v>607.69175000000007</v>
      </c>
      <c r="CT2431" s="5">
        <v>28.924249999999997</v>
      </c>
      <c r="CW2431" s="5">
        <v>57.848499999999994</v>
      </c>
      <c r="CZ2431" s="5">
        <v>56.810500000000005</v>
      </c>
      <c r="DC2431" s="5">
        <v>55.358499999999999</v>
      </c>
      <c r="DF2431" s="5">
        <v>55.189</v>
      </c>
      <c r="DI2431" s="5">
        <v>83.40900000000002</v>
      </c>
      <c r="DL2431" s="5">
        <v>107.58500000000001</v>
      </c>
      <c r="DO2431" s="5">
        <v>106.53200000000001</v>
      </c>
      <c r="DR2431" s="5">
        <v>56.034999999999997</v>
      </c>
    </row>
    <row r="2432" spans="1:122" hidden="1" x14ac:dyDescent="0.25">
      <c r="A2432" t="s">
        <v>335</v>
      </c>
      <c r="B2432">
        <v>3</v>
      </c>
      <c r="C2432" s="26">
        <v>45303</v>
      </c>
      <c r="G2432">
        <v>92</v>
      </c>
      <c r="H2432" t="s">
        <v>11</v>
      </c>
      <c r="I2432">
        <v>11.6</v>
      </c>
      <c r="J2432">
        <v>1000</v>
      </c>
      <c r="M2432" s="5">
        <v>692</v>
      </c>
      <c r="N2432" s="5">
        <v>20</v>
      </c>
      <c r="AU2432" s="5"/>
      <c r="AV2432" s="21"/>
      <c r="AW2432"/>
      <c r="AY2432" s="5"/>
      <c r="AZ2432" s="21"/>
      <c r="BA2432" s="21"/>
      <c r="BB2432" s="21"/>
      <c r="BC2432" s="21"/>
      <c r="BD2432"/>
      <c r="CA2432" s="5"/>
      <c r="CB2432" s="5"/>
      <c r="CC2432" s="5"/>
      <c r="CD2432" s="5"/>
      <c r="CE2432" s="5"/>
      <c r="CF2432" s="5"/>
      <c r="CO2432" s="5">
        <f>SUM(CT2432:DR2432)</f>
        <v>605.46725000000004</v>
      </c>
      <c r="CT2432" s="5">
        <v>28.176500000000004</v>
      </c>
      <c r="CW2432" s="5">
        <v>56.353000000000009</v>
      </c>
      <c r="CZ2432" s="5">
        <v>56.336500000000001</v>
      </c>
      <c r="DC2432" s="5">
        <v>55.426000000000009</v>
      </c>
      <c r="DF2432" s="5">
        <v>55.334499999999991</v>
      </c>
      <c r="DI2432" s="5">
        <v>83.98275000000001</v>
      </c>
      <c r="DL2432" s="5">
        <v>107.822</v>
      </c>
      <c r="DO2432" s="5">
        <v>106.595</v>
      </c>
      <c r="DR2432" s="5">
        <v>55.441000000000003</v>
      </c>
    </row>
    <row r="2433" spans="1:122" hidden="1" x14ac:dyDescent="0.25">
      <c r="A2433" t="s">
        <v>335</v>
      </c>
      <c r="B2433">
        <v>3</v>
      </c>
      <c r="C2433" s="26">
        <v>45308</v>
      </c>
      <c r="G2433">
        <v>97</v>
      </c>
      <c r="H2433" t="s">
        <v>11</v>
      </c>
      <c r="I2433">
        <v>11.6</v>
      </c>
      <c r="J2433">
        <v>1000</v>
      </c>
      <c r="M2433" s="5">
        <v>702.5</v>
      </c>
      <c r="N2433" s="5">
        <v>21.15</v>
      </c>
      <c r="AU2433" s="5"/>
      <c r="AV2433" s="21"/>
      <c r="AW2433"/>
      <c r="AY2433" s="5"/>
      <c r="AZ2433" s="21"/>
      <c r="BA2433" s="21"/>
      <c r="BB2433" s="21"/>
      <c r="BC2433" s="21"/>
      <c r="BD2433"/>
      <c r="CA2433" s="5"/>
      <c r="CB2433" s="5"/>
      <c r="CC2433" s="5"/>
      <c r="CD2433" s="5"/>
      <c r="CE2433" s="5"/>
      <c r="CF2433" s="5"/>
    </row>
    <row r="2434" spans="1:122" hidden="1" x14ac:dyDescent="0.25">
      <c r="A2434" t="s">
        <v>335</v>
      </c>
      <c r="B2434">
        <v>3</v>
      </c>
      <c r="C2434" s="26">
        <v>45310</v>
      </c>
      <c r="G2434">
        <v>99</v>
      </c>
      <c r="H2434" t="s">
        <v>11</v>
      </c>
      <c r="I2434">
        <v>11.6</v>
      </c>
      <c r="J2434">
        <v>1000</v>
      </c>
      <c r="AU2434" s="5"/>
      <c r="AV2434" s="21"/>
      <c r="AW2434"/>
      <c r="AY2434" s="5"/>
      <c r="AZ2434" s="21"/>
      <c r="BA2434" s="21"/>
      <c r="BB2434" s="21"/>
      <c r="BC2434" s="21"/>
      <c r="BD2434"/>
      <c r="CO2434" s="5">
        <f>SUM(CT2434:DR2434)</f>
        <v>608.54075</v>
      </c>
      <c r="CT2434" s="5">
        <v>28.955749999999998</v>
      </c>
      <c r="CW2434" s="5">
        <v>57.911499999999997</v>
      </c>
      <c r="CZ2434" s="5">
        <v>56.335000000000008</v>
      </c>
      <c r="DC2434" s="5">
        <v>55.849000000000004</v>
      </c>
      <c r="DF2434" s="5">
        <v>55.651000000000003</v>
      </c>
      <c r="DI2434" s="5">
        <v>83.283000000000001</v>
      </c>
      <c r="DL2434" s="5">
        <v>108.70700000000002</v>
      </c>
      <c r="DO2434" s="5">
        <v>106.82299999999999</v>
      </c>
      <c r="DR2434" s="5">
        <v>55.025500000000008</v>
      </c>
    </row>
    <row r="2435" spans="1:122" hidden="1" x14ac:dyDescent="0.25">
      <c r="A2435" t="s">
        <v>335</v>
      </c>
      <c r="B2435">
        <v>3</v>
      </c>
      <c r="C2435" s="26">
        <v>45312</v>
      </c>
      <c r="E2435" s="13" t="s">
        <v>332</v>
      </c>
      <c r="F2435" t="s">
        <v>89</v>
      </c>
      <c r="G2435">
        <v>101</v>
      </c>
      <c r="H2435" t="s">
        <v>11</v>
      </c>
      <c r="I2435">
        <v>11.6</v>
      </c>
      <c r="J2435">
        <v>1000</v>
      </c>
      <c r="T2435">
        <v>101</v>
      </c>
      <c r="AU2435" s="5"/>
      <c r="AV2435" s="21"/>
      <c r="AW2435"/>
      <c r="AY2435" s="5"/>
      <c r="AZ2435" s="21"/>
      <c r="BA2435" s="21"/>
      <c r="BB2435" s="21"/>
      <c r="BC2435" s="21"/>
      <c r="BD2435"/>
      <c r="CA2435" s="5"/>
      <c r="CB2435" s="5"/>
      <c r="CC2435" s="5"/>
      <c r="CD2435" s="5"/>
      <c r="CE2435" s="5"/>
      <c r="CF2435" s="5"/>
    </row>
    <row r="2436" spans="1:122" hidden="1" x14ac:dyDescent="0.25">
      <c r="A2436" t="s">
        <v>335</v>
      </c>
      <c r="B2436">
        <v>3</v>
      </c>
      <c r="C2436" s="26">
        <v>45313</v>
      </c>
      <c r="G2436">
        <v>102</v>
      </c>
      <c r="H2436" t="s">
        <v>11</v>
      </c>
      <c r="I2436">
        <v>11.6</v>
      </c>
      <c r="J2436">
        <v>1000</v>
      </c>
      <c r="M2436" s="5">
        <v>722</v>
      </c>
      <c r="N2436" s="5">
        <v>21.774999999999999</v>
      </c>
      <c r="AU2436" s="5"/>
      <c r="AV2436" s="21"/>
      <c r="AW2436"/>
      <c r="AY2436" s="5"/>
      <c r="AZ2436" s="21"/>
      <c r="BA2436" s="21"/>
      <c r="BB2436" s="21"/>
      <c r="BC2436" s="21"/>
      <c r="BD2436"/>
      <c r="CA2436" s="5"/>
      <c r="CB2436" s="5"/>
      <c r="CC2436" s="5"/>
      <c r="CD2436" s="5"/>
      <c r="CE2436" s="5"/>
      <c r="CF2436" s="5"/>
    </row>
    <row r="2437" spans="1:122" hidden="1" x14ac:dyDescent="0.25">
      <c r="A2437" t="s">
        <v>335</v>
      </c>
      <c r="B2437">
        <v>3</v>
      </c>
      <c r="C2437" s="26">
        <v>45320</v>
      </c>
      <c r="G2437">
        <v>109</v>
      </c>
      <c r="H2437" t="s">
        <v>11</v>
      </c>
      <c r="I2437">
        <v>11.6</v>
      </c>
      <c r="J2437">
        <v>1000</v>
      </c>
      <c r="M2437" s="5">
        <v>726.25</v>
      </c>
      <c r="N2437" s="5">
        <v>21.95</v>
      </c>
      <c r="AU2437" s="5"/>
      <c r="AV2437" s="21"/>
      <c r="AW2437"/>
      <c r="AY2437" s="5"/>
      <c r="AZ2437" s="21"/>
      <c r="BA2437" s="21"/>
      <c r="BB2437" s="21"/>
      <c r="BC2437" s="21"/>
      <c r="BD2437"/>
      <c r="CA2437" s="5"/>
      <c r="CB2437" s="5"/>
      <c r="CC2437" s="5"/>
      <c r="CD2437" s="5"/>
      <c r="CE2437" s="5"/>
      <c r="CF2437" s="5"/>
    </row>
    <row r="2438" spans="1:122" hidden="1" x14ac:dyDescent="0.25">
      <c r="A2438" t="s">
        <v>335</v>
      </c>
      <c r="B2438">
        <v>3</v>
      </c>
      <c r="C2438" s="26">
        <v>45329</v>
      </c>
      <c r="G2438">
        <v>118</v>
      </c>
      <c r="H2438" t="s">
        <v>11</v>
      </c>
      <c r="I2438">
        <v>11.6</v>
      </c>
      <c r="J2438">
        <v>1000</v>
      </c>
      <c r="M2438" s="5">
        <v>726.25</v>
      </c>
      <c r="N2438" s="5">
        <v>22.3</v>
      </c>
      <c r="AU2438" s="5"/>
      <c r="AV2438" s="21"/>
      <c r="AW2438"/>
      <c r="AY2438" s="5"/>
      <c r="AZ2438" s="21"/>
      <c r="BA2438" s="21"/>
      <c r="BB2438" s="21"/>
      <c r="BC2438" s="21"/>
      <c r="BD2438"/>
      <c r="CA2438" s="5"/>
      <c r="CB2438" s="5"/>
      <c r="CC2438" s="5"/>
      <c r="CD2438" s="5"/>
      <c r="CE2438" s="5"/>
      <c r="CF2438" s="5"/>
      <c r="CO2438" s="5">
        <f>SUM(CT2438:DR2438)</f>
        <v>529.58974999999998</v>
      </c>
      <c r="CT2438" s="5">
        <v>18.278750000000002</v>
      </c>
      <c r="CW2438" s="5">
        <v>36.557500000000005</v>
      </c>
      <c r="CZ2438" s="5">
        <v>41.6905</v>
      </c>
      <c r="DC2438" s="5">
        <v>44.327500000000008</v>
      </c>
      <c r="DF2438" s="5">
        <v>46.877500000000005</v>
      </c>
      <c r="DI2438" s="5">
        <v>75.588000000000008</v>
      </c>
      <c r="DL2438" s="5">
        <v>104.393</v>
      </c>
      <c r="DO2438" s="5">
        <v>105.86599999999999</v>
      </c>
      <c r="DR2438" s="5">
        <v>56.01100000000001</v>
      </c>
    </row>
    <row r="2439" spans="1:122" hidden="1" x14ac:dyDescent="0.25">
      <c r="A2439" t="s">
        <v>335</v>
      </c>
      <c r="B2439">
        <v>3</v>
      </c>
      <c r="C2439" s="26">
        <v>45331</v>
      </c>
      <c r="G2439">
        <v>120</v>
      </c>
      <c r="H2439" t="s">
        <v>11</v>
      </c>
      <c r="I2439">
        <v>11.6</v>
      </c>
      <c r="J2439">
        <v>1000</v>
      </c>
      <c r="AU2439" s="5"/>
      <c r="AV2439" s="21"/>
      <c r="AW2439"/>
      <c r="AY2439" s="5"/>
      <c r="AZ2439" s="21"/>
      <c r="BA2439" s="21"/>
      <c r="BB2439" s="21"/>
      <c r="BC2439" s="21"/>
      <c r="BD2439"/>
      <c r="CO2439" s="5">
        <f>SUM(CT2439:DR2439)</f>
        <v>603.68149999999991</v>
      </c>
      <c r="CT2439" s="5">
        <v>28.667750000000002</v>
      </c>
      <c r="CW2439" s="5">
        <v>57.335500000000003</v>
      </c>
      <c r="CZ2439" s="5">
        <v>57.482500000000002</v>
      </c>
      <c r="DC2439" s="5">
        <v>55.9435</v>
      </c>
      <c r="DF2439" s="5">
        <v>54.991</v>
      </c>
      <c r="DI2439" s="5">
        <v>82.353749999999991</v>
      </c>
      <c r="DL2439" s="5">
        <v>105.65600000000001</v>
      </c>
      <c r="DO2439" s="5">
        <v>104.91800000000001</v>
      </c>
      <c r="DR2439" s="5">
        <v>56.333500000000001</v>
      </c>
    </row>
    <row r="2440" spans="1:122" hidden="1" x14ac:dyDescent="0.25">
      <c r="A2440" t="s">
        <v>335</v>
      </c>
      <c r="B2440">
        <v>3</v>
      </c>
      <c r="C2440" s="26">
        <v>45335</v>
      </c>
      <c r="G2440">
        <v>124</v>
      </c>
      <c r="H2440" t="s">
        <v>11</v>
      </c>
      <c r="I2440">
        <v>11.6</v>
      </c>
      <c r="J2440">
        <v>1000</v>
      </c>
      <c r="M2440" s="7">
        <v>785.5</v>
      </c>
      <c r="N2440" s="7">
        <v>21.85</v>
      </c>
      <c r="Z2440" s="7">
        <v>8.85</v>
      </c>
      <c r="AC2440" s="5">
        <v>235.04249999999999</v>
      </c>
      <c r="AD2440" s="21">
        <v>1.01525E-2</v>
      </c>
      <c r="AE2440" s="8">
        <f>AC2440*AD2440</f>
        <v>2.3862689812499998</v>
      </c>
      <c r="AJ2440" s="5">
        <v>155.39100000000002</v>
      </c>
      <c r="AK2440" s="7">
        <v>2.252959570585281</v>
      </c>
      <c r="AQ2440" s="9">
        <f>AK2440/AJ2440</f>
        <v>1.4498649024623568E-2</v>
      </c>
      <c r="AR2440" s="21">
        <v>2.7895000000000003E-2</v>
      </c>
      <c r="AS2440" s="8">
        <f>AJ2440*AR2440</f>
        <v>4.3346319450000008</v>
      </c>
      <c r="AU2440" s="5">
        <v>0.33749999999999997</v>
      </c>
      <c r="AV2440" s="21">
        <v>3.3319999999999995E-2</v>
      </c>
      <c r="AW2440" s="8">
        <f>AU2440*AV2440</f>
        <v>1.1245499999999997E-2</v>
      </c>
      <c r="AY2440" s="5">
        <v>432.12349999999998</v>
      </c>
      <c r="AZ2440" s="21"/>
      <c r="BA2440" s="21"/>
      <c r="BB2440" s="21"/>
      <c r="BC2440" s="21">
        <v>1.3875000000000002E-2</v>
      </c>
      <c r="BD2440"/>
      <c r="BH2440" s="5">
        <f>AU2440+AY2440</f>
        <v>432.46099999999996</v>
      </c>
      <c r="BK2440" s="5">
        <v>822.89449999999988</v>
      </c>
      <c r="CA2440" s="5">
        <v>266.95</v>
      </c>
      <c r="CB2440" s="5">
        <v>6.75</v>
      </c>
      <c r="CC2440" s="5">
        <v>101.6</v>
      </c>
      <c r="CD2440" s="5"/>
      <c r="CE2440" s="5"/>
      <c r="CF2440" s="5">
        <v>145.5</v>
      </c>
      <c r="CG2440" s="5"/>
    </row>
    <row r="2441" spans="1:122" hidden="1" x14ac:dyDescent="0.25">
      <c r="A2441" t="s">
        <v>335</v>
      </c>
      <c r="B2441">
        <v>3</v>
      </c>
      <c r="C2441" s="26">
        <v>45351</v>
      </c>
      <c r="E2441" s="13" t="s">
        <v>333</v>
      </c>
      <c r="F2441" t="s">
        <v>15</v>
      </c>
      <c r="G2441">
        <v>140</v>
      </c>
      <c r="H2441" t="s">
        <v>11</v>
      </c>
      <c r="I2441">
        <v>11.6</v>
      </c>
      <c r="J2441">
        <v>1000</v>
      </c>
      <c r="V2441">
        <v>140</v>
      </c>
      <c r="AU2441" s="5"/>
      <c r="AV2441" s="21"/>
      <c r="AW2441"/>
      <c r="AY2441" s="5"/>
      <c r="AZ2441"/>
      <c r="BA2441"/>
      <c r="BB2441"/>
      <c r="BC2441"/>
      <c r="BD2441"/>
      <c r="CA2441" s="5"/>
      <c r="CB2441" s="5"/>
      <c r="CC2441" s="5"/>
      <c r="CD2441" s="5"/>
      <c r="CE2441" s="5"/>
      <c r="CF2441" s="5"/>
    </row>
    <row r="2442" spans="1:122" hidden="1" x14ac:dyDescent="0.25">
      <c r="A2442" t="s">
        <v>335</v>
      </c>
      <c r="B2442">
        <v>3</v>
      </c>
      <c r="C2442" s="26">
        <v>45370</v>
      </c>
      <c r="G2442">
        <v>159</v>
      </c>
      <c r="H2442" t="s">
        <v>11</v>
      </c>
      <c r="I2442">
        <v>11.6</v>
      </c>
      <c r="J2442">
        <v>1000</v>
      </c>
      <c r="M2442" s="7">
        <v>856</v>
      </c>
      <c r="N2442" s="7">
        <v>25.2</v>
      </c>
      <c r="Z2442" s="7">
        <v>8.8000000000000007</v>
      </c>
      <c r="AC2442" s="5">
        <v>442.15949999999998</v>
      </c>
      <c r="AD2442" s="21">
        <v>8.8242500000000005E-3</v>
      </c>
      <c r="AE2442" s="8">
        <f>AC2442*AD2442</f>
        <v>3.901725967875</v>
      </c>
      <c r="AJ2442" s="5">
        <v>226.61450000000002</v>
      </c>
      <c r="AK2442" s="7">
        <v>2.7436913698420833</v>
      </c>
      <c r="AQ2442" s="9">
        <f>AK2442/AJ2442</f>
        <v>1.2107307210448065E-2</v>
      </c>
      <c r="AR2442" s="21">
        <v>2.0787500000000004E-2</v>
      </c>
      <c r="AS2442" s="8">
        <f>AJ2442*AR2442</f>
        <v>4.7107489187500011</v>
      </c>
      <c r="AU2442" s="5">
        <v>6.6830000000000007</v>
      </c>
      <c r="AV2442" s="21">
        <v>3.0942500000000001E-2</v>
      </c>
      <c r="AW2442" s="8">
        <f>AU2442*AV2442</f>
        <v>0.20678872750000002</v>
      </c>
      <c r="AY2442" s="5">
        <v>756.41250000000014</v>
      </c>
      <c r="AZ2442"/>
      <c r="BA2442"/>
      <c r="BB2442"/>
      <c r="BC2442"/>
      <c r="BD2442"/>
      <c r="BH2442" s="5">
        <f>AU2442+AY2442</f>
        <v>763.09550000000013</v>
      </c>
      <c r="BK2442" s="5">
        <v>1431.8695</v>
      </c>
      <c r="BR2442" s="21">
        <v>3.1292500000000001E-2</v>
      </c>
      <c r="CA2442" s="5">
        <v>418.3</v>
      </c>
      <c r="CB2442" s="5">
        <v>44.9</v>
      </c>
      <c r="CC2442" s="5">
        <v>7</v>
      </c>
      <c r="CD2442" s="5"/>
      <c r="CE2442" s="5"/>
      <c r="CF2442" s="5">
        <v>180.2</v>
      </c>
      <c r="CG2442" s="5"/>
    </row>
    <row r="2443" spans="1:122" hidden="1" x14ac:dyDescent="0.25">
      <c r="A2443" t="s">
        <v>335</v>
      </c>
      <c r="B2443">
        <v>3</v>
      </c>
      <c r="C2443" s="26">
        <v>45415</v>
      </c>
      <c r="E2443" s="13" t="s">
        <v>334</v>
      </c>
      <c r="F2443" t="s">
        <v>18</v>
      </c>
      <c r="G2443">
        <v>210</v>
      </c>
      <c r="H2443" t="s">
        <v>11</v>
      </c>
      <c r="I2443">
        <v>11.6</v>
      </c>
      <c r="J2443">
        <v>1000</v>
      </c>
      <c r="W2443">
        <v>210</v>
      </c>
      <c r="AU2443"/>
      <c r="AV2443"/>
      <c r="AW2443"/>
      <c r="AY2443"/>
      <c r="AZ2443"/>
      <c r="BA2443"/>
      <c r="BB2443"/>
      <c r="BC2443"/>
      <c r="BD2443"/>
      <c r="BN2443" s="5">
        <v>519.75</v>
      </c>
      <c r="BO2443" s="5">
        <v>45.116500983145187</v>
      </c>
      <c r="BP2443" s="5">
        <v>234.4930138598971</v>
      </c>
      <c r="BQ2443" s="5">
        <v>285.25698614010287</v>
      </c>
      <c r="BR2443" s="21">
        <v>3.2247500000000005E-2</v>
      </c>
      <c r="BS2443" s="7">
        <f>BQ2443*BR2443</f>
        <v>9.1988246605529689</v>
      </c>
      <c r="BT2443" s="7">
        <v>10.330088716295027</v>
      </c>
      <c r="CA2443" s="5"/>
      <c r="CB2443" s="5"/>
      <c r="CC2443" s="5"/>
      <c r="CD2443" s="5"/>
      <c r="CE2443" s="5"/>
      <c r="CF2443" s="5"/>
    </row>
    <row r="2444" spans="1:122" hidden="1" x14ac:dyDescent="0.25">
      <c r="A2444" t="s">
        <v>336</v>
      </c>
      <c r="B2444">
        <v>5</v>
      </c>
      <c r="C2444" s="26">
        <v>45211</v>
      </c>
      <c r="E2444" s="13" t="s">
        <v>329</v>
      </c>
      <c r="F2444" t="s">
        <v>10</v>
      </c>
      <c r="G2444">
        <v>0</v>
      </c>
      <c r="H2444" t="s">
        <v>11</v>
      </c>
      <c r="I2444">
        <v>12.1</v>
      </c>
      <c r="J2444">
        <v>1000</v>
      </c>
      <c r="AU2444"/>
      <c r="AV2444"/>
      <c r="AW2444"/>
      <c r="AY2444"/>
      <c r="AZ2444"/>
      <c r="BA2444"/>
      <c r="BB2444"/>
      <c r="BC2444"/>
      <c r="BD2444"/>
      <c r="CA2444" s="5"/>
      <c r="CB2444" s="5"/>
      <c r="CC2444" s="5"/>
      <c r="CD2444" s="5"/>
      <c r="CE2444" s="5"/>
      <c r="CF2444" s="5"/>
    </row>
    <row r="2445" spans="1:122" hidden="1" x14ac:dyDescent="0.25">
      <c r="A2445" t="s">
        <v>336</v>
      </c>
      <c r="B2445">
        <v>5</v>
      </c>
      <c r="C2445" s="26">
        <v>45232</v>
      </c>
      <c r="G2445">
        <v>21</v>
      </c>
      <c r="H2445" t="s">
        <v>11</v>
      </c>
      <c r="I2445">
        <v>12.1</v>
      </c>
      <c r="J2445">
        <v>1000</v>
      </c>
      <c r="AU2445"/>
      <c r="AV2445"/>
      <c r="AW2445"/>
      <c r="AY2445"/>
      <c r="AZ2445"/>
      <c r="BA2445"/>
      <c r="BB2445"/>
      <c r="BC2445"/>
      <c r="BD2445"/>
      <c r="CO2445" s="5">
        <f>SUM(CT2445:DR2445)</f>
        <v>572.34050000000002</v>
      </c>
      <c r="CT2445" s="5">
        <v>25.550750000000001</v>
      </c>
      <c r="CW2445" s="5">
        <v>51.101500000000001</v>
      </c>
      <c r="CZ2445" s="5">
        <v>54.317500000000003</v>
      </c>
      <c r="DC2445" s="5">
        <v>55.037500000000009</v>
      </c>
      <c r="DF2445" s="5">
        <v>54.533500000000004</v>
      </c>
      <c r="DI2445" s="5">
        <v>82.560749999999999</v>
      </c>
      <c r="DL2445" s="5">
        <v>104.96900000000001</v>
      </c>
      <c r="DO2445" s="5">
        <v>96.998000000000005</v>
      </c>
      <c r="DR2445" s="5">
        <v>47.272000000000006</v>
      </c>
    </row>
    <row r="2446" spans="1:122" hidden="1" x14ac:dyDescent="0.25">
      <c r="A2446" t="s">
        <v>336</v>
      </c>
      <c r="B2446">
        <v>5</v>
      </c>
      <c r="C2446" s="26">
        <v>45240</v>
      </c>
      <c r="G2446">
        <v>29</v>
      </c>
      <c r="H2446" t="s">
        <v>11</v>
      </c>
      <c r="I2446">
        <v>12.1</v>
      </c>
      <c r="J2446">
        <v>1000</v>
      </c>
      <c r="AU2446"/>
      <c r="AV2446"/>
      <c r="AW2446"/>
      <c r="AY2446"/>
      <c r="AZ2446"/>
      <c r="BA2446"/>
      <c r="BB2446"/>
      <c r="BC2446"/>
      <c r="BD2446"/>
      <c r="CO2446" s="5">
        <f>SUM(CT2446:DR2446)</f>
        <v>572.9615</v>
      </c>
      <c r="CT2446" s="5">
        <v>25.985749999999999</v>
      </c>
      <c r="CW2446" s="5">
        <v>51.971499999999999</v>
      </c>
      <c r="CZ2446" s="5">
        <v>55.013500000000001</v>
      </c>
      <c r="DC2446" s="5">
        <v>55.220500000000008</v>
      </c>
      <c r="DF2446" s="5">
        <v>54.652000000000001</v>
      </c>
      <c r="DI2446" s="5">
        <v>81.660749999999993</v>
      </c>
      <c r="DL2446" s="5">
        <v>104.80399999999999</v>
      </c>
      <c r="DO2446" s="5">
        <v>95.366000000000014</v>
      </c>
      <c r="DR2446" s="5">
        <v>48.287499999999994</v>
      </c>
    </row>
    <row r="2447" spans="1:122" hidden="1" x14ac:dyDescent="0.25">
      <c r="A2447" t="s">
        <v>336</v>
      </c>
      <c r="B2447">
        <v>5</v>
      </c>
      <c r="C2447" s="26">
        <v>45257</v>
      </c>
      <c r="G2447">
        <v>46</v>
      </c>
      <c r="H2447" t="s">
        <v>11</v>
      </c>
      <c r="I2447">
        <v>12.1</v>
      </c>
      <c r="J2447">
        <v>1000</v>
      </c>
      <c r="AU2447"/>
      <c r="AV2447"/>
      <c r="AW2447"/>
      <c r="AY2447"/>
      <c r="AZ2447"/>
      <c r="BA2447"/>
      <c r="BB2447"/>
      <c r="BC2447"/>
      <c r="BD2447"/>
      <c r="CO2447" s="5">
        <f>SUM(CT2447:DR2447)</f>
        <v>594.08899999999994</v>
      </c>
      <c r="CT2447" s="5">
        <v>27.480499999999999</v>
      </c>
      <c r="CW2447" s="5">
        <v>54.960999999999999</v>
      </c>
      <c r="CZ2447" s="5">
        <v>56.217999999999996</v>
      </c>
      <c r="DC2447" s="5">
        <v>56.348500000000001</v>
      </c>
      <c r="DF2447" s="5">
        <v>56.212000000000003</v>
      </c>
      <c r="DI2447" s="5">
        <v>83.463000000000008</v>
      </c>
      <c r="DL2447" s="5">
        <v>108.839</v>
      </c>
      <c r="DO2447" s="5">
        <v>101.735</v>
      </c>
      <c r="DR2447" s="5">
        <v>48.832000000000001</v>
      </c>
    </row>
    <row r="2448" spans="1:122" hidden="1" x14ac:dyDescent="0.25">
      <c r="A2448" t="s">
        <v>336</v>
      </c>
      <c r="B2448">
        <v>5</v>
      </c>
      <c r="C2448" s="26">
        <v>45260</v>
      </c>
      <c r="G2448">
        <v>49</v>
      </c>
      <c r="H2448" t="s">
        <v>11</v>
      </c>
      <c r="I2448">
        <v>12.1</v>
      </c>
      <c r="J2448">
        <v>1000</v>
      </c>
      <c r="M2448" s="5">
        <v>164</v>
      </c>
      <c r="N2448" s="5">
        <v>9.6</v>
      </c>
      <c r="AU2448"/>
      <c r="AV2448"/>
      <c r="AW2448"/>
      <c r="AY2448"/>
      <c r="AZ2448"/>
      <c r="BA2448"/>
      <c r="BB2448"/>
      <c r="BC2448"/>
      <c r="BD2448"/>
      <c r="CA2448" s="5"/>
      <c r="CB2448" s="5"/>
      <c r="CC2448" s="5"/>
      <c r="CD2448" s="5"/>
      <c r="CE2448" s="5"/>
      <c r="CF2448" s="5"/>
    </row>
    <row r="2449" spans="1:122" hidden="1" x14ac:dyDescent="0.25">
      <c r="A2449" t="s">
        <v>336</v>
      </c>
      <c r="B2449">
        <v>5</v>
      </c>
      <c r="C2449" s="26">
        <v>45266</v>
      </c>
      <c r="E2449" s="13" t="s">
        <v>330</v>
      </c>
      <c r="F2449" t="s">
        <v>12</v>
      </c>
      <c r="G2449">
        <v>55</v>
      </c>
      <c r="H2449" t="s">
        <v>11</v>
      </c>
      <c r="I2449">
        <v>12.1</v>
      </c>
      <c r="J2449">
        <v>1000</v>
      </c>
      <c r="R2449">
        <v>55</v>
      </c>
      <c r="AU2449"/>
      <c r="AV2449"/>
      <c r="AW2449"/>
      <c r="AY2449"/>
      <c r="AZ2449"/>
      <c r="BA2449"/>
      <c r="BB2449"/>
      <c r="BC2449"/>
      <c r="BD2449"/>
      <c r="CA2449" s="5"/>
      <c r="CB2449" s="5"/>
      <c r="CC2449" s="5"/>
      <c r="CD2449" s="5"/>
      <c r="CE2449" s="5"/>
      <c r="CF2449" s="5"/>
    </row>
    <row r="2450" spans="1:122" hidden="1" x14ac:dyDescent="0.25">
      <c r="A2450" t="s">
        <v>336</v>
      </c>
      <c r="B2450">
        <v>5</v>
      </c>
      <c r="C2450" s="26">
        <v>45267</v>
      </c>
      <c r="G2450">
        <v>56</v>
      </c>
      <c r="H2450" t="s">
        <v>11</v>
      </c>
      <c r="I2450">
        <v>12.1</v>
      </c>
      <c r="J2450">
        <v>1000</v>
      </c>
      <c r="M2450" s="5">
        <v>246.25</v>
      </c>
      <c r="N2450" s="5">
        <v>11.574999999999999</v>
      </c>
      <c r="AU2450"/>
      <c r="AV2450"/>
      <c r="AW2450"/>
      <c r="AY2450"/>
      <c r="AZ2450"/>
      <c r="BA2450"/>
      <c r="BB2450"/>
      <c r="BC2450"/>
      <c r="BD2450"/>
      <c r="CA2450" s="5"/>
      <c r="CB2450" s="5"/>
      <c r="CC2450" s="5"/>
      <c r="CD2450" s="5"/>
      <c r="CE2450" s="5"/>
      <c r="CF2450" s="5"/>
    </row>
    <row r="2451" spans="1:122" hidden="1" x14ac:dyDescent="0.25">
      <c r="A2451" t="s">
        <v>336</v>
      </c>
      <c r="B2451">
        <v>5</v>
      </c>
      <c r="C2451" s="26">
        <v>45268</v>
      </c>
      <c r="G2451">
        <v>57</v>
      </c>
      <c r="H2451" t="s">
        <v>11</v>
      </c>
      <c r="I2451">
        <v>12.1</v>
      </c>
      <c r="J2451">
        <v>1000</v>
      </c>
      <c r="AU2451"/>
      <c r="AV2451"/>
      <c r="AW2451"/>
      <c r="AY2451"/>
      <c r="AZ2451"/>
      <c r="BA2451"/>
      <c r="BB2451"/>
      <c r="BC2451"/>
      <c r="BD2451"/>
      <c r="CO2451" s="5">
        <f>SUM(CT2451:DR2451)</f>
        <v>579.99950000000001</v>
      </c>
      <c r="CT2451" s="5">
        <v>23.995250000000002</v>
      </c>
      <c r="CW2451" s="5">
        <v>47.990500000000004</v>
      </c>
      <c r="CZ2451" s="5">
        <v>54.180999999999997</v>
      </c>
      <c r="DC2451" s="5">
        <v>55.748500000000007</v>
      </c>
      <c r="DF2451" s="5">
        <v>54.934000000000005</v>
      </c>
      <c r="DI2451" s="5">
        <v>82.60575</v>
      </c>
      <c r="DL2451" s="5">
        <v>108.44300000000001</v>
      </c>
      <c r="DO2451" s="5">
        <v>103.559</v>
      </c>
      <c r="DR2451" s="5">
        <v>48.542499999999997</v>
      </c>
    </row>
    <row r="2452" spans="1:122" hidden="1" x14ac:dyDescent="0.25">
      <c r="A2452" t="s">
        <v>336</v>
      </c>
      <c r="B2452">
        <v>5</v>
      </c>
      <c r="C2452" s="26">
        <v>45272</v>
      </c>
      <c r="G2452">
        <v>61</v>
      </c>
      <c r="H2452" t="s">
        <v>11</v>
      </c>
      <c r="I2452">
        <v>12.1</v>
      </c>
      <c r="J2452">
        <v>1000</v>
      </c>
      <c r="M2452" s="5">
        <v>294.25</v>
      </c>
      <c r="N2452" s="5">
        <v>13.1</v>
      </c>
      <c r="AU2452"/>
      <c r="AV2452"/>
      <c r="AW2452"/>
      <c r="AY2452"/>
      <c r="AZ2452"/>
      <c r="BA2452"/>
      <c r="BB2452"/>
      <c r="BC2452"/>
      <c r="BD2452"/>
      <c r="CA2452" s="5"/>
      <c r="CB2452" s="5"/>
      <c r="CC2452" s="5"/>
      <c r="CD2452" s="5"/>
      <c r="CE2452" s="5"/>
      <c r="CF2452" s="5"/>
      <c r="CO2452" s="5">
        <f>SUM(CT2452:DR2452)</f>
        <v>569.13425000000007</v>
      </c>
      <c r="CT2452" s="5">
        <v>21.181250000000006</v>
      </c>
      <c r="CW2452" s="5">
        <v>42.362500000000011</v>
      </c>
      <c r="CZ2452" s="5">
        <v>50.957500000000003</v>
      </c>
      <c r="DC2452" s="5">
        <v>54.067</v>
      </c>
      <c r="DF2452" s="5">
        <v>55.640500000000003</v>
      </c>
      <c r="DI2452" s="5">
        <v>83.903999999999996</v>
      </c>
      <c r="DL2452" s="5">
        <v>107.89100000000001</v>
      </c>
      <c r="DO2452" s="5">
        <v>104.15600000000002</v>
      </c>
      <c r="DR2452" s="5">
        <v>48.974500000000006</v>
      </c>
    </row>
    <row r="2453" spans="1:122" hidden="1" x14ac:dyDescent="0.25">
      <c r="A2453" t="s">
        <v>336</v>
      </c>
      <c r="B2453">
        <v>5</v>
      </c>
      <c r="C2453" s="26">
        <v>45275</v>
      </c>
      <c r="G2453">
        <v>64</v>
      </c>
      <c r="H2453" t="s">
        <v>11</v>
      </c>
      <c r="I2453">
        <v>12.1</v>
      </c>
      <c r="J2453">
        <v>1000</v>
      </c>
      <c r="AU2453"/>
      <c r="AV2453"/>
      <c r="AW2453"/>
      <c r="AY2453"/>
      <c r="AZ2453"/>
      <c r="BA2453"/>
      <c r="BB2453"/>
      <c r="BC2453"/>
      <c r="BD2453"/>
      <c r="CO2453" s="5">
        <f>SUM(CT2453:DR2453)</f>
        <v>606.67325000000005</v>
      </c>
      <c r="CT2453" s="5">
        <v>28.579250000000002</v>
      </c>
      <c r="CW2453" s="5">
        <v>57.158500000000004</v>
      </c>
      <c r="CZ2453" s="5">
        <v>57.358000000000011</v>
      </c>
      <c r="DC2453" s="5">
        <v>55.937499999999993</v>
      </c>
      <c r="DF2453" s="5">
        <v>56.510500000000008</v>
      </c>
      <c r="DI2453" s="5">
        <v>84.1965</v>
      </c>
      <c r="DL2453" s="5">
        <v>108.983</v>
      </c>
      <c r="DO2453" s="5">
        <v>105.221</v>
      </c>
      <c r="DR2453" s="5">
        <v>52.728999999999999</v>
      </c>
    </row>
    <row r="2454" spans="1:122" hidden="1" x14ac:dyDescent="0.25">
      <c r="A2454" t="s">
        <v>336</v>
      </c>
      <c r="B2454">
        <v>5</v>
      </c>
      <c r="C2454" s="26">
        <v>45279</v>
      </c>
      <c r="G2454">
        <v>68</v>
      </c>
      <c r="H2454" t="s">
        <v>11</v>
      </c>
      <c r="I2454">
        <v>12.1</v>
      </c>
      <c r="J2454">
        <v>1000</v>
      </c>
      <c r="M2454" s="5">
        <v>412.05128205128204</v>
      </c>
      <c r="N2454" s="5">
        <v>15.282051282051283</v>
      </c>
      <c r="AU2454"/>
      <c r="AV2454"/>
      <c r="AW2454"/>
      <c r="AY2454"/>
      <c r="AZ2454"/>
      <c r="BA2454"/>
      <c r="BB2454"/>
      <c r="BC2454"/>
      <c r="BD2454"/>
      <c r="CA2454" s="5"/>
      <c r="CB2454" s="5"/>
      <c r="CC2454" s="5"/>
      <c r="CD2454" s="5"/>
      <c r="CE2454" s="5"/>
      <c r="CF2454" s="5"/>
    </row>
    <row r="2455" spans="1:122" hidden="1" x14ac:dyDescent="0.25">
      <c r="A2455" t="s">
        <v>336</v>
      </c>
      <c r="B2455">
        <v>5</v>
      </c>
      <c r="C2455" s="26">
        <v>45282</v>
      </c>
      <c r="G2455">
        <v>71</v>
      </c>
      <c r="H2455" t="s">
        <v>11</v>
      </c>
      <c r="I2455">
        <v>12.1</v>
      </c>
      <c r="J2455">
        <v>1000</v>
      </c>
      <c r="AU2455"/>
      <c r="AV2455"/>
      <c r="AW2455"/>
      <c r="AY2455"/>
      <c r="AZ2455"/>
      <c r="BA2455"/>
      <c r="BB2455"/>
      <c r="BC2455"/>
      <c r="BD2455"/>
      <c r="CO2455" s="5">
        <f>SUM(CT2455:DR2455)</f>
        <v>608.92999999999995</v>
      </c>
      <c r="CT2455" s="5">
        <v>28.043750000000003</v>
      </c>
      <c r="CW2455" s="5">
        <v>56.087500000000006</v>
      </c>
      <c r="CZ2455" s="5">
        <v>56.623000000000005</v>
      </c>
      <c r="DC2455" s="5">
        <v>56.866</v>
      </c>
      <c r="DF2455" s="5">
        <v>55.811500000000002</v>
      </c>
      <c r="DI2455" s="5">
        <v>83.136750000000006</v>
      </c>
      <c r="DL2455" s="5">
        <v>109.502</v>
      </c>
      <c r="DO2455" s="5">
        <v>109.00700000000001</v>
      </c>
      <c r="DR2455" s="5">
        <v>53.852500000000006</v>
      </c>
    </row>
    <row r="2456" spans="1:122" hidden="1" x14ac:dyDescent="0.25">
      <c r="A2456" t="s">
        <v>336</v>
      </c>
      <c r="B2456">
        <v>5</v>
      </c>
      <c r="C2456" s="26">
        <v>45284</v>
      </c>
      <c r="E2456" s="13" t="s">
        <v>331</v>
      </c>
      <c r="F2456" t="s">
        <v>13</v>
      </c>
      <c r="G2456">
        <v>73</v>
      </c>
      <c r="H2456" t="s">
        <v>11</v>
      </c>
      <c r="I2456">
        <v>12.1</v>
      </c>
      <c r="J2456">
        <v>1000</v>
      </c>
      <c r="S2456">
        <v>73</v>
      </c>
      <c r="AU2456"/>
      <c r="AV2456"/>
      <c r="AW2456"/>
      <c r="AY2456"/>
      <c r="AZ2456"/>
      <c r="BA2456"/>
      <c r="BB2456"/>
      <c r="BC2456"/>
      <c r="BD2456"/>
      <c r="CA2456" s="5"/>
      <c r="CB2456" s="5"/>
      <c r="CC2456" s="5"/>
      <c r="CD2456" s="5"/>
      <c r="CE2456" s="5"/>
      <c r="CF2456" s="5"/>
    </row>
    <row r="2457" spans="1:122" hidden="1" x14ac:dyDescent="0.25">
      <c r="A2457" t="s">
        <v>336</v>
      </c>
      <c r="B2457">
        <v>5</v>
      </c>
      <c r="C2457" s="26">
        <v>45287</v>
      </c>
      <c r="G2457">
        <v>76</v>
      </c>
      <c r="H2457" t="s">
        <v>11</v>
      </c>
      <c r="I2457">
        <v>12.1</v>
      </c>
      <c r="J2457">
        <v>1000</v>
      </c>
      <c r="M2457" s="5">
        <v>540</v>
      </c>
      <c r="N2457" s="5">
        <v>17.175000000000001</v>
      </c>
      <c r="AU2457"/>
      <c r="AV2457"/>
      <c r="AW2457"/>
      <c r="AY2457"/>
      <c r="AZ2457"/>
      <c r="BA2457"/>
      <c r="BB2457"/>
      <c r="BC2457"/>
      <c r="BD2457"/>
      <c r="CA2457" s="5"/>
      <c r="CB2457" s="5"/>
      <c r="CC2457" s="5"/>
      <c r="CD2457" s="5"/>
      <c r="CE2457" s="5"/>
      <c r="CF2457" s="5"/>
      <c r="CO2457" s="5">
        <f>SUM(CT2457:DR2457)</f>
        <v>592.32350000000008</v>
      </c>
      <c r="CT2457" s="5">
        <v>23.694499999999998</v>
      </c>
      <c r="CW2457" s="5">
        <v>47.388999999999996</v>
      </c>
      <c r="CZ2457" s="5">
        <v>53.47</v>
      </c>
      <c r="DC2457" s="5">
        <v>55.81</v>
      </c>
      <c r="DF2457" s="5">
        <v>55.874499999999998</v>
      </c>
      <c r="DI2457" s="5">
        <v>83.845500000000001</v>
      </c>
      <c r="DL2457" s="5">
        <v>109.628</v>
      </c>
      <c r="DO2457" s="5">
        <v>108.28700000000001</v>
      </c>
      <c r="DR2457" s="5">
        <v>54.325000000000003</v>
      </c>
    </row>
    <row r="2458" spans="1:122" hidden="1" x14ac:dyDescent="0.25">
      <c r="A2458" t="s">
        <v>336</v>
      </c>
      <c r="B2458">
        <v>5</v>
      </c>
      <c r="C2458" s="26">
        <v>45294</v>
      </c>
      <c r="G2458">
        <v>83</v>
      </c>
      <c r="H2458" t="s">
        <v>11</v>
      </c>
      <c r="I2458">
        <v>12.1</v>
      </c>
      <c r="J2458">
        <v>1000</v>
      </c>
      <c r="M2458" s="5">
        <v>616.66666666666663</v>
      </c>
      <c r="N2458" s="5">
        <v>18.615384615384617</v>
      </c>
      <c r="Z2458" s="7">
        <v>11.2</v>
      </c>
      <c r="AC2458" s="5">
        <v>182.75550000000001</v>
      </c>
      <c r="AD2458" s="21">
        <v>1.6025000000000001E-2</v>
      </c>
      <c r="AE2458" s="8">
        <f>AC2458*AD2458</f>
        <v>2.9286568875000003</v>
      </c>
      <c r="AJ2458" s="5">
        <v>136.01599999999999</v>
      </c>
      <c r="AK2458" s="7">
        <v>1.7383221</v>
      </c>
      <c r="AQ2458" s="9">
        <f>AK2458/AJ2458</f>
        <v>1.2780276585107634E-2</v>
      </c>
      <c r="AR2458" s="21">
        <v>4.4622500000000002E-2</v>
      </c>
      <c r="AS2458" s="8">
        <f>AJ2458*AR2458</f>
        <v>6.0693739600000001</v>
      </c>
      <c r="AU2458" s="5">
        <v>26.206500000000002</v>
      </c>
      <c r="AV2458" s="21">
        <v>3.9642499999999997E-2</v>
      </c>
      <c r="AW2458" s="8">
        <f>AU2458*AV2458</f>
        <v>1.0388911762499999</v>
      </c>
      <c r="AY2458" s="5">
        <v>15.7835</v>
      </c>
      <c r="AZ2458" s="21">
        <v>3.3787499999999998E-2</v>
      </c>
      <c r="BA2458" s="8">
        <f>AY2458*AZ2458</f>
        <v>0.53328500624999997</v>
      </c>
      <c r="BB2458"/>
      <c r="BC2458"/>
      <c r="BD2458"/>
      <c r="BH2458" s="5">
        <f>AU2458+AY2458</f>
        <v>41.99</v>
      </c>
      <c r="BJ2458" s="8">
        <f>AW2458+BA2458</f>
        <v>1.5721761824999998</v>
      </c>
      <c r="BK2458" s="5">
        <v>360.76150000000007</v>
      </c>
      <c r="CA2458" s="5">
        <v>297.10000000000002</v>
      </c>
      <c r="CB2458" s="5">
        <v>299.05</v>
      </c>
      <c r="CC2458" s="5">
        <v>36.299999999999997</v>
      </c>
      <c r="CD2458" s="5"/>
      <c r="CE2458" s="5"/>
      <c r="CF2458" s="5">
        <v>267.10000000000002</v>
      </c>
      <c r="CG2458" s="5"/>
    </row>
    <row r="2459" spans="1:122" hidden="1" x14ac:dyDescent="0.25">
      <c r="A2459" t="s">
        <v>336</v>
      </c>
      <c r="B2459">
        <v>5</v>
      </c>
      <c r="C2459" s="26">
        <v>45295</v>
      </c>
      <c r="G2459">
        <v>84</v>
      </c>
      <c r="H2459" t="s">
        <v>11</v>
      </c>
      <c r="I2459">
        <v>12.1</v>
      </c>
      <c r="J2459">
        <v>1000</v>
      </c>
      <c r="AU2459" s="5"/>
      <c r="AV2459"/>
      <c r="AW2459"/>
      <c r="AY2459" s="5"/>
      <c r="AZ2459"/>
      <c r="BA2459"/>
      <c r="BB2459"/>
      <c r="BC2459"/>
      <c r="BD2459"/>
      <c r="CO2459" s="5">
        <f>SUM(CT2459:DR2459)</f>
        <v>528.5172500000001</v>
      </c>
      <c r="CT2459" s="5">
        <v>15.141500000000001</v>
      </c>
      <c r="CW2459" s="5">
        <v>30.283000000000001</v>
      </c>
      <c r="CZ2459" s="5">
        <v>39.781000000000006</v>
      </c>
      <c r="DC2459" s="5">
        <v>45.983500000000006</v>
      </c>
      <c r="DF2459" s="5">
        <v>49.729000000000006</v>
      </c>
      <c r="DI2459" s="5">
        <v>79.212750000000014</v>
      </c>
      <c r="DL2459" s="5">
        <v>108.167</v>
      </c>
      <c r="DO2459" s="5">
        <v>106.568</v>
      </c>
      <c r="DR2459" s="5">
        <v>53.651499999999999</v>
      </c>
    </row>
    <row r="2460" spans="1:122" hidden="1" x14ac:dyDescent="0.25">
      <c r="A2460" t="s">
        <v>336</v>
      </c>
      <c r="B2460">
        <v>5</v>
      </c>
      <c r="C2460" s="26">
        <v>45297</v>
      </c>
      <c r="G2460">
        <v>86</v>
      </c>
      <c r="H2460" t="s">
        <v>11</v>
      </c>
      <c r="I2460">
        <v>12.1</v>
      </c>
      <c r="J2460">
        <v>1000</v>
      </c>
      <c r="AU2460" s="5"/>
      <c r="AV2460"/>
      <c r="AW2460"/>
      <c r="AY2460" s="5"/>
      <c r="AZ2460"/>
      <c r="BA2460"/>
      <c r="BB2460"/>
      <c r="BC2460"/>
      <c r="BD2460"/>
      <c r="CO2460" s="5">
        <f>SUM(CT2460:DR2460)</f>
        <v>605.32325000000003</v>
      </c>
      <c r="CT2460" s="5">
        <v>28.193749999999998</v>
      </c>
      <c r="CW2460" s="5">
        <v>56.387499999999996</v>
      </c>
      <c r="CZ2460" s="5">
        <v>56.714500000000001</v>
      </c>
      <c r="DC2460" s="5">
        <v>56.1145</v>
      </c>
      <c r="DF2460" s="5">
        <v>55.375</v>
      </c>
      <c r="DI2460" s="5">
        <v>83.260499999999993</v>
      </c>
      <c r="DL2460" s="5">
        <v>109.37899999999999</v>
      </c>
      <c r="DO2460" s="5">
        <v>106.61900000000001</v>
      </c>
      <c r="DR2460" s="5">
        <v>53.279499999999999</v>
      </c>
    </row>
    <row r="2461" spans="1:122" hidden="1" x14ac:dyDescent="0.25">
      <c r="A2461" t="s">
        <v>336</v>
      </c>
      <c r="B2461">
        <v>5</v>
      </c>
      <c r="C2461" s="26">
        <v>45303</v>
      </c>
      <c r="G2461">
        <v>92</v>
      </c>
      <c r="H2461" t="s">
        <v>11</v>
      </c>
      <c r="I2461">
        <v>12.1</v>
      </c>
      <c r="J2461">
        <v>1000</v>
      </c>
      <c r="M2461" s="5">
        <v>670.5</v>
      </c>
      <c r="N2461" s="5">
        <v>20.475000000000001</v>
      </c>
      <c r="AU2461" s="5"/>
      <c r="AV2461"/>
      <c r="AW2461"/>
      <c r="AY2461" s="5"/>
      <c r="AZ2461"/>
      <c r="BA2461"/>
      <c r="BB2461"/>
      <c r="BC2461"/>
      <c r="BD2461"/>
      <c r="CA2461" s="5"/>
      <c r="CB2461" s="5"/>
      <c r="CC2461" s="5"/>
      <c r="CD2461" s="5"/>
      <c r="CE2461" s="5"/>
      <c r="CF2461" s="5"/>
      <c r="CO2461" s="5">
        <f>SUM(CT2461:DR2461)</f>
        <v>602.75675000000001</v>
      </c>
      <c r="CT2461" s="5">
        <v>27.721999999999998</v>
      </c>
      <c r="CW2461" s="5">
        <v>55.443999999999996</v>
      </c>
      <c r="CZ2461" s="5">
        <v>56.578000000000003</v>
      </c>
      <c r="DC2461" s="5">
        <v>56.105500000000006</v>
      </c>
      <c r="DF2461" s="5">
        <v>55.475499999999997</v>
      </c>
      <c r="DI2461" s="5">
        <v>81.44025000000002</v>
      </c>
      <c r="DL2461" s="5">
        <v>109.10300000000001</v>
      </c>
      <c r="DO2461" s="5">
        <v>106.95500000000003</v>
      </c>
      <c r="DR2461" s="5">
        <v>53.933500000000002</v>
      </c>
    </row>
    <row r="2462" spans="1:122" hidden="1" x14ac:dyDescent="0.25">
      <c r="A2462" t="s">
        <v>336</v>
      </c>
      <c r="B2462">
        <v>5</v>
      </c>
      <c r="C2462" s="26">
        <v>45308</v>
      </c>
      <c r="G2462">
        <v>97</v>
      </c>
      <c r="H2462" t="s">
        <v>11</v>
      </c>
      <c r="I2462">
        <v>12.1</v>
      </c>
      <c r="J2462">
        <v>1000</v>
      </c>
      <c r="M2462" s="5">
        <v>736.92307692307691</v>
      </c>
      <c r="N2462" s="5">
        <v>21.974358974358974</v>
      </c>
      <c r="AU2462" s="5"/>
      <c r="AV2462"/>
      <c r="AW2462"/>
      <c r="AY2462" s="5"/>
      <c r="AZ2462"/>
      <c r="BA2462"/>
      <c r="BB2462"/>
      <c r="BC2462"/>
      <c r="BD2462"/>
      <c r="CA2462" s="5"/>
      <c r="CB2462" s="5"/>
      <c r="CC2462" s="5"/>
      <c r="CD2462" s="5"/>
      <c r="CE2462" s="5"/>
      <c r="CF2462" s="5"/>
    </row>
    <row r="2463" spans="1:122" hidden="1" x14ac:dyDescent="0.25">
      <c r="A2463" t="s">
        <v>336</v>
      </c>
      <c r="B2463">
        <v>5</v>
      </c>
      <c r="C2463" s="26">
        <v>45310</v>
      </c>
      <c r="G2463">
        <v>99</v>
      </c>
      <c r="H2463" t="s">
        <v>11</v>
      </c>
      <c r="I2463">
        <v>12.1</v>
      </c>
      <c r="J2463">
        <v>1000</v>
      </c>
      <c r="AU2463" s="5"/>
      <c r="AV2463"/>
      <c r="AW2463"/>
      <c r="AY2463" s="5"/>
      <c r="AZ2463"/>
      <c r="BA2463"/>
      <c r="BB2463"/>
      <c r="BC2463"/>
      <c r="BD2463"/>
      <c r="CO2463" s="5">
        <f>SUM(CT2463:DR2463)</f>
        <v>607.7577500000001</v>
      </c>
      <c r="CT2463" s="5">
        <v>28.979749999999999</v>
      </c>
      <c r="CW2463" s="5">
        <v>57.959499999999998</v>
      </c>
      <c r="CZ2463" s="5">
        <v>57.026499999999999</v>
      </c>
      <c r="DC2463" s="5">
        <v>56.141499999999994</v>
      </c>
      <c r="DF2463" s="5">
        <v>55.652500000000003</v>
      </c>
      <c r="DI2463" s="5">
        <v>82.365000000000009</v>
      </c>
      <c r="DL2463" s="5">
        <v>108.40100000000001</v>
      </c>
      <c r="DO2463" s="5">
        <v>106.628</v>
      </c>
      <c r="DR2463" s="5">
        <v>54.603999999999999</v>
      </c>
    </row>
    <row r="2464" spans="1:122" hidden="1" x14ac:dyDescent="0.25">
      <c r="A2464" t="s">
        <v>336</v>
      </c>
      <c r="B2464">
        <v>5</v>
      </c>
      <c r="C2464" s="26">
        <v>45313</v>
      </c>
      <c r="G2464">
        <v>102</v>
      </c>
      <c r="H2464" t="s">
        <v>11</v>
      </c>
      <c r="I2464">
        <v>12.1</v>
      </c>
      <c r="J2464">
        <v>1000</v>
      </c>
      <c r="M2464" s="5">
        <v>769.48717948717945</v>
      </c>
      <c r="N2464" s="5">
        <v>23.076923076923077</v>
      </c>
      <c r="AU2464" s="5"/>
      <c r="AV2464"/>
      <c r="AW2464"/>
      <c r="AY2464" s="5"/>
      <c r="AZ2464"/>
      <c r="BA2464"/>
      <c r="BB2464"/>
      <c r="BC2464"/>
      <c r="BD2464"/>
      <c r="CA2464" s="5"/>
      <c r="CB2464" s="5"/>
      <c r="CC2464" s="5"/>
      <c r="CD2464" s="5"/>
      <c r="CE2464" s="5"/>
      <c r="CF2464" s="5"/>
    </row>
    <row r="2465" spans="1:145" hidden="1" x14ac:dyDescent="0.25">
      <c r="A2465" t="s">
        <v>336</v>
      </c>
      <c r="B2465">
        <v>5</v>
      </c>
      <c r="C2465" s="26">
        <v>45316</v>
      </c>
      <c r="E2465" s="13" t="s">
        <v>332</v>
      </c>
      <c r="F2465" t="s">
        <v>89</v>
      </c>
      <c r="G2465">
        <v>105</v>
      </c>
      <c r="H2465" t="s">
        <v>11</v>
      </c>
      <c r="I2465">
        <v>12.1</v>
      </c>
      <c r="J2465">
        <v>1000</v>
      </c>
      <c r="T2465">
        <v>105</v>
      </c>
      <c r="AU2465" s="5"/>
      <c r="AV2465"/>
      <c r="AW2465"/>
      <c r="AY2465" s="5"/>
      <c r="AZ2465"/>
      <c r="BA2465"/>
      <c r="BB2465"/>
      <c r="BC2465"/>
      <c r="BD2465"/>
      <c r="CA2465" s="5"/>
      <c r="CB2465" s="5"/>
      <c r="CC2465" s="5"/>
      <c r="CD2465" s="5"/>
      <c r="CE2465" s="5"/>
      <c r="CF2465" s="5"/>
    </row>
    <row r="2466" spans="1:145" hidden="1" x14ac:dyDescent="0.25">
      <c r="A2466" t="s">
        <v>336</v>
      </c>
      <c r="B2466">
        <v>5</v>
      </c>
      <c r="C2466" s="26">
        <v>45320</v>
      </c>
      <c r="G2466">
        <v>109</v>
      </c>
      <c r="H2466" t="s">
        <v>11</v>
      </c>
      <c r="I2466">
        <v>12.1</v>
      </c>
      <c r="J2466">
        <v>1000</v>
      </c>
      <c r="M2466" s="5">
        <v>782.30769230769226</v>
      </c>
      <c r="N2466" s="5">
        <v>23.564102564102566</v>
      </c>
      <c r="AU2466" s="5"/>
      <c r="AV2466"/>
      <c r="AW2466"/>
      <c r="AY2466" s="5"/>
      <c r="AZ2466"/>
      <c r="BA2466"/>
      <c r="BB2466"/>
      <c r="BC2466"/>
      <c r="BD2466"/>
      <c r="CA2466" s="5"/>
      <c r="CB2466" s="5"/>
      <c r="CC2466" s="5"/>
      <c r="CD2466" s="5"/>
      <c r="CE2466" s="5"/>
      <c r="CF2466" s="5"/>
    </row>
    <row r="2467" spans="1:145" hidden="1" x14ac:dyDescent="0.25">
      <c r="A2467" t="s">
        <v>336</v>
      </c>
      <c r="B2467">
        <v>5</v>
      </c>
      <c r="C2467" s="26">
        <v>45329</v>
      </c>
      <c r="G2467">
        <v>118</v>
      </c>
      <c r="H2467" t="s">
        <v>11</v>
      </c>
      <c r="I2467">
        <v>12.1</v>
      </c>
      <c r="J2467">
        <v>1000</v>
      </c>
      <c r="M2467" s="5">
        <v>788.46153846153834</v>
      </c>
      <c r="N2467" s="5">
        <v>23.846153846153847</v>
      </c>
      <c r="AU2467" s="5"/>
      <c r="AV2467"/>
      <c r="AW2467"/>
      <c r="AY2467" s="5"/>
      <c r="AZ2467"/>
      <c r="BA2467"/>
      <c r="BB2467"/>
      <c r="BC2467"/>
      <c r="BD2467"/>
      <c r="CA2467" s="5"/>
      <c r="CB2467" s="5"/>
      <c r="CC2467" s="5"/>
      <c r="CD2467" s="5"/>
      <c r="CE2467" s="5"/>
      <c r="CF2467" s="5"/>
      <c r="CO2467" s="5">
        <f>SUM(CT2467:DR2467)</f>
        <v>504.09725000000009</v>
      </c>
      <c r="CT2467" s="5">
        <v>16.34375</v>
      </c>
      <c r="CW2467" s="5">
        <v>32.6875</v>
      </c>
      <c r="CZ2467" s="5">
        <v>38.768500000000003</v>
      </c>
      <c r="DC2467" s="5">
        <v>41.221000000000004</v>
      </c>
      <c r="DF2467" s="5">
        <v>42.832000000000008</v>
      </c>
      <c r="DI2467" s="5">
        <v>69.576000000000008</v>
      </c>
      <c r="DL2467" s="5">
        <v>103.553</v>
      </c>
      <c r="DO2467" s="5">
        <v>105.215</v>
      </c>
      <c r="DR2467" s="5">
        <v>53.900500000000008</v>
      </c>
    </row>
    <row r="2468" spans="1:145" hidden="1" x14ac:dyDescent="0.25">
      <c r="A2468" t="s">
        <v>336</v>
      </c>
      <c r="B2468">
        <v>5</v>
      </c>
      <c r="C2468" s="26">
        <v>45331</v>
      </c>
      <c r="G2468">
        <v>120</v>
      </c>
      <c r="H2468" t="s">
        <v>11</v>
      </c>
      <c r="I2468">
        <v>12.1</v>
      </c>
      <c r="J2468">
        <v>1000</v>
      </c>
      <c r="AU2468" s="5"/>
      <c r="AV2468"/>
      <c r="AW2468"/>
      <c r="AY2468" s="5"/>
      <c r="AZ2468"/>
      <c r="BA2468"/>
      <c r="BB2468"/>
      <c r="BC2468"/>
      <c r="BD2468"/>
      <c r="CO2468" s="5">
        <f>SUM(CT2468:DR2468)</f>
        <v>604.83124999999995</v>
      </c>
      <c r="CT2468" s="5">
        <v>28.636250000000004</v>
      </c>
      <c r="CW2468" s="5">
        <v>57.272500000000008</v>
      </c>
      <c r="CZ2468" s="5">
        <v>58.108000000000004</v>
      </c>
      <c r="DC2468" s="5">
        <v>57.4375</v>
      </c>
      <c r="DF2468" s="5">
        <v>55.496500000000005</v>
      </c>
      <c r="DI2468" s="5">
        <v>81.600000000000009</v>
      </c>
      <c r="DL2468" s="5">
        <v>106.38500000000001</v>
      </c>
      <c r="DO2468" s="5">
        <v>105.764</v>
      </c>
      <c r="DR2468" s="5">
        <v>54.131499999999996</v>
      </c>
    </row>
    <row r="2469" spans="1:145" hidden="1" x14ac:dyDescent="0.25">
      <c r="A2469" t="s">
        <v>336</v>
      </c>
      <c r="B2469">
        <v>5</v>
      </c>
      <c r="C2469" s="26">
        <v>45335</v>
      </c>
      <c r="G2469">
        <v>124</v>
      </c>
      <c r="H2469" t="s">
        <v>11</v>
      </c>
      <c r="I2469">
        <v>12.1</v>
      </c>
      <c r="J2469">
        <v>1000</v>
      </c>
      <c r="M2469" s="7">
        <v>870</v>
      </c>
      <c r="N2469" s="7">
        <v>22.75</v>
      </c>
      <c r="Z2469" s="7">
        <v>8.9</v>
      </c>
      <c r="AC2469" s="5">
        <v>334.69849999999997</v>
      </c>
      <c r="AD2469" s="21">
        <v>8.8367499999999991E-3</v>
      </c>
      <c r="AE2469" s="8">
        <f>AC2469*AD2469</f>
        <v>2.9576469698749994</v>
      </c>
      <c r="AJ2469" s="5">
        <v>223.25300000000001</v>
      </c>
      <c r="AK2469" s="7">
        <v>3.1169915825983208</v>
      </c>
      <c r="AQ2469" s="9">
        <f>AK2469/AJ2469</f>
        <v>1.3961700772658465E-2</v>
      </c>
      <c r="AR2469" s="21">
        <v>2.7872500000000001E-2</v>
      </c>
      <c r="AS2469" s="8">
        <f>AJ2469*AR2469</f>
        <v>6.2226192425000004</v>
      </c>
      <c r="AU2469" s="5">
        <v>0.40300000000000002</v>
      </c>
      <c r="AV2469" s="21">
        <v>3.4509999999999999E-2</v>
      </c>
      <c r="AW2469" s="8">
        <f>AU2469*AV2469</f>
        <v>1.3907530000000001E-2</v>
      </c>
      <c r="AY2469" s="5">
        <v>608.09950000000003</v>
      </c>
      <c r="AZ2469"/>
      <c r="BA2469"/>
      <c r="BB2469"/>
      <c r="BC2469">
        <v>1.3100000000000001E-2</v>
      </c>
      <c r="BD2469"/>
      <c r="BH2469" s="5">
        <f>AU2469+AY2469</f>
        <v>608.50250000000005</v>
      </c>
      <c r="BK2469" s="5">
        <v>1166.454</v>
      </c>
      <c r="CA2469" s="5">
        <v>357.2</v>
      </c>
      <c r="CB2469" s="5">
        <v>3.85</v>
      </c>
      <c r="CC2469" s="5">
        <v>148.30000000000001</v>
      </c>
      <c r="CD2469" s="5"/>
      <c r="CE2469" s="5"/>
      <c r="CF2469" s="5">
        <v>204</v>
      </c>
      <c r="CG2469" s="5"/>
    </row>
    <row r="2470" spans="1:145" hidden="1" x14ac:dyDescent="0.25">
      <c r="A2470" t="s">
        <v>336</v>
      </c>
      <c r="B2470">
        <v>5</v>
      </c>
      <c r="C2470" s="26">
        <v>45370</v>
      </c>
      <c r="E2470" s="13" t="s">
        <v>333</v>
      </c>
      <c r="F2470" t="s">
        <v>15</v>
      </c>
      <c r="G2470">
        <v>159</v>
      </c>
      <c r="H2470" t="s">
        <v>11</v>
      </c>
      <c r="I2470">
        <v>12.1</v>
      </c>
      <c r="J2470">
        <v>1000</v>
      </c>
      <c r="M2470" s="7">
        <v>901</v>
      </c>
      <c r="N2470" s="7">
        <v>27.35</v>
      </c>
      <c r="V2470">
        <v>159</v>
      </c>
      <c r="Z2470" s="7">
        <v>8.8000000000000007</v>
      </c>
      <c r="AC2470" s="5">
        <v>394.97549999999995</v>
      </c>
      <c r="AD2470" s="21">
        <v>1.0012500000000001E-2</v>
      </c>
      <c r="AE2470" s="8">
        <f>AC2470*AD2470</f>
        <v>3.9546921937499997</v>
      </c>
      <c r="AJ2470" s="5">
        <v>209.44400000000002</v>
      </c>
      <c r="AK2470" s="7">
        <v>2.7060270594204816</v>
      </c>
      <c r="AQ2470" s="9">
        <f>AK2470/AJ2470</f>
        <v>1.2920050511929114E-2</v>
      </c>
      <c r="AR2470" s="21">
        <v>2.4882500000000002E-2</v>
      </c>
      <c r="AS2470" s="8">
        <f>AJ2470*AR2470</f>
        <v>5.2114903300000011</v>
      </c>
      <c r="AU2470" s="5">
        <v>5.5324999999999998</v>
      </c>
      <c r="AV2470" s="21">
        <v>3.0699999999999998E-2</v>
      </c>
      <c r="AW2470" s="8">
        <f>AU2470*AV2470</f>
        <v>0.16984774999999999</v>
      </c>
      <c r="AY2470" s="5">
        <v>762.35649999999998</v>
      </c>
      <c r="AZ2470"/>
      <c r="BA2470"/>
      <c r="BB2470"/>
      <c r="BC2470"/>
      <c r="BD2470"/>
      <c r="BH2470" s="5">
        <f>AU2470+AY2470</f>
        <v>767.88900000000001</v>
      </c>
      <c r="BK2470" s="5">
        <v>1372.3085000000001</v>
      </c>
      <c r="BR2470" s="21">
        <v>3.8272500000000001E-2</v>
      </c>
      <c r="CA2470" s="5">
        <v>376.75</v>
      </c>
      <c r="CB2470" s="5">
        <v>36.65</v>
      </c>
      <c r="CC2470" s="5">
        <v>22.2</v>
      </c>
      <c r="CD2470" s="5"/>
      <c r="CE2470" s="5"/>
      <c r="CF2470" s="5">
        <v>177.3</v>
      </c>
      <c r="CG2470" s="5"/>
    </row>
    <row r="2471" spans="1:145" hidden="1" x14ac:dyDescent="0.25">
      <c r="A2471" t="s">
        <v>336</v>
      </c>
      <c r="B2471">
        <v>5</v>
      </c>
      <c r="C2471" s="26">
        <v>45415</v>
      </c>
      <c r="E2471" s="13" t="s">
        <v>334</v>
      </c>
      <c r="F2471" t="s">
        <v>18</v>
      </c>
      <c r="G2471">
        <v>210</v>
      </c>
      <c r="H2471" t="s">
        <v>11</v>
      </c>
      <c r="I2471">
        <v>12.1</v>
      </c>
      <c r="J2471">
        <v>1000</v>
      </c>
      <c r="W2471">
        <v>210</v>
      </c>
      <c r="AU2471"/>
      <c r="AV2471"/>
      <c r="AW2471"/>
      <c r="AY2471"/>
      <c r="AZ2471"/>
      <c r="BA2471"/>
      <c r="BB2471"/>
      <c r="BC2471"/>
      <c r="BD2471"/>
      <c r="BN2471" s="5">
        <v>595.85</v>
      </c>
      <c r="BO2471" s="5">
        <v>42.846152471728729</v>
      </c>
      <c r="BP2471" s="5">
        <v>255.29879950279562</v>
      </c>
      <c r="BQ2471" s="5">
        <v>340.55120049720438</v>
      </c>
      <c r="BR2471" s="21">
        <v>3.6049999999999999E-2</v>
      </c>
      <c r="BS2471" s="7">
        <f>BQ2471*BR2471</f>
        <v>12.276870777924218</v>
      </c>
      <c r="BT2471" s="7">
        <v>11.246643149902891</v>
      </c>
    </row>
    <row r="2472" spans="1:145" hidden="1" x14ac:dyDescent="0.25">
      <c r="A2472" t="s">
        <v>308</v>
      </c>
      <c r="B2472" t="s">
        <v>309</v>
      </c>
      <c r="C2472" s="26">
        <v>37530</v>
      </c>
      <c r="D2472" s="27"/>
      <c r="E2472" s="27"/>
      <c r="F2472" s="27"/>
      <c r="G2472">
        <v>-9</v>
      </c>
      <c r="H2472" t="s">
        <v>311</v>
      </c>
      <c r="I2472" s="12">
        <v>12</v>
      </c>
      <c r="J2472">
        <v>1000</v>
      </c>
      <c r="AC2472" s="5"/>
      <c r="AJ2472" s="5"/>
      <c r="AK2472" s="7"/>
      <c r="AL2472" s="7"/>
      <c r="AM2472" s="7"/>
      <c r="AN2472" s="7"/>
      <c r="AO2472" s="7"/>
      <c r="AP2472" s="7"/>
      <c r="AU2472" s="5"/>
      <c r="AV2472" s="5"/>
      <c r="AW2472" s="5"/>
      <c r="AY2472" s="5"/>
      <c r="AZ2472" s="5"/>
      <c r="BA2472" s="5"/>
      <c r="BB2472" s="5"/>
      <c r="BC2472" s="5"/>
      <c r="BD2472" s="5"/>
      <c r="BG2472" s="5"/>
      <c r="BH2472" s="5"/>
      <c r="BK2472" s="5"/>
      <c r="BL2472" s="5"/>
      <c r="BM2472" s="8"/>
      <c r="BN2472" s="8"/>
      <c r="BX2472" s="8"/>
      <c r="BY2472" s="8"/>
      <c r="BZ2472" s="8"/>
      <c r="EB2472">
        <v>52.5</v>
      </c>
      <c r="EC2472">
        <v>37.5</v>
      </c>
      <c r="EE2472">
        <v>11</v>
      </c>
      <c r="EG2472">
        <v>2</v>
      </c>
      <c r="EI2472">
        <v>0.5</v>
      </c>
      <c r="EK2472">
        <v>0.5</v>
      </c>
      <c r="EM2472">
        <v>0.5</v>
      </c>
      <c r="EO2472">
        <v>0.5</v>
      </c>
    </row>
    <row r="2473" spans="1:145" hidden="1" x14ac:dyDescent="0.25">
      <c r="A2473" t="s">
        <v>308</v>
      </c>
      <c r="B2473" t="s">
        <v>309</v>
      </c>
      <c r="C2473" s="26">
        <v>37539</v>
      </c>
      <c r="D2473" s="5">
        <v>1</v>
      </c>
      <c r="E2473" s="6" t="s">
        <v>209</v>
      </c>
      <c r="F2473" t="s">
        <v>10</v>
      </c>
      <c r="G2473">
        <v>0</v>
      </c>
      <c r="H2473" t="s">
        <v>311</v>
      </c>
      <c r="I2473" s="12">
        <v>12</v>
      </c>
      <c r="J2473">
        <v>1000</v>
      </c>
      <c r="M2473" s="8"/>
      <c r="N2473" s="8"/>
      <c r="O2473" s="8"/>
      <c r="P2473" s="8"/>
      <c r="AC2473" s="8"/>
      <c r="AJ2473" s="8"/>
      <c r="AK2473" s="8"/>
      <c r="AL2473" s="8"/>
      <c r="AM2473" s="8"/>
      <c r="AN2473" s="8"/>
      <c r="AO2473" s="8"/>
      <c r="AP2473" s="8"/>
      <c r="AQ2473" s="9"/>
      <c r="AR2473" s="8"/>
      <c r="AU2473" s="8"/>
      <c r="AV2473" s="8"/>
      <c r="AW2473" s="8"/>
      <c r="AY2473" s="8"/>
      <c r="AZ2473" s="8"/>
      <c r="BA2473" s="8"/>
      <c r="BB2473" s="8"/>
      <c r="BC2473" s="8"/>
      <c r="BD2473" s="8"/>
      <c r="BG2473" s="8"/>
      <c r="BH2473" s="8"/>
      <c r="BK2473" s="8"/>
      <c r="BM2473" s="8"/>
      <c r="BN2473" s="8"/>
      <c r="BO2473" s="8"/>
      <c r="BP2473" s="8"/>
      <c r="BQ2473" s="8"/>
      <c r="BR2473" s="8"/>
      <c r="BS2473" s="8"/>
      <c r="BU2473" s="8"/>
      <c r="BV2473" s="8"/>
      <c r="CB2473" s="8"/>
      <c r="CC2473" s="8"/>
      <c r="CD2473" s="8"/>
      <c r="CJ2473" s="8"/>
    </row>
    <row r="2474" spans="1:145" hidden="1" x14ac:dyDescent="0.25">
      <c r="A2474" t="s">
        <v>308</v>
      </c>
      <c r="B2474" t="s">
        <v>309</v>
      </c>
      <c r="C2474" s="26">
        <v>37592</v>
      </c>
      <c r="D2474" s="5">
        <v>4</v>
      </c>
      <c r="E2474" t="s">
        <v>210</v>
      </c>
      <c r="F2474" t="s">
        <v>12</v>
      </c>
      <c r="G2474">
        <v>53</v>
      </c>
      <c r="H2474" t="s">
        <v>311</v>
      </c>
      <c r="I2474" s="12">
        <v>12</v>
      </c>
      <c r="J2474">
        <v>1000</v>
      </c>
      <c r="M2474" s="8"/>
      <c r="N2474" s="8"/>
      <c r="O2474" s="8"/>
      <c r="P2474" s="8"/>
      <c r="R2474">
        <v>53</v>
      </c>
      <c r="AC2474" s="8"/>
      <c r="AJ2474" s="8"/>
      <c r="AK2474" s="8"/>
      <c r="AL2474" s="8"/>
      <c r="AM2474" s="8"/>
      <c r="AN2474" s="8"/>
      <c r="AO2474" s="8"/>
      <c r="AP2474" s="8"/>
      <c r="AQ2474" s="9"/>
      <c r="AR2474" s="8"/>
      <c r="AU2474" s="8"/>
      <c r="AV2474" s="8"/>
      <c r="AW2474" s="8"/>
      <c r="AY2474" s="8"/>
      <c r="AZ2474" s="8"/>
      <c r="BA2474" s="8"/>
      <c r="BB2474" s="8"/>
      <c r="BC2474" s="8"/>
      <c r="BD2474" s="8"/>
      <c r="BG2474" s="8"/>
      <c r="BH2474" s="8"/>
      <c r="BK2474" s="8"/>
      <c r="BM2474" s="8"/>
      <c r="BN2474" s="8"/>
      <c r="BO2474" s="8"/>
      <c r="BP2474" s="8"/>
      <c r="BQ2474" s="8"/>
      <c r="BR2474" s="8"/>
      <c r="BS2474" s="8"/>
      <c r="BU2474" s="8"/>
      <c r="BV2474" s="8"/>
      <c r="CB2474" s="8"/>
      <c r="CC2474" s="8"/>
      <c r="CD2474" s="8"/>
      <c r="CJ2474" s="8"/>
    </row>
    <row r="2475" spans="1:145" hidden="1" x14ac:dyDescent="0.25">
      <c r="A2475" t="s">
        <v>308</v>
      </c>
      <c r="B2475" t="s">
        <v>309</v>
      </c>
      <c r="C2475" s="26">
        <v>37594</v>
      </c>
      <c r="G2475">
        <v>55</v>
      </c>
      <c r="H2475" t="s">
        <v>311</v>
      </c>
      <c r="I2475" s="12">
        <v>12</v>
      </c>
      <c r="J2475">
        <v>1000</v>
      </c>
      <c r="M2475" s="8"/>
      <c r="N2475" s="8"/>
      <c r="O2475" s="8"/>
      <c r="P2475" s="8"/>
      <c r="AC2475" s="5">
        <v>14.100237330727348</v>
      </c>
      <c r="AJ2475" s="5">
        <v>22.814514376765409</v>
      </c>
      <c r="AK2475" s="9">
        <v>0.30199999999999999</v>
      </c>
      <c r="AL2475" s="9"/>
      <c r="AM2475" s="9"/>
      <c r="AN2475" s="9"/>
      <c r="AO2475" s="9"/>
      <c r="AP2475" s="5">
        <v>3020</v>
      </c>
      <c r="AQ2475" s="9">
        <v>1.3220000000000001E-2</v>
      </c>
      <c r="AR2475" s="9">
        <v>4.5276938112542665E-2</v>
      </c>
      <c r="AS2475" s="8">
        <f>AJ2475*AR2475</f>
        <v>1.0329713555045223</v>
      </c>
      <c r="AT2475" s="8">
        <f>AR2475*(AJ2475/(AP2475/10000))</f>
        <v>3.4204349520017296</v>
      </c>
      <c r="AU2475" s="5">
        <v>0.20279568334902587</v>
      </c>
      <c r="AV2475" s="5"/>
      <c r="AW2475" s="5"/>
      <c r="AY2475" s="5">
        <v>0</v>
      </c>
      <c r="AZ2475" s="5"/>
      <c r="BA2475" s="5"/>
      <c r="BB2475" s="5"/>
      <c r="BC2475" s="5"/>
      <c r="BD2475" s="5"/>
      <c r="BG2475" s="5">
        <v>0</v>
      </c>
      <c r="BH2475" s="5">
        <f>SUM(BG2475,AY2475,AU2475)</f>
        <v>0.20279568334902587</v>
      </c>
      <c r="BI2475" s="5"/>
      <c r="BJ2475" s="5"/>
      <c r="BK2475" s="5">
        <f>SUM(BH2475,AJ2475,AC2475)</f>
        <v>37.117547390841786</v>
      </c>
      <c r="BM2475" s="28">
        <v>5.3E-3</v>
      </c>
      <c r="BN2475" s="28"/>
      <c r="BO2475" s="8"/>
      <c r="BP2475" s="8"/>
      <c r="BQ2475" s="8"/>
      <c r="BR2475" s="8"/>
      <c r="BS2475" s="8"/>
      <c r="BU2475" s="8"/>
      <c r="BV2475" s="8">
        <v>0.65038176616463839</v>
      </c>
      <c r="CA2475" s="5">
        <f>SUM(CB2475:CD2475)</f>
        <v>8</v>
      </c>
      <c r="CB2475" s="5">
        <v>8</v>
      </c>
      <c r="CC2475" s="5">
        <v>0</v>
      </c>
      <c r="CD2475" s="5">
        <v>0</v>
      </c>
      <c r="CJ2475" s="8"/>
    </row>
    <row r="2476" spans="1:145" hidden="1" x14ac:dyDescent="0.25">
      <c r="A2476" t="s">
        <v>308</v>
      </c>
      <c r="B2476" t="s">
        <v>309</v>
      </c>
      <c r="C2476" s="26">
        <v>37595</v>
      </c>
      <c r="G2476">
        <v>56</v>
      </c>
      <c r="H2476" t="s">
        <v>311</v>
      </c>
      <c r="I2476" s="12">
        <v>12</v>
      </c>
      <c r="J2476">
        <v>1000</v>
      </c>
      <c r="P2476" s="8">
        <v>0.22240889723649346</v>
      </c>
      <c r="AJ2476" s="5"/>
      <c r="AK2476" s="9"/>
      <c r="AL2476" s="9"/>
      <c r="AM2476" s="9"/>
      <c r="AN2476" s="9"/>
      <c r="AO2476" s="9"/>
      <c r="AP2476" s="5"/>
      <c r="AR2476" s="9"/>
      <c r="AU2476"/>
      <c r="AV2476"/>
      <c r="AW2476"/>
      <c r="AY2476" s="5"/>
      <c r="AZ2476" s="5"/>
      <c r="BA2476" s="5"/>
      <c r="BB2476" s="5"/>
      <c r="BC2476" s="5"/>
      <c r="BD2476" s="5"/>
      <c r="BH2476" s="5"/>
      <c r="BI2476" s="5"/>
      <c r="BJ2476" s="5"/>
      <c r="BK2476" s="5"/>
      <c r="BM2476" s="12"/>
      <c r="BN2476" s="12"/>
    </row>
    <row r="2477" spans="1:145" hidden="1" x14ac:dyDescent="0.25">
      <c r="A2477" t="s">
        <v>308</v>
      </c>
      <c r="B2477" t="s">
        <v>309</v>
      </c>
      <c r="C2477" s="26">
        <v>37599</v>
      </c>
      <c r="G2477">
        <v>60</v>
      </c>
      <c r="H2477" t="s">
        <v>311</v>
      </c>
      <c r="I2477" s="12">
        <v>12</v>
      </c>
      <c r="J2477">
        <v>1000</v>
      </c>
      <c r="P2477" s="8"/>
      <c r="AJ2477" s="5"/>
      <c r="AK2477" s="9"/>
      <c r="AL2477" s="9"/>
      <c r="AM2477" s="9"/>
      <c r="AN2477" s="9"/>
      <c r="AO2477" s="9"/>
      <c r="AP2477" s="5"/>
      <c r="AR2477" s="9"/>
      <c r="AU2477"/>
      <c r="AV2477"/>
      <c r="AW2477"/>
      <c r="AY2477" s="5"/>
      <c r="AZ2477" s="5"/>
      <c r="BA2477" s="5"/>
      <c r="BB2477" s="5"/>
      <c r="BC2477" s="5"/>
      <c r="BD2477" s="5"/>
      <c r="BH2477" s="5"/>
      <c r="BI2477" s="5"/>
      <c r="BJ2477" s="5"/>
      <c r="BK2477" s="5"/>
      <c r="BM2477" s="12"/>
      <c r="BN2477" s="12"/>
      <c r="CO2477" s="5">
        <f>SUM(CT2477,CW2477,CZ2477,DC2477,DF2477,DI2477,DL2477,DO2477,DR2477)</f>
        <v>464.47498117251683</v>
      </c>
      <c r="CS2477">
        <v>50</v>
      </c>
      <c r="CT2477">
        <v>22.224677998651742</v>
      </c>
      <c r="CV2477">
        <v>150</v>
      </c>
      <c r="CW2477">
        <v>29.769867310436624</v>
      </c>
      <c r="CY2477">
        <v>250</v>
      </c>
      <c r="CZ2477">
        <v>34.148669739603761</v>
      </c>
      <c r="DB2477">
        <v>350</v>
      </c>
      <c r="DC2477">
        <v>37.750023526841005</v>
      </c>
      <c r="DE2477">
        <v>450</v>
      </c>
      <c r="DF2477">
        <v>48.663972744195952</v>
      </c>
      <c r="DH2477">
        <v>600</v>
      </c>
      <c r="DI2477">
        <v>69.211948417945436</v>
      </c>
      <c r="DK2477">
        <v>800</v>
      </c>
      <c r="DL2477">
        <v>77.007212598030591</v>
      </c>
      <c r="DN2477">
        <v>1000</v>
      </c>
      <c r="DO2477">
        <v>73.265704602491368</v>
      </c>
      <c r="DQ2477">
        <v>1200</v>
      </c>
      <c r="DR2477">
        <v>72.432904234320333</v>
      </c>
    </row>
    <row r="2478" spans="1:145" hidden="1" x14ac:dyDescent="0.25">
      <c r="A2478" t="s">
        <v>308</v>
      </c>
      <c r="B2478" t="s">
        <v>309</v>
      </c>
      <c r="C2478" s="26">
        <v>37602</v>
      </c>
      <c r="G2478">
        <v>63</v>
      </c>
      <c r="H2478" t="s">
        <v>311</v>
      </c>
      <c r="I2478" s="12">
        <v>12</v>
      </c>
      <c r="J2478">
        <v>1000</v>
      </c>
      <c r="P2478" s="8">
        <v>0.33731543685906962</v>
      </c>
      <c r="AJ2478" s="5"/>
      <c r="AK2478" s="9"/>
      <c r="AL2478" s="9"/>
      <c r="AM2478" s="9"/>
      <c r="AN2478" s="9"/>
      <c r="AO2478" s="9"/>
      <c r="AP2478" s="5"/>
      <c r="AU2478"/>
      <c r="AV2478"/>
      <c r="AW2478"/>
      <c r="AY2478" s="5"/>
      <c r="AZ2478" s="5"/>
      <c r="BA2478" s="5"/>
      <c r="BB2478" s="5"/>
      <c r="BC2478" s="5"/>
      <c r="BD2478" s="5"/>
      <c r="BH2478" s="5"/>
      <c r="BI2478" s="5"/>
      <c r="BJ2478" s="5"/>
      <c r="BK2478" s="5"/>
      <c r="BM2478" s="12"/>
      <c r="BN2478" s="12"/>
    </row>
    <row r="2479" spans="1:145" hidden="1" x14ac:dyDescent="0.25">
      <c r="A2479" t="s">
        <v>308</v>
      </c>
      <c r="B2479" t="s">
        <v>309</v>
      </c>
      <c r="C2479" s="26">
        <v>37606</v>
      </c>
      <c r="G2479">
        <v>67</v>
      </c>
      <c r="H2479" t="s">
        <v>311</v>
      </c>
      <c r="I2479" s="12">
        <v>12</v>
      </c>
      <c r="J2479">
        <v>1000</v>
      </c>
      <c r="M2479" s="8"/>
      <c r="N2479" s="8"/>
      <c r="O2479" s="8"/>
      <c r="P2479" s="8">
        <v>0.37895014829661294</v>
      </c>
      <c r="AC2479" s="5">
        <v>36.158034343152309</v>
      </c>
      <c r="AJ2479" s="5">
        <v>45.991163902368363</v>
      </c>
      <c r="AK2479" s="9">
        <v>0.53500000000000003</v>
      </c>
      <c r="AL2479" s="9"/>
      <c r="AM2479" s="9"/>
      <c r="AN2479" s="9"/>
      <c r="AO2479" s="9"/>
      <c r="AP2479" s="5">
        <v>4933</v>
      </c>
      <c r="AQ2479" s="9">
        <v>1.1610000000000001E-2</v>
      </c>
      <c r="AR2479" s="9">
        <v>3.7869350752067182E-2</v>
      </c>
      <c r="AS2479" s="8">
        <f>AJ2479*AR2479</f>
        <v>1.7416555173145984</v>
      </c>
      <c r="AT2479" s="8">
        <f>AR2479*(AJ2479/(AP2479/10000))</f>
        <v>3.5306213608647847</v>
      </c>
      <c r="AU2479" s="5">
        <v>3.9979720431665093</v>
      </c>
      <c r="AV2479" s="5"/>
      <c r="AW2479" s="5"/>
      <c r="AY2479" s="5">
        <v>0</v>
      </c>
      <c r="AZ2479" s="5"/>
      <c r="BA2479" s="5"/>
      <c r="BB2479" s="5"/>
      <c r="BC2479" s="5"/>
      <c r="BD2479" s="5"/>
      <c r="BG2479" s="5">
        <v>0</v>
      </c>
      <c r="BH2479" s="5">
        <f>SUM(BG2479,AY2479,AU2479)</f>
        <v>3.9979720431665093</v>
      </c>
      <c r="BI2479" s="5"/>
      <c r="BJ2479" s="5"/>
      <c r="BK2479" s="5">
        <f>SUM(BH2479,AJ2479,AC2479)</f>
        <v>86.147170288687178</v>
      </c>
      <c r="BM2479" s="28">
        <v>4.53E-2</v>
      </c>
      <c r="BN2479" s="28"/>
      <c r="BO2479" s="8"/>
      <c r="BP2479" s="8"/>
      <c r="BQ2479" s="8"/>
      <c r="BR2479" s="8"/>
      <c r="BS2479" s="8"/>
      <c r="BU2479" s="8">
        <v>0.52446666666666664</v>
      </c>
      <c r="BV2479">
        <v>1.0701845763384108</v>
      </c>
      <c r="CA2479" s="5">
        <f>SUM(CB2479:CD2479)</f>
        <v>43.1</v>
      </c>
      <c r="CB2479" s="5">
        <v>43.1</v>
      </c>
      <c r="CC2479" s="5">
        <v>0</v>
      </c>
      <c r="CD2479" s="5">
        <v>0</v>
      </c>
      <c r="CJ2479" s="8"/>
      <c r="CO2479" s="5">
        <f>SUM(CT2479,CW2479,CZ2479,DC2479,DF2479,DI2479,DL2479,DO2479,DR2479)</f>
        <v>488.5970080783672</v>
      </c>
      <c r="CS2479">
        <v>50</v>
      </c>
      <c r="CT2479">
        <v>26.139394561583618</v>
      </c>
      <c r="CV2479">
        <v>150</v>
      </c>
      <c r="CW2479">
        <v>37.045159009435636</v>
      </c>
      <c r="CY2479">
        <v>250</v>
      </c>
      <c r="CZ2479">
        <v>40.3124080742746</v>
      </c>
      <c r="DB2479">
        <v>350</v>
      </c>
      <c r="DC2479">
        <v>39.950850841263758</v>
      </c>
      <c r="DE2479">
        <v>450</v>
      </c>
      <c r="DF2479">
        <v>50.045202623113795</v>
      </c>
      <c r="DH2479">
        <v>600</v>
      </c>
      <c r="DI2479">
        <v>69.814459172113075</v>
      </c>
      <c r="DK2479">
        <v>800</v>
      </c>
      <c r="DL2479">
        <v>77.8725124927644</v>
      </c>
      <c r="DN2479">
        <v>1000</v>
      </c>
      <c r="DO2479">
        <v>74.108661072713303</v>
      </c>
      <c r="DQ2479">
        <v>1200</v>
      </c>
      <c r="DR2479">
        <v>73.308360231105027</v>
      </c>
    </row>
    <row r="2480" spans="1:145" hidden="1" x14ac:dyDescent="0.25">
      <c r="A2480" t="s">
        <v>308</v>
      </c>
      <c r="B2480" t="s">
        <v>309</v>
      </c>
      <c r="C2480" s="26">
        <v>37608</v>
      </c>
      <c r="G2480">
        <v>69</v>
      </c>
      <c r="H2480" t="s">
        <v>311</v>
      </c>
      <c r="I2480" s="12">
        <v>12</v>
      </c>
      <c r="J2480">
        <v>1000</v>
      </c>
      <c r="M2480" s="5">
        <v>369.88095238095195</v>
      </c>
      <c r="N2480" s="5">
        <v>14.1666666666667</v>
      </c>
      <c r="O2480" s="7">
        <f>(M2480/10/N2480)</f>
        <v>2.6109243697478903</v>
      </c>
      <c r="P2480" s="8"/>
      <c r="AC2480" s="8"/>
      <c r="AJ2480" s="5"/>
      <c r="AK2480" s="9"/>
      <c r="AL2480" s="9"/>
      <c r="AM2480" s="9"/>
      <c r="AN2480" s="9"/>
      <c r="AO2480" s="9"/>
      <c r="AP2480" s="5"/>
      <c r="AQ2480" s="9"/>
      <c r="AR2480" s="8"/>
      <c r="AU2480" s="8"/>
      <c r="AV2480" s="8"/>
      <c r="AW2480" s="8"/>
      <c r="AY2480" s="5"/>
      <c r="AZ2480" s="5"/>
      <c r="BA2480" s="5"/>
      <c r="BB2480" s="5"/>
      <c r="BC2480" s="5"/>
      <c r="BD2480" s="5"/>
      <c r="BG2480" s="8"/>
      <c r="BH2480" s="5"/>
      <c r="BI2480" s="5"/>
      <c r="BJ2480" s="5"/>
      <c r="BK2480" s="5"/>
      <c r="BM2480" s="29"/>
      <c r="BN2480" s="29"/>
      <c r="BO2480" s="8"/>
      <c r="BP2480" s="8"/>
      <c r="BQ2480" s="8"/>
      <c r="BR2480" s="8"/>
      <c r="BS2480" s="8"/>
      <c r="BU2480" s="8"/>
      <c r="CB2480" s="8"/>
      <c r="CC2480" s="8"/>
      <c r="CD2480" s="8"/>
      <c r="CJ2480" s="8"/>
    </row>
    <row r="2481" spans="1:122" hidden="1" x14ac:dyDescent="0.25">
      <c r="A2481" t="s">
        <v>308</v>
      </c>
      <c r="B2481" t="s">
        <v>309</v>
      </c>
      <c r="C2481" s="26">
        <v>37613</v>
      </c>
      <c r="G2481">
        <v>74</v>
      </c>
      <c r="H2481" t="s">
        <v>311</v>
      </c>
      <c r="I2481" s="12">
        <v>12</v>
      </c>
      <c r="J2481">
        <v>1000</v>
      </c>
      <c r="M2481" s="5">
        <v>474.22619047619003</v>
      </c>
      <c r="N2481" s="5">
        <v>16.0694444444444</v>
      </c>
      <c r="O2481" s="7">
        <f>(M2481/10/N2481)</f>
        <v>2.9511050747005854</v>
      </c>
      <c r="P2481" s="8"/>
      <c r="AC2481" s="5">
        <v>70.780399274047184</v>
      </c>
      <c r="AJ2481" s="5">
        <v>68.878105308901283</v>
      </c>
      <c r="AK2481">
        <v>1.159</v>
      </c>
      <c r="AP2481" s="5">
        <v>11505</v>
      </c>
      <c r="AQ2481" s="9">
        <v>1.307E-2</v>
      </c>
      <c r="AR2481" s="9">
        <v>3.9362383713775366E-2</v>
      </c>
      <c r="AS2481" s="8">
        <f>AJ2481*AR2481</f>
        <v>2.7112064106468003</v>
      </c>
      <c r="AT2481" s="8">
        <f>AR2481*(AJ2481/(AP2481/10000))</f>
        <v>2.356546206559583</v>
      </c>
      <c r="AU2481" s="5">
        <v>7.4382559571231974</v>
      </c>
      <c r="AV2481" s="5"/>
      <c r="AW2481" s="5"/>
      <c r="AY2481" s="5">
        <v>0</v>
      </c>
      <c r="AZ2481" s="5"/>
      <c r="BA2481" s="5"/>
      <c r="BB2481" s="5"/>
      <c r="BC2481" s="5"/>
      <c r="BD2481" s="5"/>
      <c r="BG2481" s="5">
        <v>0</v>
      </c>
      <c r="BH2481" s="5">
        <f>SUM(BG2481,AY2481,AU2481)</f>
        <v>7.4382559571231974</v>
      </c>
      <c r="BI2481" s="5"/>
      <c r="BJ2481" s="5"/>
      <c r="BK2481" s="5">
        <f>SUM(BH2481,AJ2481,AC2481)</f>
        <v>147.09676054007167</v>
      </c>
      <c r="BM2481" s="28">
        <v>5.1900000000000002E-2</v>
      </c>
      <c r="BN2481" s="28"/>
      <c r="BO2481" s="8"/>
      <c r="BP2481" s="8"/>
      <c r="BQ2481" s="8"/>
      <c r="BR2481" s="8"/>
      <c r="BS2481" s="8"/>
      <c r="BU2481" s="8">
        <v>0.90766666666666662</v>
      </c>
      <c r="BV2481">
        <v>1.6995110154788649</v>
      </c>
      <c r="CA2481" s="5">
        <f>SUM(CB2481:CD2481)</f>
        <v>102.8</v>
      </c>
      <c r="CB2481" s="5">
        <v>102.3</v>
      </c>
      <c r="CC2481" s="5">
        <v>0.5</v>
      </c>
      <c r="CD2481" s="5">
        <v>0</v>
      </c>
      <c r="CJ2481" s="8"/>
      <c r="CO2481" s="5">
        <f>SUM(CT2481,CW2481,CZ2481,DC2481,DF2481,DI2481,DL2481,DO2481,DR2481)</f>
        <v>479.46694964314531</v>
      </c>
      <c r="CS2481">
        <v>50</v>
      </c>
      <c r="CT2481">
        <v>25.889852149271359</v>
      </c>
      <c r="CV2481">
        <v>150</v>
      </c>
      <c r="CW2481">
        <v>34.336252300286198</v>
      </c>
      <c r="CY2481">
        <v>250</v>
      </c>
      <c r="CZ2481">
        <v>35.540055720572461</v>
      </c>
      <c r="DB2481">
        <v>350</v>
      </c>
      <c r="DC2481">
        <v>37.911505549449778</v>
      </c>
      <c r="DE2481">
        <v>450</v>
      </c>
      <c r="DF2481">
        <v>48.55987269817458</v>
      </c>
      <c r="DH2481">
        <v>600</v>
      </c>
      <c r="DI2481">
        <v>69.851782847150034</v>
      </c>
      <c r="DK2481">
        <v>800</v>
      </c>
      <c r="DL2481">
        <v>77.344395186119343</v>
      </c>
      <c r="DN2481">
        <v>1000</v>
      </c>
      <c r="DO2481">
        <v>75.96722774802187</v>
      </c>
      <c r="DQ2481">
        <v>1200</v>
      </c>
      <c r="DR2481">
        <v>74.066005444099673</v>
      </c>
    </row>
    <row r="2482" spans="1:122" hidden="1" x14ac:dyDescent="0.25">
      <c r="A2482" t="s">
        <v>308</v>
      </c>
      <c r="B2482" t="s">
        <v>309</v>
      </c>
      <c r="C2482" s="26">
        <v>37616</v>
      </c>
      <c r="D2482" s="5">
        <v>5</v>
      </c>
      <c r="E2482" t="s">
        <v>206</v>
      </c>
      <c r="F2482" t="s">
        <v>13</v>
      </c>
      <c r="G2482">
        <v>77</v>
      </c>
      <c r="H2482" t="s">
        <v>311</v>
      </c>
      <c r="I2482" s="12">
        <v>12</v>
      </c>
      <c r="J2482">
        <v>1000</v>
      </c>
      <c r="M2482" s="8"/>
      <c r="N2482" s="8"/>
      <c r="O2482" s="8"/>
      <c r="P2482" s="8"/>
      <c r="S2482">
        <v>77</v>
      </c>
      <c r="AC2482" s="8"/>
      <c r="AJ2482" s="5"/>
      <c r="AK2482" s="9"/>
      <c r="AL2482" s="9"/>
      <c r="AM2482" s="9"/>
      <c r="AN2482" s="9"/>
      <c r="AO2482" s="9"/>
      <c r="AP2482" s="5"/>
      <c r="AQ2482" s="9"/>
      <c r="AR2482" s="8"/>
      <c r="AU2482" s="8"/>
      <c r="AV2482" s="8"/>
      <c r="AW2482" s="8"/>
      <c r="AY2482" s="5"/>
      <c r="AZ2482" s="5"/>
      <c r="BA2482" s="5"/>
      <c r="BB2482" s="5"/>
      <c r="BC2482" s="5"/>
      <c r="BD2482" s="5"/>
      <c r="BG2482" s="8"/>
      <c r="BH2482" s="5"/>
      <c r="BI2482" s="5"/>
      <c r="BJ2482" s="5"/>
      <c r="BK2482" s="5"/>
      <c r="BM2482" s="29"/>
      <c r="BN2482" s="29"/>
      <c r="BO2482" s="8"/>
      <c r="BP2482" s="8"/>
      <c r="BQ2482" s="8"/>
      <c r="BR2482" s="8"/>
      <c r="BS2482" s="8"/>
      <c r="BU2482" s="8"/>
      <c r="CB2482" s="8"/>
      <c r="CC2482" s="8"/>
      <c r="CD2482" s="8"/>
      <c r="CJ2482" s="8"/>
    </row>
    <row r="2483" spans="1:122" hidden="1" x14ac:dyDescent="0.25">
      <c r="A2483" t="s">
        <v>308</v>
      </c>
      <c r="B2483" t="s">
        <v>309</v>
      </c>
      <c r="C2483" s="26">
        <v>37620</v>
      </c>
      <c r="G2483">
        <v>81</v>
      </c>
      <c r="H2483" t="s">
        <v>311</v>
      </c>
      <c r="I2483" s="12">
        <v>12</v>
      </c>
      <c r="J2483">
        <v>1000</v>
      </c>
      <c r="M2483" s="5">
        <v>610.77380952380997</v>
      </c>
      <c r="N2483" s="5">
        <v>18.0416666666667</v>
      </c>
      <c r="O2483" s="7">
        <f>(M2483/10/N2483)</f>
        <v>3.3853513691850838</v>
      </c>
      <c r="P2483" s="8"/>
      <c r="AC2483" s="8"/>
      <c r="AJ2483" s="5"/>
      <c r="AK2483" s="9"/>
      <c r="AL2483" s="9"/>
      <c r="AM2483" s="9"/>
      <c r="AN2483" s="9"/>
      <c r="AO2483" s="9"/>
      <c r="AP2483" s="5"/>
      <c r="AQ2483" s="9"/>
      <c r="AR2483" s="8"/>
      <c r="AU2483" s="8"/>
      <c r="AV2483" s="8"/>
      <c r="AW2483" s="8"/>
      <c r="AY2483" s="5"/>
      <c r="AZ2483" s="5"/>
      <c r="BA2483" s="5"/>
      <c r="BB2483" s="5"/>
      <c r="BC2483" s="5"/>
      <c r="BD2483" s="5"/>
      <c r="BG2483" s="8"/>
      <c r="BH2483" s="5"/>
      <c r="BI2483" s="5"/>
      <c r="BJ2483" s="5"/>
      <c r="BK2483" s="5"/>
      <c r="BM2483" s="29"/>
      <c r="BN2483" s="29"/>
      <c r="BO2483" s="8"/>
      <c r="BP2483" s="8"/>
      <c r="BQ2483" s="8"/>
      <c r="BR2483" s="8"/>
      <c r="BS2483" s="8"/>
      <c r="BU2483" s="8"/>
      <c r="CB2483" s="8"/>
      <c r="CC2483" s="8"/>
      <c r="CD2483" s="8"/>
      <c r="CJ2483" s="8"/>
    </row>
    <row r="2484" spans="1:122" hidden="1" x14ac:dyDescent="0.25">
      <c r="A2484" t="s">
        <v>308</v>
      </c>
      <c r="B2484" t="s">
        <v>309</v>
      </c>
      <c r="C2484" s="26">
        <v>37621</v>
      </c>
      <c r="G2484">
        <v>82</v>
      </c>
      <c r="H2484" t="s">
        <v>311</v>
      </c>
      <c r="I2484" s="12">
        <v>12</v>
      </c>
      <c r="J2484">
        <v>1000</v>
      </c>
      <c r="M2484" s="5"/>
      <c r="N2484" s="5"/>
      <c r="O2484" s="7"/>
      <c r="P2484" s="8"/>
      <c r="AC2484" s="8"/>
      <c r="AJ2484" s="5"/>
      <c r="AK2484" s="9"/>
      <c r="AL2484" s="9"/>
      <c r="AM2484" s="9"/>
      <c r="AN2484" s="9"/>
      <c r="AO2484" s="9"/>
      <c r="AP2484" s="5"/>
      <c r="AQ2484" s="9"/>
      <c r="AR2484" s="8"/>
      <c r="AU2484" s="8"/>
      <c r="AV2484" s="8"/>
      <c r="AW2484" s="8"/>
      <c r="AY2484" s="5"/>
      <c r="AZ2484" s="5"/>
      <c r="BA2484" s="5"/>
      <c r="BB2484" s="5"/>
      <c r="BC2484" s="5"/>
      <c r="BD2484" s="5"/>
      <c r="BG2484" s="8"/>
      <c r="BH2484" s="5"/>
      <c r="BI2484" s="5"/>
      <c r="BJ2484" s="5"/>
      <c r="BK2484" s="5"/>
      <c r="BM2484" s="29"/>
      <c r="BN2484" s="29"/>
      <c r="BO2484" s="8"/>
      <c r="BP2484" s="8"/>
      <c r="BQ2484" s="8"/>
      <c r="BR2484" s="8"/>
      <c r="BS2484" s="8"/>
      <c r="BU2484" s="8"/>
      <c r="CB2484" s="8"/>
      <c r="CC2484" s="8"/>
      <c r="CD2484" s="8"/>
      <c r="CJ2484" s="8"/>
      <c r="CO2484" s="5">
        <f>SUM(CT2484,CW2484,CZ2484,DC2484,DF2484,DI2484,DL2484,DO2484,DR2484)</f>
        <v>429.33933270154881</v>
      </c>
      <c r="CS2484">
        <v>50</v>
      </c>
      <c r="CT2484">
        <v>22.78926371255157</v>
      </c>
      <c r="CV2484">
        <v>150</v>
      </c>
      <c r="CW2484">
        <v>28.806845365134375</v>
      </c>
      <c r="CY2484">
        <v>250</v>
      </c>
      <c r="CZ2484">
        <v>31.680669512270885</v>
      </c>
      <c r="DB2484">
        <v>350</v>
      </c>
      <c r="DC2484">
        <v>33.322713527345144</v>
      </c>
      <c r="DE2484">
        <v>450</v>
      </c>
      <c r="DF2484">
        <v>43.685094248379471</v>
      </c>
      <c r="DH2484">
        <v>600</v>
      </c>
      <c r="DI2484">
        <v>61.932641949020272</v>
      </c>
      <c r="DK2484">
        <v>800</v>
      </c>
      <c r="DL2484">
        <v>70.779820321019926</v>
      </c>
      <c r="DN2484">
        <v>1000</v>
      </c>
      <c r="DO2484">
        <v>68.89920894804709</v>
      </c>
      <c r="DQ2484">
        <v>1200</v>
      </c>
      <c r="DR2484">
        <v>67.443075117780097</v>
      </c>
    </row>
    <row r="2485" spans="1:122" hidden="1" x14ac:dyDescent="0.25">
      <c r="A2485" t="s">
        <v>308</v>
      </c>
      <c r="B2485" t="s">
        <v>309</v>
      </c>
      <c r="C2485" s="26">
        <v>37623</v>
      </c>
      <c r="G2485">
        <v>84</v>
      </c>
      <c r="H2485" t="s">
        <v>311</v>
      </c>
      <c r="I2485" s="12">
        <v>12</v>
      </c>
      <c r="J2485">
        <v>1000</v>
      </c>
      <c r="M2485" s="8"/>
      <c r="N2485" s="8"/>
      <c r="O2485" s="8"/>
      <c r="P2485" s="8"/>
      <c r="AC2485" s="5">
        <v>147.42426357671366</v>
      </c>
      <c r="AJ2485" s="5">
        <v>131.59991308756426</v>
      </c>
      <c r="AK2485" s="9">
        <v>1.982</v>
      </c>
      <c r="AL2485" s="9"/>
      <c r="AM2485" s="9"/>
      <c r="AN2485" s="9"/>
      <c r="AO2485" s="9"/>
      <c r="AP2485" s="5">
        <v>20004</v>
      </c>
      <c r="AQ2485" s="9">
        <v>1.506E-2</v>
      </c>
      <c r="AR2485" s="9">
        <v>3.6067822349802763E-2</v>
      </c>
      <c r="AS2485" s="8">
        <f>AJ2485*AR2485</f>
        <v>4.7465222864917509</v>
      </c>
      <c r="AT2485" s="8">
        <f>AR2485*(AJ2485/(AP2485/10000))</f>
        <v>2.3727865859286901</v>
      </c>
      <c r="AU2485" s="5">
        <v>17.72289418410951</v>
      </c>
      <c r="AV2485" s="5"/>
      <c r="AW2485" s="5"/>
      <c r="AY2485" s="5">
        <v>7.9383080063506464</v>
      </c>
      <c r="AZ2485" s="5"/>
      <c r="BA2485" s="5"/>
      <c r="BB2485" s="5"/>
      <c r="BC2485" s="5"/>
      <c r="BD2485" s="5"/>
      <c r="BG2485" s="5">
        <v>0</v>
      </c>
      <c r="BH2485" s="5">
        <f>SUM(BG2485,AY2485,AU2485)</f>
        <v>25.661202190460155</v>
      </c>
      <c r="BI2485" s="5"/>
      <c r="BJ2485" s="5"/>
      <c r="BK2485" s="5">
        <f>SUM(BH2485,AJ2485,AC2485)</f>
        <v>304.68537885473808</v>
      </c>
      <c r="BM2485" s="28">
        <v>8.7800000000000003E-2</v>
      </c>
      <c r="BN2485" s="28"/>
      <c r="BO2485" s="8"/>
      <c r="BP2485" s="8"/>
      <c r="BQ2485" s="8"/>
      <c r="BR2485" s="8"/>
      <c r="BS2485" s="8"/>
      <c r="BU2485" s="8">
        <v>0.77429999999999988</v>
      </c>
      <c r="BV2485" s="8">
        <v>0.65139195099292346</v>
      </c>
      <c r="CA2485" s="5">
        <f>SUM(CB2485:CD2485)</f>
        <v>203.79999999999998</v>
      </c>
      <c r="CB2485" s="5">
        <v>180.6</v>
      </c>
      <c r="CC2485" s="5">
        <v>23.2</v>
      </c>
      <c r="CD2485" s="5">
        <v>0</v>
      </c>
      <c r="CJ2485" s="8"/>
    </row>
    <row r="2486" spans="1:122" hidden="1" x14ac:dyDescent="0.25">
      <c r="A2486" t="s">
        <v>308</v>
      </c>
      <c r="B2486" t="s">
        <v>309</v>
      </c>
      <c r="C2486" s="26">
        <v>37627</v>
      </c>
      <c r="G2486">
        <v>88</v>
      </c>
      <c r="H2486" t="s">
        <v>311</v>
      </c>
      <c r="I2486" s="12">
        <v>12</v>
      </c>
      <c r="J2486">
        <v>1000</v>
      </c>
      <c r="P2486" s="8">
        <v>0.75843704767032827</v>
      </c>
      <c r="AJ2486" s="5"/>
      <c r="AK2486" s="9"/>
      <c r="AL2486" s="9"/>
      <c r="AM2486" s="9"/>
      <c r="AN2486" s="9"/>
      <c r="AO2486" s="9"/>
      <c r="AP2486" s="5"/>
      <c r="AU2486"/>
      <c r="AV2486"/>
      <c r="AW2486"/>
      <c r="AY2486" s="5"/>
      <c r="AZ2486" s="5"/>
      <c r="BA2486" s="5"/>
      <c r="BB2486" s="5"/>
      <c r="BC2486" s="5"/>
      <c r="BD2486" s="5"/>
      <c r="BH2486" s="5"/>
      <c r="BI2486" s="5"/>
      <c r="BJ2486" s="5"/>
      <c r="BK2486" s="5"/>
      <c r="BM2486" s="12"/>
      <c r="BN2486" s="12"/>
      <c r="CO2486" s="5">
        <f>SUM(CT2486,CW2486,CZ2486,DC2486,DF2486,DI2486,DL2486,DO2486,DR2486)</f>
        <v>485.76923713113706</v>
      </c>
      <c r="CS2486">
        <v>50</v>
      </c>
      <c r="CT2486">
        <v>26.437183970386467</v>
      </c>
      <c r="CV2486">
        <v>150</v>
      </c>
      <c r="CW2486">
        <v>35.206376783247457</v>
      </c>
      <c r="CY2486">
        <v>250</v>
      </c>
      <c r="CZ2486">
        <v>39.256173460984492</v>
      </c>
      <c r="DB2486">
        <v>350</v>
      </c>
      <c r="DC2486">
        <v>39.966084994340058</v>
      </c>
      <c r="DE2486">
        <v>450</v>
      </c>
      <c r="DF2486">
        <v>49.61102926043926</v>
      </c>
      <c r="DH2486">
        <v>600</v>
      </c>
      <c r="DI2486">
        <v>68.922245606944458</v>
      </c>
      <c r="DK2486">
        <v>800</v>
      </c>
      <c r="DL2486">
        <v>76.82643398152517</v>
      </c>
      <c r="DN2486">
        <v>1000</v>
      </c>
      <c r="DO2486">
        <v>75.47567240875992</v>
      </c>
      <c r="DQ2486">
        <v>1200</v>
      </c>
      <c r="DR2486">
        <v>74.068036664509833</v>
      </c>
    </row>
    <row r="2487" spans="1:122" hidden="1" x14ac:dyDescent="0.25">
      <c r="A2487" t="s">
        <v>308</v>
      </c>
      <c r="B2487" t="s">
        <v>309</v>
      </c>
      <c r="C2487" s="26">
        <v>37628</v>
      </c>
      <c r="G2487">
        <v>89</v>
      </c>
      <c r="H2487" t="s">
        <v>311</v>
      </c>
      <c r="I2487" s="12">
        <v>12</v>
      </c>
      <c r="J2487">
        <v>1000</v>
      </c>
      <c r="M2487" s="5">
        <v>744.88095238095195</v>
      </c>
      <c r="N2487" s="5">
        <v>19.6527777777778</v>
      </c>
      <c r="O2487" s="7">
        <f>(M2487/10/N2487)</f>
        <v>3.7902069661786912</v>
      </c>
      <c r="P2487" s="8"/>
      <c r="AC2487" s="8"/>
      <c r="AJ2487" s="5"/>
      <c r="AK2487" s="9"/>
      <c r="AL2487" s="9"/>
      <c r="AM2487" s="9"/>
      <c r="AN2487" s="9"/>
      <c r="AO2487" s="9"/>
      <c r="AP2487" s="5"/>
      <c r="AQ2487" s="9"/>
      <c r="AR2487" s="8"/>
      <c r="AU2487" s="8"/>
      <c r="AV2487" s="8"/>
      <c r="AW2487" s="8"/>
      <c r="AY2487" s="5"/>
      <c r="AZ2487" s="5"/>
      <c r="BA2487" s="5"/>
      <c r="BB2487" s="5"/>
      <c r="BC2487" s="5"/>
      <c r="BD2487" s="5"/>
      <c r="BG2487" s="8"/>
      <c r="BH2487" s="5"/>
      <c r="BI2487" s="5"/>
      <c r="BJ2487" s="5"/>
      <c r="BK2487" s="5"/>
      <c r="BM2487" s="29"/>
      <c r="BN2487" s="29"/>
      <c r="BO2487" s="8"/>
      <c r="BP2487" s="8"/>
      <c r="BQ2487" s="8"/>
      <c r="BR2487" s="8"/>
      <c r="BS2487" s="8"/>
      <c r="BU2487" s="8"/>
      <c r="CB2487" s="8"/>
      <c r="CC2487" s="8"/>
      <c r="CD2487" s="8"/>
      <c r="CJ2487" s="8"/>
    </row>
    <row r="2488" spans="1:122" hidden="1" x14ac:dyDescent="0.25">
      <c r="A2488" t="s">
        <v>308</v>
      </c>
      <c r="B2488" t="s">
        <v>309</v>
      </c>
      <c r="C2488" s="26">
        <v>37631</v>
      </c>
      <c r="G2488">
        <v>92</v>
      </c>
      <c r="H2488" t="s">
        <v>311</v>
      </c>
      <c r="I2488" s="12">
        <v>12</v>
      </c>
      <c r="J2488">
        <v>1000</v>
      </c>
      <c r="M2488" s="8"/>
      <c r="N2488" s="8"/>
      <c r="O2488" s="8"/>
      <c r="P2488" s="8"/>
      <c r="AC2488" s="5">
        <v>181.97682535250593</v>
      </c>
      <c r="AJ2488" s="5">
        <v>139.85659448106031</v>
      </c>
      <c r="AK2488" s="9">
        <v>2.1259999999999999</v>
      </c>
      <c r="AL2488" s="9"/>
      <c r="AM2488" s="9"/>
      <c r="AN2488" s="9"/>
      <c r="AO2488" s="9"/>
      <c r="AP2488" s="5">
        <v>21260</v>
      </c>
      <c r="AQ2488" s="9">
        <v>1.519E-2</v>
      </c>
      <c r="AR2488" s="9">
        <v>3.3912080340780755E-2</v>
      </c>
      <c r="AS2488" s="8">
        <f>AJ2488*AR2488</f>
        <v>4.7428280682297119</v>
      </c>
      <c r="AT2488" s="8">
        <f>AR2488*(AJ2488/(AP2488/10000))</f>
        <v>2.2308692700986419</v>
      </c>
      <c r="AU2488" s="5">
        <v>22.568262475555876</v>
      </c>
      <c r="AV2488" s="5"/>
      <c r="AW2488" s="5"/>
      <c r="AY2488" s="5">
        <v>27.217056021773644</v>
      </c>
      <c r="AZ2488" s="5"/>
      <c r="BA2488" s="5"/>
      <c r="BB2488" s="5"/>
      <c r="BC2488" s="5"/>
      <c r="BD2488" s="5"/>
      <c r="BG2488" s="5">
        <v>0</v>
      </c>
      <c r="BH2488" s="5">
        <f>SUM(BG2488,AY2488,AU2488)</f>
        <v>49.78531849732952</v>
      </c>
      <c r="BI2488" s="5"/>
      <c r="BJ2488" s="5"/>
      <c r="BK2488" s="5">
        <f>SUM(BH2488,AJ2488,AC2488)</f>
        <v>371.61873833089578</v>
      </c>
      <c r="BM2488" s="28">
        <v>0.14810000000000001</v>
      </c>
      <c r="BN2488" s="28"/>
      <c r="BO2488" s="8"/>
      <c r="BP2488" s="8"/>
      <c r="BQ2488" s="8"/>
      <c r="BR2488" s="8"/>
      <c r="BS2488" s="8"/>
      <c r="BU2488" s="8">
        <v>1.1913333333333334</v>
      </c>
      <c r="BV2488" s="8">
        <v>0.72792235040952524</v>
      </c>
      <c r="CA2488" s="5">
        <f>SUM(CB2488:CD2488)</f>
        <v>201.3</v>
      </c>
      <c r="CB2488" s="5">
        <v>156</v>
      </c>
      <c r="CC2488" s="5">
        <v>45.3</v>
      </c>
      <c r="CD2488" s="5">
        <v>0</v>
      </c>
      <c r="CJ2488" s="8"/>
    </row>
    <row r="2489" spans="1:122" hidden="1" x14ac:dyDescent="0.25">
      <c r="A2489" t="s">
        <v>308</v>
      </c>
      <c r="B2489" t="s">
        <v>309</v>
      </c>
      <c r="C2489" s="26">
        <v>37634</v>
      </c>
      <c r="G2489">
        <v>95</v>
      </c>
      <c r="H2489" t="s">
        <v>311</v>
      </c>
      <c r="I2489" s="12">
        <v>12</v>
      </c>
      <c r="J2489">
        <v>1000</v>
      </c>
      <c r="P2489" s="8">
        <v>0.82875302679901452</v>
      </c>
      <c r="AJ2489" s="5"/>
      <c r="AK2489" s="9"/>
      <c r="AL2489" s="9"/>
      <c r="AM2489" s="9"/>
      <c r="AN2489" s="9"/>
      <c r="AO2489" s="9"/>
      <c r="AP2489" s="5"/>
      <c r="AU2489"/>
      <c r="AV2489"/>
      <c r="AW2489"/>
      <c r="AY2489" s="5"/>
      <c r="AZ2489" s="5"/>
      <c r="BA2489" s="5"/>
      <c r="BB2489" s="5"/>
      <c r="BC2489" s="5"/>
      <c r="BD2489" s="5"/>
      <c r="BH2489" s="5"/>
      <c r="BI2489" s="5"/>
      <c r="BJ2489" s="5"/>
      <c r="BK2489" s="5"/>
      <c r="BM2489" s="12"/>
      <c r="BN2489" s="12"/>
      <c r="CO2489" s="5">
        <f>SUM(CT2489,CW2489,CZ2489,DC2489,DF2489,DI2489,DL2489,DO2489,DR2489)</f>
        <v>444.81396427018802</v>
      </c>
      <c r="CS2489">
        <v>50</v>
      </c>
      <c r="CT2489">
        <v>22.472942344831807</v>
      </c>
      <c r="CV2489">
        <v>150</v>
      </c>
      <c r="CW2489">
        <v>27.726439082158251</v>
      </c>
      <c r="CY2489">
        <v>250</v>
      </c>
      <c r="CZ2489">
        <v>28.17485051328411</v>
      </c>
      <c r="DB2489">
        <v>350</v>
      </c>
      <c r="DC2489">
        <v>33.104622448774677</v>
      </c>
      <c r="DE2489">
        <v>450</v>
      </c>
      <c r="DF2489">
        <v>44.124195127458655</v>
      </c>
      <c r="DH2489">
        <v>600</v>
      </c>
      <c r="DI2489">
        <v>64.429186059641154</v>
      </c>
      <c r="DK2489">
        <v>800</v>
      </c>
      <c r="DL2489">
        <v>76.192693213551095</v>
      </c>
      <c r="DN2489">
        <v>1000</v>
      </c>
      <c r="DO2489">
        <v>75.073490767545607</v>
      </c>
      <c r="DQ2489">
        <v>1200</v>
      </c>
      <c r="DR2489">
        <v>73.515544712942699</v>
      </c>
    </row>
    <row r="2490" spans="1:122" hidden="1" x14ac:dyDescent="0.25">
      <c r="A2490" t="s">
        <v>308</v>
      </c>
      <c r="B2490" t="s">
        <v>309</v>
      </c>
      <c r="C2490" s="26">
        <v>37636</v>
      </c>
      <c r="G2490">
        <v>97</v>
      </c>
      <c r="H2490" t="s">
        <v>311</v>
      </c>
      <c r="I2490" s="12">
        <v>12</v>
      </c>
      <c r="J2490">
        <v>1000</v>
      </c>
      <c r="M2490" s="5">
        <v>826.54761904761904</v>
      </c>
      <c r="N2490" s="5">
        <v>21.0277777777778</v>
      </c>
      <c r="O2490" s="7">
        <f>(M2490/10/N2490)</f>
        <v>3.9307416493678007</v>
      </c>
      <c r="P2490" s="8"/>
      <c r="AC2490" s="8"/>
      <c r="AJ2490" s="5"/>
      <c r="AK2490" s="9"/>
      <c r="AL2490" s="9"/>
      <c r="AM2490" s="9"/>
      <c r="AN2490" s="9"/>
      <c r="AO2490" s="9"/>
      <c r="AP2490" s="5"/>
      <c r="AQ2490" s="9"/>
      <c r="AR2490" s="8"/>
      <c r="AU2490" s="8"/>
      <c r="AV2490" s="8"/>
      <c r="AW2490" s="8"/>
      <c r="AY2490" s="5"/>
      <c r="AZ2490" s="5"/>
      <c r="BA2490" s="5"/>
      <c r="BB2490" s="5"/>
      <c r="BC2490" s="5"/>
      <c r="BD2490" s="5"/>
      <c r="BG2490" s="8"/>
      <c r="BH2490" s="5"/>
      <c r="BI2490" s="5"/>
      <c r="BJ2490" s="5"/>
      <c r="BK2490" s="5"/>
      <c r="BM2490" s="29"/>
      <c r="BN2490" s="29"/>
      <c r="BO2490" s="8"/>
      <c r="BP2490" s="8"/>
      <c r="BQ2490" s="8"/>
      <c r="BR2490" s="8"/>
      <c r="BS2490" s="8"/>
      <c r="BU2490" s="8"/>
      <c r="CB2490" s="8"/>
      <c r="CC2490" s="8"/>
      <c r="CD2490" s="8"/>
      <c r="CJ2490" s="8"/>
    </row>
    <row r="2491" spans="1:122" hidden="1" x14ac:dyDescent="0.25">
      <c r="A2491" t="s">
        <v>308</v>
      </c>
      <c r="B2491" t="s">
        <v>309</v>
      </c>
      <c r="C2491" s="26">
        <v>37641</v>
      </c>
      <c r="G2491">
        <v>102</v>
      </c>
      <c r="H2491" t="s">
        <v>311</v>
      </c>
      <c r="I2491" s="12">
        <v>12</v>
      </c>
      <c r="J2491">
        <v>1000</v>
      </c>
      <c r="P2491" s="8">
        <v>0.84226048678169019</v>
      </c>
      <c r="AJ2491" s="5"/>
      <c r="AK2491" s="9"/>
      <c r="AL2491" s="9"/>
      <c r="AM2491" s="9"/>
      <c r="AN2491" s="9"/>
      <c r="AO2491" s="9"/>
      <c r="AP2491" s="5"/>
      <c r="AU2491"/>
      <c r="AV2491"/>
      <c r="AW2491"/>
      <c r="AY2491" s="5"/>
      <c r="AZ2491" s="5"/>
      <c r="BA2491" s="5"/>
      <c r="BB2491" s="5"/>
      <c r="BC2491" s="5"/>
      <c r="BD2491" s="5"/>
      <c r="BH2491" s="5"/>
      <c r="BI2491" s="5"/>
      <c r="BJ2491" s="5"/>
      <c r="BK2491" s="5"/>
      <c r="BM2491" s="12"/>
      <c r="BN2491" s="12"/>
    </row>
    <row r="2492" spans="1:122" hidden="1" x14ac:dyDescent="0.25">
      <c r="A2492" t="s">
        <v>308</v>
      </c>
      <c r="B2492" t="s">
        <v>309</v>
      </c>
      <c r="C2492" s="26">
        <v>37642</v>
      </c>
      <c r="G2492">
        <v>103</v>
      </c>
      <c r="H2492" t="s">
        <v>311</v>
      </c>
      <c r="I2492" s="12">
        <v>12</v>
      </c>
      <c r="J2492">
        <v>1000</v>
      </c>
      <c r="M2492" s="5">
        <v>842.08333333333303</v>
      </c>
      <c r="N2492" s="5">
        <v>21.375</v>
      </c>
      <c r="O2492" s="7">
        <f>(M2492/10/N2492)</f>
        <v>3.9395711500974642</v>
      </c>
      <c r="P2492" s="8"/>
      <c r="AC2492" s="5">
        <v>316.4875052352366</v>
      </c>
      <c r="AJ2492" s="5">
        <v>183.67494749040341</v>
      </c>
      <c r="AK2492" s="9">
        <v>2.7240000000000002</v>
      </c>
      <c r="AL2492" s="9"/>
      <c r="AM2492" s="9"/>
      <c r="AN2492" s="9"/>
      <c r="AO2492" s="9"/>
      <c r="AP2492" s="5">
        <v>18403</v>
      </c>
      <c r="AQ2492" s="9">
        <v>1.4789999999999999E-2</v>
      </c>
      <c r="AR2492" s="9">
        <v>3.1399358282657559E-2</v>
      </c>
      <c r="AS2492" s="8">
        <f>AJ2492*AR2492</f>
        <v>5.7672754837994908</v>
      </c>
      <c r="AT2492" s="8">
        <f>AR2492*(AJ2492/(AP2492/10000))</f>
        <v>3.1338778915391461</v>
      </c>
      <c r="AU2492" s="5">
        <v>25.414644745418993</v>
      </c>
      <c r="AV2492" s="5"/>
      <c r="AW2492" s="5"/>
      <c r="AY2492" s="5">
        <v>167.83851213427081</v>
      </c>
      <c r="AZ2492" s="5"/>
      <c r="BA2492" s="5"/>
      <c r="BB2492" s="5"/>
      <c r="BC2492" s="5"/>
      <c r="BD2492" s="5"/>
      <c r="BG2492" s="5">
        <v>0</v>
      </c>
      <c r="BH2492" s="5">
        <f>SUM(BG2492,AY2492,AU2492)</f>
        <v>193.25315687968981</v>
      </c>
      <c r="BI2492" s="5"/>
      <c r="BJ2492" s="5"/>
      <c r="BK2492" s="5">
        <f>SUM(BH2492,AJ2492,AC2492)</f>
        <v>693.41560960532979</v>
      </c>
      <c r="BM2492" s="28">
        <v>0.32379999999999998</v>
      </c>
      <c r="BN2492" s="28"/>
      <c r="BO2492" s="8"/>
      <c r="BP2492" s="8"/>
      <c r="BQ2492" s="8"/>
      <c r="BR2492" s="8"/>
      <c r="BS2492" s="8"/>
      <c r="BU2492" s="8">
        <v>1.4673733333333334</v>
      </c>
      <c r="BV2492" s="8">
        <v>0.66805621696686235</v>
      </c>
      <c r="CA2492" s="5">
        <f>SUM(CB2492:CD2492)</f>
        <v>191</v>
      </c>
      <c r="CB2492" s="5">
        <v>96.6</v>
      </c>
      <c r="CC2492" s="5">
        <v>94.4</v>
      </c>
      <c r="CD2492" s="5">
        <v>0</v>
      </c>
      <c r="CJ2492" s="8"/>
    </row>
    <row r="2493" spans="1:122" hidden="1" x14ac:dyDescent="0.25">
      <c r="A2493" t="s">
        <v>308</v>
      </c>
      <c r="B2493" t="s">
        <v>309</v>
      </c>
      <c r="C2493" s="26">
        <v>37645</v>
      </c>
      <c r="G2493">
        <v>106</v>
      </c>
      <c r="H2493" t="s">
        <v>311</v>
      </c>
      <c r="I2493" s="12">
        <v>12</v>
      </c>
      <c r="J2493">
        <v>1000</v>
      </c>
      <c r="M2493" s="5"/>
      <c r="N2493" s="5"/>
      <c r="O2493" s="7"/>
      <c r="P2493" s="8"/>
      <c r="AC2493" s="5"/>
      <c r="AJ2493" s="5"/>
      <c r="AK2493" s="9"/>
      <c r="AL2493" s="9"/>
      <c r="AM2493" s="9"/>
      <c r="AN2493" s="9"/>
      <c r="AO2493" s="9"/>
      <c r="AP2493" s="5"/>
      <c r="AQ2493" s="9"/>
      <c r="AR2493" s="9"/>
      <c r="AS2493" s="8"/>
      <c r="AT2493" s="8"/>
      <c r="AU2493" s="5"/>
      <c r="AV2493" s="5"/>
      <c r="AW2493" s="5"/>
      <c r="AY2493" s="5"/>
      <c r="AZ2493" s="5"/>
      <c r="BA2493" s="5"/>
      <c r="BB2493" s="5"/>
      <c r="BC2493" s="5"/>
      <c r="BD2493" s="5"/>
      <c r="BG2493" s="5"/>
      <c r="BH2493" s="5"/>
      <c r="BI2493" s="5"/>
      <c r="BJ2493" s="5"/>
      <c r="BK2493" s="5"/>
      <c r="BM2493" s="28"/>
      <c r="BN2493" s="28"/>
      <c r="BO2493" s="8"/>
      <c r="BP2493" s="8"/>
      <c r="BQ2493" s="8"/>
      <c r="BR2493" s="8"/>
      <c r="BS2493" s="8"/>
      <c r="BU2493" s="8"/>
      <c r="BV2493" s="8"/>
      <c r="CB2493" s="5"/>
      <c r="CC2493" s="5"/>
      <c r="CD2493" s="5"/>
      <c r="CJ2493" s="8"/>
      <c r="CO2493" s="5">
        <f>SUM(CT2493,CW2493,CZ2493,DC2493,DF2493,DI2493,DL2493,DO2493,DR2493)</f>
        <v>457.97255101038525</v>
      </c>
      <c r="CS2493">
        <v>50</v>
      </c>
      <c r="CT2493">
        <v>23.034971926467222</v>
      </c>
      <c r="CV2493">
        <v>150</v>
      </c>
      <c r="CW2493">
        <v>30.860302057376469</v>
      </c>
      <c r="CY2493">
        <v>250</v>
      </c>
      <c r="CZ2493">
        <v>33.575865583934892</v>
      </c>
      <c r="DB2493">
        <v>350</v>
      </c>
      <c r="DC2493">
        <v>36.649102064527078</v>
      </c>
      <c r="DE2493">
        <v>450</v>
      </c>
      <c r="DF2493">
        <v>46.684802357033362</v>
      </c>
      <c r="DH2493">
        <v>600</v>
      </c>
      <c r="DI2493">
        <v>65.069020488845737</v>
      </c>
      <c r="DK2493">
        <v>800</v>
      </c>
      <c r="DL2493">
        <v>73.844602419390768</v>
      </c>
      <c r="DN2493">
        <v>1000</v>
      </c>
      <c r="DO2493">
        <v>73.889289268414586</v>
      </c>
      <c r="DQ2493">
        <v>1200</v>
      </c>
      <c r="DR2493">
        <v>74.364594844395143</v>
      </c>
    </row>
    <row r="2494" spans="1:122" hidden="1" x14ac:dyDescent="0.25">
      <c r="A2494" t="s">
        <v>308</v>
      </c>
      <c r="B2494" t="s">
        <v>309</v>
      </c>
      <c r="C2494" s="26">
        <v>37650</v>
      </c>
      <c r="G2494">
        <v>111</v>
      </c>
      <c r="H2494" t="s">
        <v>311</v>
      </c>
      <c r="I2494" s="12">
        <v>12</v>
      </c>
      <c r="J2494">
        <v>1000</v>
      </c>
      <c r="M2494" s="5">
        <v>848.15476190476204</v>
      </c>
      <c r="N2494" s="5">
        <v>21.625</v>
      </c>
      <c r="O2494" s="7">
        <f>(M2494/10/N2494)</f>
        <v>3.9221029452243332</v>
      </c>
      <c r="P2494" s="8"/>
      <c r="AC2494" s="8"/>
      <c r="AJ2494" s="5"/>
      <c r="AK2494" s="9"/>
      <c r="AL2494" s="9"/>
      <c r="AM2494" s="9"/>
      <c r="AN2494" s="9"/>
      <c r="AO2494" s="9"/>
      <c r="AP2494" s="5"/>
      <c r="AQ2494" s="9"/>
      <c r="AR2494" s="8"/>
      <c r="AU2494" s="8"/>
      <c r="AV2494" s="8"/>
      <c r="AW2494" s="8"/>
      <c r="AY2494" s="5"/>
      <c r="AZ2494" s="5"/>
      <c r="BA2494" s="5"/>
      <c r="BB2494" s="5"/>
      <c r="BC2494" s="5"/>
      <c r="BD2494" s="5"/>
      <c r="BG2494" s="8"/>
      <c r="BH2494" s="5"/>
      <c r="BI2494" s="5"/>
      <c r="BJ2494" s="5"/>
      <c r="BK2494" s="5"/>
      <c r="BM2494" s="29"/>
      <c r="BN2494" s="29"/>
      <c r="BO2494" s="8"/>
      <c r="BP2494" s="8"/>
      <c r="BQ2494" s="8"/>
      <c r="BR2494" s="8"/>
      <c r="BS2494" s="8"/>
      <c r="BU2494" s="8"/>
      <c r="CB2494" s="8"/>
      <c r="CC2494" s="8"/>
      <c r="CD2494" s="8"/>
      <c r="CJ2494" s="8"/>
    </row>
    <row r="2495" spans="1:122" hidden="1" x14ac:dyDescent="0.25">
      <c r="A2495" t="s">
        <v>308</v>
      </c>
      <c r="B2495" t="s">
        <v>309</v>
      </c>
      <c r="C2495" s="26">
        <v>37652</v>
      </c>
      <c r="G2495">
        <v>113</v>
      </c>
      <c r="H2495" t="s">
        <v>311</v>
      </c>
      <c r="I2495" s="12">
        <v>12</v>
      </c>
      <c r="J2495">
        <v>1000</v>
      </c>
      <c r="M2495" s="8"/>
      <c r="N2495" s="8"/>
      <c r="O2495" s="8"/>
      <c r="P2495" s="8"/>
      <c r="AC2495" s="5">
        <v>299.80455116571267</v>
      </c>
      <c r="AJ2495" s="5">
        <v>177.95321213877017</v>
      </c>
      <c r="AK2495" s="9">
        <v>2.444</v>
      </c>
      <c r="AL2495" s="9"/>
      <c r="AM2495" s="9"/>
      <c r="AN2495" s="9"/>
      <c r="AO2495" s="9"/>
      <c r="AP2495" s="5">
        <v>21478</v>
      </c>
      <c r="AQ2495" s="9">
        <v>1.388E-2</v>
      </c>
      <c r="AR2495" s="9">
        <v>2.5890642174485907E-2</v>
      </c>
      <c r="AS2495" s="8">
        <f>AJ2495*AR2495</f>
        <v>4.6073229392852806</v>
      </c>
      <c r="AT2495" s="8">
        <f>AR2495*(AJ2495/(AP2495/10000))</f>
        <v>2.1451359247999253</v>
      </c>
      <c r="AU2495" s="5">
        <v>3.976243934236257</v>
      </c>
      <c r="AV2495" s="5"/>
      <c r="AW2495" s="5"/>
      <c r="AY2495" s="5">
        <v>396.3483783170787</v>
      </c>
      <c r="AZ2495" s="5"/>
      <c r="BA2495" s="5"/>
      <c r="BB2495" s="5"/>
      <c r="BC2495" s="5"/>
      <c r="BD2495" s="5"/>
      <c r="BG2495" s="5">
        <v>0</v>
      </c>
      <c r="BH2495" s="5">
        <f>SUM(BG2495,AY2495,AU2495)</f>
        <v>400.32462225131496</v>
      </c>
      <c r="BI2495" s="5"/>
      <c r="BJ2495" s="5"/>
      <c r="BK2495" s="5">
        <f>SUM(BH2495,AJ2495,AC2495)</f>
        <v>878.08238555579783</v>
      </c>
      <c r="BM2495" s="28">
        <v>0.51060000000000005</v>
      </c>
      <c r="BN2495" s="28"/>
      <c r="BO2495" s="8"/>
      <c r="BP2495" s="8"/>
      <c r="BQ2495" s="8"/>
      <c r="BR2495" s="8"/>
      <c r="BS2495" s="8"/>
      <c r="BU2495" s="8">
        <v>1.1616666666666668</v>
      </c>
      <c r="BV2495" s="8">
        <v>0.78827408125105591</v>
      </c>
      <c r="CA2495" s="5">
        <f>SUM(CB2495:CD2495)</f>
        <v>155.4</v>
      </c>
      <c r="CB2495" s="5">
        <v>17.8</v>
      </c>
      <c r="CC2495" s="5">
        <v>137.6</v>
      </c>
      <c r="CD2495" s="5">
        <v>0</v>
      </c>
      <c r="CJ2495" s="8"/>
    </row>
    <row r="2496" spans="1:122" hidden="1" x14ac:dyDescent="0.25">
      <c r="A2496" t="s">
        <v>308</v>
      </c>
      <c r="B2496" t="s">
        <v>309</v>
      </c>
      <c r="C2496" s="26">
        <v>37655</v>
      </c>
      <c r="G2496">
        <v>116</v>
      </c>
      <c r="H2496" t="s">
        <v>311</v>
      </c>
      <c r="I2496" s="12">
        <v>12</v>
      </c>
      <c r="J2496">
        <v>1000</v>
      </c>
      <c r="P2496" s="8">
        <v>0.89868729098399325</v>
      </c>
      <c r="AJ2496" s="5"/>
      <c r="AK2496" s="9"/>
      <c r="AL2496" s="9"/>
      <c r="AM2496" s="9"/>
      <c r="AN2496" s="9"/>
      <c r="AO2496" s="9"/>
      <c r="AP2496" s="5"/>
      <c r="AU2496"/>
      <c r="AV2496"/>
      <c r="AW2496"/>
      <c r="AY2496" s="5"/>
      <c r="AZ2496" s="5"/>
      <c r="BA2496" s="5"/>
      <c r="BB2496" s="5"/>
      <c r="BC2496" s="5"/>
      <c r="BD2496" s="5"/>
      <c r="BH2496" s="5"/>
      <c r="BI2496" s="5"/>
      <c r="BJ2496" s="5"/>
      <c r="BK2496" s="5"/>
      <c r="BM2496" s="12"/>
      <c r="BN2496" s="12"/>
      <c r="CO2496" s="5">
        <f>SUM(CT2496,CW2496,CZ2496,DC2496,DF2496,DI2496,DL2496,DO2496,DR2496)</f>
        <v>474.36010481440292</v>
      </c>
      <c r="CS2496">
        <v>50</v>
      </c>
      <c r="CT2496">
        <v>24.514972507556063</v>
      </c>
      <c r="CV2496">
        <v>150</v>
      </c>
      <c r="CW2496">
        <v>33.333739539429544</v>
      </c>
      <c r="CY2496">
        <v>250</v>
      </c>
      <c r="CZ2496">
        <v>37.44026241428957</v>
      </c>
      <c r="DB2496">
        <v>350</v>
      </c>
      <c r="DC2496">
        <v>38.888522566743127</v>
      </c>
      <c r="DE2496">
        <v>450</v>
      </c>
      <c r="DF2496">
        <v>48.983889958798244</v>
      </c>
      <c r="DH2496">
        <v>600</v>
      </c>
      <c r="DI2496">
        <v>67.519941816271071</v>
      </c>
      <c r="DK2496">
        <v>800</v>
      </c>
      <c r="DL2496">
        <v>75.569108547627891</v>
      </c>
      <c r="DN2496">
        <v>1000</v>
      </c>
      <c r="DO2496">
        <v>73.992881509333429</v>
      </c>
      <c r="DQ2496">
        <v>1200</v>
      </c>
      <c r="DR2496">
        <v>74.116785954353986</v>
      </c>
    </row>
    <row r="2497" spans="1:122" hidden="1" x14ac:dyDescent="0.25">
      <c r="A2497" t="s">
        <v>308</v>
      </c>
      <c r="B2497" t="s">
        <v>309</v>
      </c>
      <c r="C2497" s="26">
        <v>37657</v>
      </c>
      <c r="G2497">
        <v>118</v>
      </c>
      <c r="H2497" t="s">
        <v>311</v>
      </c>
      <c r="I2497" s="12">
        <v>12</v>
      </c>
      <c r="J2497">
        <v>1000</v>
      </c>
      <c r="M2497" s="5">
        <v>850.47619047618991</v>
      </c>
      <c r="N2497" s="5">
        <v>21.8333333333333</v>
      </c>
      <c r="O2497" s="7">
        <f>(M2497/10/N2497)</f>
        <v>3.8953107960741584</v>
      </c>
      <c r="P2497" s="8"/>
      <c r="AC2497" s="8"/>
      <c r="AJ2497" s="5"/>
      <c r="AK2497" s="9"/>
      <c r="AL2497" s="9"/>
      <c r="AM2497" s="9"/>
      <c r="AN2497" s="9"/>
      <c r="AO2497" s="9"/>
      <c r="AP2497" s="5"/>
      <c r="AQ2497" s="9"/>
      <c r="AR2497" s="8"/>
      <c r="AU2497" s="8"/>
      <c r="AV2497" s="8"/>
      <c r="AW2497" s="8"/>
      <c r="AY2497" s="5"/>
      <c r="AZ2497" s="5"/>
      <c r="BA2497" s="5"/>
      <c r="BB2497" s="5"/>
      <c r="BC2497" s="5"/>
      <c r="BD2497" s="5"/>
      <c r="BG2497" s="8"/>
      <c r="BH2497" s="5"/>
      <c r="BI2497" s="5"/>
      <c r="BJ2497" s="5"/>
      <c r="BK2497" s="5"/>
      <c r="BM2497" s="29"/>
      <c r="BN2497" s="29"/>
      <c r="BO2497" s="8"/>
      <c r="BP2497" s="8"/>
      <c r="BQ2497" s="8"/>
      <c r="BR2497" s="8"/>
      <c r="BS2497" s="8"/>
      <c r="BU2497" s="8"/>
      <c r="BV2497" s="8"/>
      <c r="CB2497" s="8"/>
      <c r="CC2497" s="8"/>
      <c r="CD2497" s="8"/>
      <c r="CJ2497" s="8"/>
    </row>
    <row r="2498" spans="1:122" hidden="1" x14ac:dyDescent="0.25">
      <c r="A2498" t="s">
        <v>308</v>
      </c>
      <c r="B2498" t="s">
        <v>309</v>
      </c>
      <c r="C2498" s="26">
        <v>37662</v>
      </c>
      <c r="G2498">
        <v>123</v>
      </c>
      <c r="H2498" t="s">
        <v>311</v>
      </c>
      <c r="I2498" s="12">
        <v>12</v>
      </c>
      <c r="J2498">
        <v>1000</v>
      </c>
      <c r="M2498" s="8"/>
      <c r="N2498" s="8"/>
      <c r="O2498" s="8"/>
      <c r="P2498" s="8"/>
      <c r="AC2498" s="5">
        <v>272.51151752059189</v>
      </c>
      <c r="AJ2498" s="5">
        <v>178.24292025784021</v>
      </c>
      <c r="AK2498" s="9">
        <v>2.6360000000000001</v>
      </c>
      <c r="AL2498" s="9"/>
      <c r="AM2498" s="9"/>
      <c r="AN2498" s="9"/>
      <c r="AO2498" s="9"/>
      <c r="AP2498" s="5">
        <v>33156</v>
      </c>
      <c r="AQ2498" s="9">
        <v>1.477E-2</v>
      </c>
      <c r="AR2498" s="9">
        <v>2.0677410811094536E-2</v>
      </c>
      <c r="AS2498" s="8">
        <f>AJ2498*AR2498</f>
        <v>3.6856020863405266</v>
      </c>
      <c r="AT2498" s="8">
        <f>AR2498*(AJ2498/(AP2498/10000))</f>
        <v>1.1115943076186894</v>
      </c>
      <c r="AU2498" s="5">
        <v>0</v>
      </c>
      <c r="AV2498" s="5"/>
      <c r="AW2498" s="5"/>
      <c r="AY2498" s="5">
        <v>536.40281242912226</v>
      </c>
      <c r="AZ2498" s="5"/>
      <c r="BA2498" s="5"/>
      <c r="BB2498" s="5"/>
      <c r="BC2498" s="5"/>
      <c r="BD2498" s="5"/>
      <c r="BG2498" s="5">
        <v>5.1031980040825582</v>
      </c>
      <c r="BH2498" s="5">
        <f>SUM(BG2498,AY2498,AU2498)</f>
        <v>541.50601043320478</v>
      </c>
      <c r="BI2498" s="5"/>
      <c r="BJ2498" s="5"/>
      <c r="BK2498" s="5">
        <f>SUM(BH2498,AJ2498,AC2498)</f>
        <v>992.26044821163691</v>
      </c>
      <c r="BM2498" s="28">
        <v>0.60240000000000005</v>
      </c>
      <c r="BN2498" s="28"/>
      <c r="BO2498" s="8"/>
      <c r="BP2498" s="8"/>
      <c r="BQ2498" s="8"/>
      <c r="BR2498" s="8"/>
      <c r="BS2498" s="8"/>
      <c r="BU2498" s="8"/>
      <c r="BV2498" s="8">
        <v>0.77563843539451172</v>
      </c>
      <c r="CA2498" s="5">
        <f>SUM(CB2498:CD2498)</f>
        <v>172.43</v>
      </c>
      <c r="CB2498" s="5">
        <v>0</v>
      </c>
      <c r="CC2498" s="5">
        <v>171.6</v>
      </c>
      <c r="CD2498" s="5">
        <v>0.83</v>
      </c>
      <c r="CJ2498" s="8"/>
      <c r="CO2498" s="5">
        <f>SUM(CT2498,CW2498,CZ2498,DC2498,DF2498,DI2498,DL2498,DO2498,DR2498)</f>
        <v>434.6434252804865</v>
      </c>
      <c r="CS2498">
        <v>50</v>
      </c>
      <c r="CT2498">
        <v>22.757951092312641</v>
      </c>
      <c r="CV2498">
        <v>150</v>
      </c>
      <c r="CW2498">
        <v>29.639500227623611</v>
      </c>
      <c r="CY2498">
        <v>250</v>
      </c>
      <c r="CZ2498">
        <v>31.268399197978027</v>
      </c>
      <c r="DB2498">
        <v>350</v>
      </c>
      <c r="DC2498">
        <v>33.986172106789894</v>
      </c>
      <c r="DE2498">
        <v>450</v>
      </c>
      <c r="DF2498">
        <v>43.57576561671187</v>
      </c>
      <c r="DH2498">
        <v>600</v>
      </c>
      <c r="DI2498">
        <v>60.053429491025334</v>
      </c>
      <c r="DK2498">
        <v>800</v>
      </c>
      <c r="DL2498">
        <v>69.382011178240035</v>
      </c>
      <c r="DN2498">
        <v>1000</v>
      </c>
      <c r="DO2498">
        <v>71.149172935090817</v>
      </c>
      <c r="DQ2498">
        <v>1200</v>
      </c>
      <c r="DR2498">
        <v>72.831023434714282</v>
      </c>
    </row>
    <row r="2499" spans="1:122" hidden="1" x14ac:dyDescent="0.25">
      <c r="A2499" t="s">
        <v>308</v>
      </c>
      <c r="B2499" t="s">
        <v>309</v>
      </c>
      <c r="C2499" s="26">
        <v>37663</v>
      </c>
      <c r="G2499">
        <v>124</v>
      </c>
      <c r="H2499" t="s">
        <v>311</v>
      </c>
      <c r="I2499" s="12">
        <v>12</v>
      </c>
      <c r="J2499">
        <v>1000</v>
      </c>
      <c r="P2499" s="8">
        <v>0.80815371934306313</v>
      </c>
      <c r="AJ2499" s="5"/>
      <c r="AK2499" s="9"/>
      <c r="AL2499" s="9"/>
      <c r="AM2499" s="9"/>
      <c r="AN2499" s="9"/>
      <c r="AO2499" s="9"/>
      <c r="AP2499" s="5"/>
      <c r="AU2499"/>
      <c r="AV2499"/>
      <c r="AW2499"/>
      <c r="AY2499" s="5"/>
      <c r="AZ2499" s="5"/>
      <c r="BA2499" s="5"/>
      <c r="BB2499" s="5"/>
      <c r="BC2499" s="5"/>
      <c r="BD2499" s="5"/>
      <c r="BH2499" s="5"/>
      <c r="BI2499" s="5"/>
      <c r="BJ2499" s="5"/>
      <c r="BK2499" s="5"/>
      <c r="BM2499" s="12"/>
      <c r="BN2499" s="12"/>
    </row>
    <row r="2500" spans="1:122" hidden="1" x14ac:dyDescent="0.25">
      <c r="A2500" t="s">
        <v>308</v>
      </c>
      <c r="B2500" t="s">
        <v>309</v>
      </c>
      <c r="C2500" s="26">
        <v>37669</v>
      </c>
      <c r="E2500" t="s">
        <v>310</v>
      </c>
      <c r="G2500">
        <v>130</v>
      </c>
      <c r="H2500" t="s">
        <v>311</v>
      </c>
      <c r="I2500" s="12">
        <v>12</v>
      </c>
      <c r="J2500">
        <v>1000</v>
      </c>
      <c r="P2500" s="8"/>
      <c r="AJ2500" s="5"/>
      <c r="AK2500" s="9"/>
      <c r="AL2500" s="9"/>
      <c r="AM2500" s="9"/>
      <c r="AN2500" s="9"/>
      <c r="AO2500" s="9"/>
      <c r="AP2500" s="5"/>
      <c r="AU2500"/>
      <c r="AV2500"/>
      <c r="AW2500"/>
      <c r="AY2500" s="5"/>
      <c r="AZ2500" s="5"/>
      <c r="BA2500" s="5"/>
      <c r="BB2500" s="5"/>
      <c r="BC2500" s="5"/>
      <c r="BD2500" s="5"/>
      <c r="BH2500" s="5"/>
      <c r="BI2500" s="5"/>
      <c r="BJ2500" s="5"/>
      <c r="BK2500" s="5"/>
      <c r="BM2500" s="12"/>
      <c r="BN2500" s="12"/>
      <c r="CJ2500" s="5">
        <v>7.5645800506135688</v>
      </c>
    </row>
    <row r="2501" spans="1:122" hidden="1" x14ac:dyDescent="0.25">
      <c r="A2501" t="s">
        <v>308</v>
      </c>
      <c r="B2501" t="s">
        <v>309</v>
      </c>
      <c r="C2501" s="26">
        <v>37670</v>
      </c>
      <c r="G2501">
        <v>131</v>
      </c>
      <c r="H2501" t="s">
        <v>311</v>
      </c>
      <c r="I2501" s="12">
        <v>12</v>
      </c>
      <c r="J2501">
        <v>1000</v>
      </c>
      <c r="P2501" s="8"/>
      <c r="AJ2501" s="5"/>
      <c r="AK2501" s="9"/>
      <c r="AL2501" s="9"/>
      <c r="AM2501" s="9"/>
      <c r="AN2501" s="9"/>
      <c r="AO2501" s="9"/>
      <c r="AP2501" s="5"/>
      <c r="AU2501"/>
      <c r="AV2501"/>
      <c r="AW2501"/>
      <c r="AY2501" s="5"/>
      <c r="AZ2501" s="5"/>
      <c r="BA2501" s="5"/>
      <c r="BB2501" s="5"/>
      <c r="BC2501" s="5"/>
      <c r="BD2501" s="5"/>
      <c r="BH2501" s="5"/>
      <c r="BI2501" s="5"/>
      <c r="BJ2501" s="5"/>
      <c r="BK2501" s="5"/>
      <c r="BM2501" s="12"/>
      <c r="BN2501" s="12"/>
      <c r="CJ2501" s="5"/>
      <c r="CO2501" s="5">
        <f>SUM(CT2501,CW2501,CZ2501,DC2501,DF2501,DI2501,DL2501,DO2501,DR2501)</f>
        <v>476.79207601374992</v>
      </c>
      <c r="CS2501">
        <v>50</v>
      </c>
      <c r="CT2501">
        <v>24.406975919385072</v>
      </c>
      <c r="CV2501">
        <v>150</v>
      </c>
      <c r="CW2501">
        <v>33.809225682557617</v>
      </c>
      <c r="CY2501">
        <v>250</v>
      </c>
      <c r="CZ2501">
        <v>38.026269502624565</v>
      </c>
      <c r="DB2501">
        <v>350</v>
      </c>
      <c r="DC2501">
        <v>39.718276104298916</v>
      </c>
      <c r="DE2501">
        <v>450</v>
      </c>
      <c r="DF2501">
        <v>48.870903323482366</v>
      </c>
      <c r="DH2501">
        <v>600</v>
      </c>
      <c r="DI2501">
        <v>68.230868959831739</v>
      </c>
      <c r="DK2501">
        <v>800</v>
      </c>
      <c r="DL2501">
        <v>76.030195580737228</v>
      </c>
      <c r="DN2501">
        <v>1000</v>
      </c>
      <c r="DO2501">
        <v>74.384907048496871</v>
      </c>
      <c r="DQ2501">
        <v>1200</v>
      </c>
      <c r="DR2501">
        <v>73.31445389233555</v>
      </c>
    </row>
    <row r="2502" spans="1:122" hidden="1" x14ac:dyDescent="0.25">
      <c r="A2502" t="s">
        <v>308</v>
      </c>
      <c r="B2502" t="s">
        <v>309</v>
      </c>
      <c r="C2502" s="26">
        <v>37677</v>
      </c>
      <c r="E2502" t="s">
        <v>310</v>
      </c>
      <c r="G2502">
        <v>138</v>
      </c>
      <c r="H2502" t="s">
        <v>311</v>
      </c>
      <c r="I2502" s="12">
        <v>12</v>
      </c>
      <c r="J2502">
        <v>1000</v>
      </c>
      <c r="M2502" s="8"/>
      <c r="N2502" s="8"/>
      <c r="O2502" s="8"/>
      <c r="P2502" s="8">
        <v>0.83046900346417196</v>
      </c>
      <c r="AC2502" s="5">
        <v>285.77411699008792</v>
      </c>
      <c r="AJ2502" s="5">
        <v>174.54914173969726</v>
      </c>
      <c r="AK2502" s="9">
        <v>2.2690000000000001</v>
      </c>
      <c r="AL2502" s="9"/>
      <c r="AM2502" s="9"/>
      <c r="AN2502" s="9"/>
      <c r="AO2502" s="9"/>
      <c r="AP2502" s="5">
        <v>19058</v>
      </c>
      <c r="AQ2502" s="9">
        <v>1.303E-2</v>
      </c>
      <c r="AR2502" s="9">
        <v>1.267146587143804E-2</v>
      </c>
      <c r="AS2502" s="8">
        <f>AJ2502*AR2502</f>
        <v>2.2117934924433746</v>
      </c>
      <c r="AT2502" s="8">
        <f>AR2502*(AJ2502/(AP2502/10000))</f>
        <v>1.1605590788348068</v>
      </c>
      <c r="AU2502" s="5">
        <v>0</v>
      </c>
      <c r="AV2502" s="5"/>
      <c r="AW2502" s="5"/>
      <c r="AY2502" s="5">
        <v>585.16670446813339</v>
      </c>
      <c r="AZ2502" s="5"/>
      <c r="BA2502" s="5"/>
      <c r="BB2502" s="5"/>
      <c r="BC2502" s="5"/>
      <c r="BD2502" s="5"/>
      <c r="BG2502" s="5">
        <v>171.80766613744612</v>
      </c>
      <c r="BH2502" s="5">
        <f>SUM(BG2502,AY2502,AU2502)</f>
        <v>756.97437060557945</v>
      </c>
      <c r="BI2502" s="5"/>
      <c r="BJ2502" s="5"/>
      <c r="BK2502" s="5">
        <f>SUM(BH2502,AJ2502,AC2502)</f>
        <v>1217.2976293353645</v>
      </c>
      <c r="BL2502">
        <v>16.8</v>
      </c>
      <c r="BM2502" s="28">
        <v>0.67449999999999999</v>
      </c>
      <c r="BN2502" s="28"/>
      <c r="BO2502" s="8"/>
      <c r="BP2502" s="8"/>
      <c r="BQ2502" s="8"/>
      <c r="BR2502" s="8"/>
      <c r="BS2502" s="8"/>
      <c r="BU2502" s="8"/>
      <c r="BV2502" s="8"/>
      <c r="CA2502" s="5">
        <f>SUM(CB2502:CD2502)</f>
        <v>111.83</v>
      </c>
      <c r="CB2502" s="5">
        <v>0</v>
      </c>
      <c r="CC2502" s="5">
        <v>91</v>
      </c>
      <c r="CD2502" s="5">
        <v>20.83</v>
      </c>
      <c r="CJ2502" s="5">
        <v>22.162536408346469</v>
      </c>
    </row>
    <row r="2503" spans="1:122" hidden="1" x14ac:dyDescent="0.25">
      <c r="A2503" t="s">
        <v>308</v>
      </c>
      <c r="B2503" t="s">
        <v>309</v>
      </c>
      <c r="C2503" s="26">
        <v>37678</v>
      </c>
      <c r="G2503">
        <v>139</v>
      </c>
      <c r="H2503" t="s">
        <v>311</v>
      </c>
      <c r="I2503" s="12">
        <v>12</v>
      </c>
      <c r="J2503">
        <v>1000</v>
      </c>
      <c r="M2503" s="8"/>
      <c r="N2503" s="8"/>
      <c r="O2503" s="8"/>
      <c r="P2503" s="8"/>
      <c r="AC2503" s="5"/>
      <c r="AJ2503" s="5"/>
      <c r="AK2503" s="9"/>
      <c r="AL2503" s="9"/>
      <c r="AM2503" s="9"/>
      <c r="AN2503" s="9"/>
      <c r="AO2503" s="9"/>
      <c r="AP2503" s="5"/>
      <c r="AQ2503" s="9"/>
      <c r="AR2503" s="9"/>
      <c r="AS2503" s="8"/>
      <c r="AT2503" s="8"/>
      <c r="AU2503" s="5"/>
      <c r="AV2503" s="5"/>
      <c r="AW2503" s="5"/>
      <c r="AY2503" s="5"/>
      <c r="AZ2503" s="5"/>
      <c r="BA2503" s="5"/>
      <c r="BB2503" s="5"/>
      <c r="BC2503" s="5"/>
      <c r="BD2503" s="5"/>
      <c r="BG2503" s="5"/>
      <c r="BH2503" s="5"/>
      <c r="BI2503" s="5"/>
      <c r="BJ2503" s="5"/>
      <c r="BK2503" s="5"/>
      <c r="BM2503" s="28"/>
      <c r="BN2503" s="28"/>
      <c r="BO2503" s="8"/>
      <c r="BP2503" s="8"/>
      <c r="BQ2503" s="8"/>
      <c r="BR2503" s="8"/>
      <c r="BS2503" s="8"/>
      <c r="BU2503" s="8"/>
      <c r="BV2503" s="8"/>
      <c r="CB2503" s="5"/>
      <c r="CC2503" s="5"/>
      <c r="CD2503" s="5"/>
      <c r="CJ2503" s="5"/>
      <c r="CO2503" s="5">
        <f>SUM(CT2503,CW2503,CZ2503,DC2503,DF2503,DI2503,DL2503,DO2503,DR2503)</f>
        <v>475.3926194563083</v>
      </c>
      <c r="CS2503">
        <v>50</v>
      </c>
      <c r="CT2503">
        <v>24.007899769605288</v>
      </c>
      <c r="CV2503">
        <v>150</v>
      </c>
      <c r="CW2503">
        <v>34.526749936799781</v>
      </c>
      <c r="CY2503">
        <v>250</v>
      </c>
      <c r="CZ2503">
        <v>39.182033916013175</v>
      </c>
      <c r="DB2503">
        <v>350</v>
      </c>
      <c r="DC2503">
        <v>40.413969094783262</v>
      </c>
      <c r="DE2503">
        <v>450</v>
      </c>
      <c r="DF2503">
        <v>50.598710184886016</v>
      </c>
      <c r="DH2503">
        <v>600</v>
      </c>
      <c r="DI2503">
        <v>68.470806870783449</v>
      </c>
      <c r="DK2503">
        <v>800</v>
      </c>
      <c r="DL2503">
        <v>73.588668647708943</v>
      </c>
      <c r="DN2503">
        <v>1000</v>
      </c>
      <c r="DO2503">
        <v>72.168845580997811</v>
      </c>
      <c r="DQ2503">
        <v>1200</v>
      </c>
      <c r="DR2503">
        <v>72.434935454730507</v>
      </c>
    </row>
    <row r="2504" spans="1:122" hidden="1" x14ac:dyDescent="0.25">
      <c r="A2504" t="s">
        <v>308</v>
      </c>
      <c r="B2504" t="s">
        <v>309</v>
      </c>
      <c r="C2504" s="26">
        <v>37683</v>
      </c>
      <c r="E2504" t="s">
        <v>310</v>
      </c>
      <c r="G2504">
        <v>144</v>
      </c>
      <c r="H2504" t="s">
        <v>311</v>
      </c>
      <c r="I2504" s="12">
        <v>12</v>
      </c>
      <c r="J2504">
        <v>1000</v>
      </c>
      <c r="P2504" s="8"/>
      <c r="AJ2504" s="5"/>
      <c r="AK2504" s="9"/>
      <c r="AL2504" s="9"/>
      <c r="AM2504" s="9"/>
      <c r="AN2504" s="9"/>
      <c r="AO2504" s="9"/>
      <c r="AP2504" s="5"/>
      <c r="AU2504"/>
      <c r="AV2504"/>
      <c r="AW2504"/>
      <c r="AY2504" s="5"/>
      <c r="AZ2504" s="5"/>
      <c r="BA2504" s="5"/>
      <c r="BB2504" s="5"/>
      <c r="BC2504" s="5"/>
      <c r="BD2504" s="5"/>
      <c r="BH2504" s="5"/>
      <c r="BI2504" s="5"/>
      <c r="BJ2504" s="5"/>
      <c r="BK2504" s="5"/>
      <c r="BM2504" s="12"/>
      <c r="BN2504" s="12"/>
      <c r="CJ2504" s="5">
        <v>46.083416893472759</v>
      </c>
      <c r="CO2504" s="5">
        <f>SUM(CT2504,CW2504,CZ2504,DC2504,DF2504,DI2504,DL2504,DO2504,DR2504)</f>
        <v>461.88263957792879</v>
      </c>
      <c r="CS2504">
        <v>50</v>
      </c>
      <c r="CT2504">
        <v>23.872424759591976</v>
      </c>
      <c r="CV2504">
        <v>150</v>
      </c>
      <c r="CW2504">
        <v>33.387301209112401</v>
      </c>
      <c r="CY2504">
        <v>250</v>
      </c>
      <c r="CZ2504">
        <v>36.696835744166144</v>
      </c>
      <c r="DB2504">
        <v>350</v>
      </c>
      <c r="DC2504">
        <v>38.771727393158159</v>
      </c>
      <c r="DE2504">
        <v>450</v>
      </c>
      <c r="DF2504">
        <v>48.253920123892236</v>
      </c>
      <c r="DH2504">
        <v>600</v>
      </c>
      <c r="DI2504">
        <v>65.728405414498255</v>
      </c>
      <c r="DK2504">
        <v>800</v>
      </c>
      <c r="DL2504">
        <v>72.004316727773769</v>
      </c>
      <c r="DN2504">
        <v>1000</v>
      </c>
      <c r="DO2504">
        <v>71.939317674648223</v>
      </c>
      <c r="DQ2504">
        <v>1200</v>
      </c>
      <c r="DR2504">
        <v>71.22839053108757</v>
      </c>
    </row>
    <row r="2505" spans="1:122" hidden="1" x14ac:dyDescent="0.25">
      <c r="A2505" t="s">
        <v>308</v>
      </c>
      <c r="B2505" t="s">
        <v>309</v>
      </c>
      <c r="C2505" s="26">
        <v>37687</v>
      </c>
      <c r="D2505" s="5">
        <v>9</v>
      </c>
      <c r="E2505" s="6" t="s">
        <v>207</v>
      </c>
      <c r="F2505" s="6" t="s">
        <v>15</v>
      </c>
      <c r="G2505">
        <v>148</v>
      </c>
      <c r="H2505" t="s">
        <v>311</v>
      </c>
      <c r="I2505" s="12">
        <v>12</v>
      </c>
      <c r="J2505">
        <v>1000</v>
      </c>
      <c r="M2505" s="8"/>
      <c r="N2505" s="8"/>
      <c r="O2505" s="8"/>
      <c r="P2505" s="8"/>
      <c r="V2505">
        <v>148</v>
      </c>
      <c r="AC2505" s="8"/>
      <c r="AJ2505" s="5"/>
      <c r="AK2505" s="9"/>
      <c r="AL2505" s="9"/>
      <c r="AM2505" s="9"/>
      <c r="AN2505" s="9"/>
      <c r="AO2505" s="9"/>
      <c r="AP2505" s="5"/>
      <c r="AQ2505" s="9"/>
      <c r="AR2505" s="8"/>
      <c r="AU2505" s="8"/>
      <c r="AV2505" s="8"/>
      <c r="AW2505" s="8"/>
      <c r="AY2505" s="5"/>
      <c r="AZ2505" s="5"/>
      <c r="BA2505" s="5"/>
      <c r="BB2505" s="5"/>
      <c r="BC2505" s="5"/>
      <c r="BD2505" s="5"/>
      <c r="BG2505" s="8"/>
      <c r="BH2505" s="5"/>
      <c r="BI2505" s="5"/>
      <c r="BJ2505" s="5"/>
      <c r="BK2505" s="5"/>
      <c r="BM2505" s="29"/>
      <c r="BN2505" s="29"/>
      <c r="BO2505" s="8"/>
      <c r="BP2505" s="8"/>
      <c r="BQ2505" s="8"/>
      <c r="BR2505" s="8"/>
      <c r="BS2505" s="8"/>
      <c r="BU2505" s="8"/>
      <c r="BV2505" s="8"/>
      <c r="CB2505" s="8"/>
      <c r="CC2505" s="8"/>
      <c r="CD2505" s="8"/>
      <c r="CJ2505" s="8"/>
    </row>
    <row r="2506" spans="1:122" hidden="1" x14ac:dyDescent="0.25">
      <c r="A2506" t="s">
        <v>308</v>
      </c>
      <c r="B2506" t="s">
        <v>309</v>
      </c>
      <c r="C2506" s="26">
        <v>37690</v>
      </c>
      <c r="G2506">
        <v>151</v>
      </c>
      <c r="H2506" t="s">
        <v>311</v>
      </c>
      <c r="I2506" s="12">
        <v>12</v>
      </c>
      <c r="J2506">
        <v>1000</v>
      </c>
      <c r="P2506" s="8">
        <v>0.91878648348018765</v>
      </c>
      <c r="AJ2506" s="5"/>
      <c r="AK2506" s="9"/>
      <c r="AL2506" s="9"/>
      <c r="AM2506" s="9"/>
      <c r="AN2506" s="9"/>
      <c r="AO2506" s="9"/>
      <c r="AP2506" s="5"/>
      <c r="AU2506"/>
      <c r="AV2506"/>
      <c r="AW2506"/>
      <c r="AY2506" s="5"/>
      <c r="AZ2506" s="5"/>
      <c r="BA2506" s="5"/>
      <c r="BB2506" s="5"/>
      <c r="BC2506" s="5"/>
      <c r="BD2506" s="5"/>
      <c r="BH2506" s="5"/>
      <c r="BI2506" s="5"/>
      <c r="BJ2506" s="5"/>
      <c r="BK2506" s="5"/>
      <c r="BM2506" s="12"/>
      <c r="BN2506" s="12"/>
      <c r="CO2506" s="5">
        <f>SUM(CT2506,CW2506,CZ2506,DC2506,DF2506,DI2506,DL2506,DO2506,DR2506)</f>
        <v>439.48360294283111</v>
      </c>
      <c r="CS2506">
        <v>50</v>
      </c>
      <c r="CT2506">
        <v>22.438115042729322</v>
      </c>
      <c r="CV2506">
        <v>150</v>
      </c>
      <c r="CW2506">
        <v>29.802711730525171</v>
      </c>
      <c r="CY2506">
        <v>250</v>
      </c>
      <c r="CZ2506">
        <v>32.344946015369871</v>
      </c>
      <c r="DB2506">
        <v>350</v>
      </c>
      <c r="DC2506">
        <v>35.594898671647144</v>
      </c>
      <c r="DE2506">
        <v>450</v>
      </c>
      <c r="DF2506">
        <v>45.570170156950759</v>
      </c>
      <c r="DH2506">
        <v>600</v>
      </c>
      <c r="DI2506">
        <v>62.810049490181768</v>
      </c>
      <c r="DK2506">
        <v>800</v>
      </c>
      <c r="DL2506">
        <v>69.587164439667561</v>
      </c>
      <c r="DN2506">
        <v>1000</v>
      </c>
      <c r="DO2506">
        <v>69.956846554319085</v>
      </c>
      <c r="DQ2506">
        <v>1200</v>
      </c>
      <c r="DR2506">
        <v>71.378700841440391</v>
      </c>
    </row>
    <row r="2507" spans="1:122" hidden="1" x14ac:dyDescent="0.25">
      <c r="A2507" t="s">
        <v>308</v>
      </c>
      <c r="B2507" t="s">
        <v>309</v>
      </c>
      <c r="C2507" s="26">
        <v>37692</v>
      </c>
      <c r="E2507" t="s">
        <v>310</v>
      </c>
      <c r="G2507">
        <v>153</v>
      </c>
      <c r="H2507" t="s">
        <v>311</v>
      </c>
      <c r="I2507" s="12">
        <v>12</v>
      </c>
      <c r="J2507">
        <v>1000</v>
      </c>
      <c r="P2507" s="8"/>
      <c r="AJ2507" s="5"/>
      <c r="AK2507" s="9"/>
      <c r="AL2507" s="9"/>
      <c r="AM2507" s="9"/>
      <c r="AN2507" s="9"/>
      <c r="AO2507" s="9"/>
      <c r="AP2507" s="5"/>
      <c r="AU2507"/>
      <c r="AV2507"/>
      <c r="AW2507"/>
      <c r="AY2507" s="5"/>
      <c r="AZ2507" s="5"/>
      <c r="BA2507" s="5"/>
      <c r="BB2507" s="5"/>
      <c r="BC2507" s="5"/>
      <c r="BD2507" s="5"/>
      <c r="BH2507" s="5"/>
      <c r="BI2507" s="5"/>
      <c r="BJ2507" s="5"/>
      <c r="BK2507" s="5"/>
      <c r="BM2507" s="12"/>
      <c r="BN2507" s="12"/>
      <c r="CJ2507" s="5">
        <v>73.285823425488232</v>
      </c>
    </row>
    <row r="2508" spans="1:122" hidden="1" x14ac:dyDescent="0.25">
      <c r="A2508" t="s">
        <v>308</v>
      </c>
      <c r="B2508" t="s">
        <v>309</v>
      </c>
      <c r="C2508" s="26">
        <v>37697</v>
      </c>
      <c r="G2508">
        <v>158</v>
      </c>
      <c r="H2508" t="s">
        <v>311</v>
      </c>
      <c r="I2508" s="12">
        <v>12</v>
      </c>
      <c r="J2508">
        <v>1000</v>
      </c>
      <c r="P2508" s="8"/>
      <c r="AC2508" s="5">
        <v>379.03113220717574</v>
      </c>
      <c r="AJ2508" s="5">
        <v>189.97609908017674</v>
      </c>
      <c r="AK2508" s="9">
        <v>2.3439999999999999</v>
      </c>
      <c r="AL2508" s="9"/>
      <c r="AM2508" s="9"/>
      <c r="AN2508" s="9"/>
      <c r="AO2508" s="9"/>
      <c r="AP2508" s="5">
        <v>19051</v>
      </c>
      <c r="AQ2508" s="9">
        <v>1.2279999999999999E-2</v>
      </c>
      <c r="AR2508" s="9">
        <v>1.8611111486553727E-2</v>
      </c>
      <c r="AS2508" s="8">
        <f>AJ2508*AR2508</f>
        <v>3.5356663597617461</v>
      </c>
      <c r="AT2508" s="8">
        <f>AR2508*(AJ2508/(AP2508/10000))</f>
        <v>1.8558954174383215</v>
      </c>
      <c r="AU2508" s="5">
        <v>0</v>
      </c>
      <c r="AV2508" s="5"/>
      <c r="AW2508" s="5"/>
      <c r="AY2508" s="5">
        <v>195.05556815604444</v>
      </c>
      <c r="AZ2508" s="5"/>
      <c r="BA2508" s="5"/>
      <c r="BB2508" s="5"/>
      <c r="BC2508" s="5"/>
      <c r="BD2508" s="5"/>
      <c r="BG2508" s="5">
        <v>790.42866863234292</v>
      </c>
      <c r="BH2508" s="5">
        <f>SUM(BG2508,AY2508,AU2508)</f>
        <v>985.48423678838731</v>
      </c>
      <c r="BI2508" s="5"/>
      <c r="BJ2508" s="5"/>
      <c r="BK2508" s="5">
        <f>SUM(BH2508,AJ2508,AC2508)</f>
        <v>1554.4914680757397</v>
      </c>
      <c r="BM2508" s="28">
        <v>0.67789999999999995</v>
      </c>
      <c r="BN2508" s="28"/>
      <c r="BO2508" s="8"/>
      <c r="CA2508" s="5">
        <f>SUM(CB2508:CD2508)</f>
        <v>118.47</v>
      </c>
      <c r="CB2508" s="5">
        <v>0</v>
      </c>
      <c r="CC2508" s="5">
        <v>21.8</v>
      </c>
      <c r="CD2508" s="5">
        <v>96.67</v>
      </c>
    </row>
    <row r="2509" spans="1:122" hidden="1" x14ac:dyDescent="0.25">
      <c r="A2509" t="s">
        <v>308</v>
      </c>
      <c r="B2509" t="s">
        <v>309</v>
      </c>
      <c r="C2509" s="26">
        <v>37698</v>
      </c>
      <c r="G2509">
        <v>159</v>
      </c>
      <c r="H2509" t="s">
        <v>311</v>
      </c>
      <c r="I2509" s="12">
        <v>12</v>
      </c>
      <c r="J2509">
        <v>1000</v>
      </c>
      <c r="P2509" s="8"/>
      <c r="AC2509" s="5"/>
      <c r="AJ2509" s="5"/>
      <c r="AK2509" s="9"/>
      <c r="AL2509" s="9"/>
      <c r="AM2509" s="9"/>
      <c r="AN2509" s="9"/>
      <c r="AO2509" s="9"/>
      <c r="AP2509" s="5"/>
      <c r="AQ2509" s="9"/>
      <c r="AR2509" s="9"/>
      <c r="AS2509" s="8"/>
      <c r="AT2509" s="8"/>
      <c r="AU2509" s="5"/>
      <c r="AV2509" s="5"/>
      <c r="AW2509" s="5"/>
      <c r="AY2509" s="5"/>
      <c r="AZ2509" s="5"/>
      <c r="BA2509" s="5"/>
      <c r="BB2509" s="5"/>
      <c r="BC2509" s="5"/>
      <c r="BD2509" s="5"/>
      <c r="BG2509" s="5"/>
      <c r="BH2509" s="5"/>
      <c r="BI2509" s="5"/>
      <c r="BJ2509" s="5"/>
      <c r="BK2509" s="5"/>
      <c r="BM2509" s="28"/>
      <c r="BN2509" s="28"/>
      <c r="BO2509" s="8"/>
      <c r="CB2509" s="5"/>
      <c r="CC2509" s="5"/>
      <c r="CD2509" s="5"/>
      <c r="CO2509" s="5">
        <f>SUM(CT2509,CW2509,CZ2509,DC2509,DF2509,DI2509,DL2509,DO2509,DR2509)</f>
        <v>400.38249029362578</v>
      </c>
      <c r="CS2509">
        <v>50</v>
      </c>
      <c r="CT2509">
        <v>21.40256195911341</v>
      </c>
      <c r="CV2509">
        <v>150</v>
      </c>
      <c r="CW2509">
        <v>26.010949755994783</v>
      </c>
      <c r="CY2509">
        <v>250</v>
      </c>
      <c r="CZ2509">
        <v>24.886304669213555</v>
      </c>
      <c r="DB2509">
        <v>350</v>
      </c>
      <c r="DC2509">
        <v>29.524596475844262</v>
      </c>
      <c r="DE2509">
        <v>450</v>
      </c>
      <c r="DF2509">
        <v>39.360983265602293</v>
      </c>
      <c r="DH2509">
        <v>600</v>
      </c>
      <c r="DI2509">
        <v>56.129111658570544</v>
      </c>
      <c r="DK2509">
        <v>800</v>
      </c>
      <c r="DL2509">
        <v>65.989873093250665</v>
      </c>
      <c r="DN2509">
        <v>1000</v>
      </c>
      <c r="DO2509">
        <v>67.478757653907678</v>
      </c>
      <c r="DQ2509">
        <v>1200</v>
      </c>
      <c r="DR2509">
        <v>69.599351762128592</v>
      </c>
    </row>
    <row r="2510" spans="1:122" hidden="1" x14ac:dyDescent="0.25">
      <c r="A2510" t="s">
        <v>308</v>
      </c>
      <c r="B2510" t="s">
        <v>309</v>
      </c>
      <c r="C2510" s="26">
        <v>37699</v>
      </c>
      <c r="E2510" t="s">
        <v>310</v>
      </c>
      <c r="G2510">
        <v>160</v>
      </c>
      <c r="H2510" t="s">
        <v>311</v>
      </c>
      <c r="I2510" s="12">
        <v>12</v>
      </c>
      <c r="J2510">
        <v>1000</v>
      </c>
      <c r="P2510" s="8">
        <v>0.85958384604401195</v>
      </c>
      <c r="AJ2510" s="5"/>
      <c r="AK2510" s="9"/>
      <c r="AL2510" s="9"/>
      <c r="AM2510" s="9"/>
      <c r="AN2510" s="9"/>
      <c r="AO2510" s="9"/>
      <c r="AP2510" s="5"/>
      <c r="AU2510"/>
      <c r="AV2510"/>
      <c r="AW2510"/>
      <c r="AY2510" s="5"/>
      <c r="AZ2510" s="5"/>
      <c r="BA2510" s="5"/>
      <c r="BB2510" s="5"/>
      <c r="BC2510" s="5"/>
      <c r="BD2510" s="5"/>
      <c r="BH2510" s="5"/>
      <c r="BI2510" s="5"/>
      <c r="BJ2510" s="5"/>
      <c r="BK2510" s="5"/>
      <c r="BM2510" s="12"/>
      <c r="BN2510" s="12"/>
      <c r="CJ2510" s="5">
        <v>92.72549300482261</v>
      </c>
    </row>
    <row r="2511" spans="1:122" hidden="1" x14ac:dyDescent="0.25">
      <c r="A2511" t="s">
        <v>308</v>
      </c>
      <c r="B2511" t="s">
        <v>309</v>
      </c>
      <c r="C2511" s="26">
        <v>37708</v>
      </c>
      <c r="E2511" t="s">
        <v>310</v>
      </c>
      <c r="G2511">
        <v>169</v>
      </c>
      <c r="H2511" t="s">
        <v>311</v>
      </c>
      <c r="I2511" s="12">
        <v>12</v>
      </c>
      <c r="J2511">
        <v>1000</v>
      </c>
      <c r="AJ2511" s="5"/>
      <c r="AK2511" s="9"/>
      <c r="AL2511" s="9"/>
      <c r="AM2511" s="9"/>
      <c r="AN2511" s="9"/>
      <c r="AO2511" s="9"/>
      <c r="AP2511" s="5"/>
      <c r="AU2511"/>
      <c r="AV2511"/>
      <c r="AW2511"/>
      <c r="AY2511" s="5"/>
      <c r="AZ2511" s="5"/>
      <c r="BA2511" s="5"/>
      <c r="BB2511" s="5"/>
      <c r="BC2511" s="5"/>
      <c r="BD2511" s="5"/>
      <c r="BH2511" s="5"/>
      <c r="BI2511" s="5"/>
      <c r="BJ2511" s="5"/>
      <c r="BK2511" s="5"/>
      <c r="BM2511" s="12"/>
      <c r="BN2511" s="12"/>
      <c r="CJ2511" s="5">
        <v>97.945614286396406</v>
      </c>
    </row>
    <row r="2512" spans="1:122" hidden="1" x14ac:dyDescent="0.25">
      <c r="A2512" t="s">
        <v>308</v>
      </c>
      <c r="B2512" t="s">
        <v>309</v>
      </c>
      <c r="C2512" s="26">
        <v>37712</v>
      </c>
      <c r="G2512">
        <v>173</v>
      </c>
      <c r="H2512" t="s">
        <v>311</v>
      </c>
      <c r="I2512" s="12">
        <v>12</v>
      </c>
      <c r="J2512">
        <v>1000</v>
      </c>
      <c r="AC2512" s="5">
        <v>389.36199916236205</v>
      </c>
      <c r="AJ2512" s="5">
        <v>125.37118852755847</v>
      </c>
      <c r="AK2512" s="9">
        <v>1.37</v>
      </c>
      <c r="AL2512" s="9"/>
      <c r="AM2512" s="9"/>
      <c r="AN2512" s="9"/>
      <c r="AO2512" s="9"/>
      <c r="AP2512" s="5">
        <v>13403</v>
      </c>
      <c r="AQ2512" s="9">
        <v>1.103E-2</v>
      </c>
      <c r="AR2512" s="9">
        <v>2.042243466546776E-2</v>
      </c>
      <c r="AS2512" s="8">
        <f>AJ2512*AR2512</f>
        <v>2.560384906636104</v>
      </c>
      <c r="AT2512" s="8">
        <f>AR2512*(AJ2512/(AP2512/10000))</f>
        <v>1.9103073242080908</v>
      </c>
      <c r="AU2512" s="5">
        <v>0</v>
      </c>
      <c r="AV2512" s="5"/>
      <c r="AW2512" s="5"/>
      <c r="AY2512" s="5">
        <v>0</v>
      </c>
      <c r="AZ2512" s="5"/>
      <c r="BA2512" s="5"/>
      <c r="BB2512" s="5"/>
      <c r="BC2512" s="5"/>
      <c r="BD2512" s="5"/>
      <c r="BG2512" s="5">
        <v>845.99682467679747</v>
      </c>
      <c r="BH2512" s="5">
        <f>SUM(BG2512,AY2512,AU2512)</f>
        <v>845.99682467679747</v>
      </c>
      <c r="BI2512" s="5"/>
      <c r="BJ2512" s="5"/>
      <c r="BK2512" s="5">
        <f>SUM(BH2512,AJ2512,AC2512)</f>
        <v>1360.730012366718</v>
      </c>
      <c r="BM2512" s="28">
        <v>0.67110000000000003</v>
      </c>
      <c r="BN2512" s="28"/>
      <c r="BO2512" s="8"/>
      <c r="CA2512" s="5">
        <f>SUM(CB2512:CD2512)</f>
        <v>127.08</v>
      </c>
      <c r="CB2512" s="5">
        <v>0</v>
      </c>
      <c r="CC2512" s="5">
        <v>0</v>
      </c>
      <c r="CD2512" s="5">
        <v>127.08</v>
      </c>
    </row>
    <row r="2513" spans="1:166" hidden="1" x14ac:dyDescent="0.25">
      <c r="A2513" t="s">
        <v>308</v>
      </c>
      <c r="B2513" t="s">
        <v>309</v>
      </c>
      <c r="C2513" s="26">
        <v>37718</v>
      </c>
      <c r="E2513" t="s">
        <v>310</v>
      </c>
      <c r="G2513">
        <v>179</v>
      </c>
      <c r="H2513" t="s">
        <v>311</v>
      </c>
      <c r="I2513" s="12">
        <v>12</v>
      </c>
      <c r="J2513">
        <v>1000</v>
      </c>
      <c r="AU2513"/>
      <c r="AV2513"/>
      <c r="AW2513"/>
      <c r="AY2513"/>
      <c r="AZ2513"/>
      <c r="BA2513"/>
      <c r="BB2513"/>
      <c r="BC2513"/>
      <c r="BD2513"/>
      <c r="BH2513" s="5"/>
      <c r="BI2513" s="5"/>
      <c r="BJ2513" s="5"/>
      <c r="BK2513" s="5"/>
      <c r="BM2513" s="12"/>
      <c r="BN2513" s="12"/>
      <c r="CJ2513" s="5">
        <v>99.358974358974365</v>
      </c>
    </row>
    <row r="2514" spans="1:166" hidden="1" x14ac:dyDescent="0.25">
      <c r="A2514" t="s">
        <v>308</v>
      </c>
      <c r="B2514" t="s">
        <v>309</v>
      </c>
      <c r="C2514" s="26">
        <v>37722</v>
      </c>
      <c r="D2514" s="5">
        <v>10</v>
      </c>
      <c r="E2514" t="s">
        <v>108</v>
      </c>
      <c r="F2514" s="6" t="s">
        <v>18</v>
      </c>
      <c r="G2514">
        <v>183</v>
      </c>
      <c r="H2514" t="s">
        <v>311</v>
      </c>
      <c r="I2514" s="12">
        <v>12</v>
      </c>
      <c r="J2514">
        <v>1000</v>
      </c>
      <c r="W2514">
        <v>183</v>
      </c>
      <c r="AU2514"/>
      <c r="AV2514"/>
      <c r="AW2514"/>
      <c r="AY2514"/>
      <c r="AZ2514"/>
      <c r="BA2514"/>
      <c r="BB2514"/>
      <c r="BC2514"/>
      <c r="BD2514"/>
      <c r="BH2514" s="5"/>
      <c r="BI2514" s="5"/>
      <c r="BJ2514" s="5"/>
      <c r="BK2514" s="5"/>
      <c r="BN2514" s="5">
        <f>BP2514*(1/(BO2514))</f>
        <v>935.19045292166948</v>
      </c>
      <c r="BO2514" s="8">
        <v>0.43025104181679286</v>
      </c>
      <c r="BP2514" s="5">
        <v>402.36666666666662</v>
      </c>
      <c r="BQ2514" s="5">
        <v>510.16666666666669</v>
      </c>
      <c r="BR2514" s="5"/>
      <c r="BS2514" s="5"/>
      <c r="BT2514" s="7">
        <v>17.725403817914799</v>
      </c>
      <c r="BU2514" s="7"/>
      <c r="BV2514" s="7"/>
      <c r="CJ2514" s="5">
        <v>100</v>
      </c>
    </row>
    <row r="2515" spans="1:166" hidden="1" x14ac:dyDescent="0.25">
      <c r="A2515" t="s">
        <v>174</v>
      </c>
      <c r="C2515" s="6">
        <v>43773</v>
      </c>
      <c r="D2515" s="5">
        <v>1</v>
      </c>
      <c r="E2515" s="6" t="s">
        <v>209</v>
      </c>
      <c r="F2515" t="s">
        <v>10</v>
      </c>
      <c r="G2515">
        <v>0</v>
      </c>
      <c r="H2515" t="s">
        <v>113</v>
      </c>
      <c r="I2515" s="7">
        <v>7</v>
      </c>
      <c r="J2515">
        <v>1000</v>
      </c>
      <c r="K2515" s="5">
        <f t="shared" ref="K2515:K2546" si="76">1000000/I2515/J2515</f>
        <v>142.85714285714286</v>
      </c>
      <c r="L2515" s="5"/>
      <c r="M2515" s="8"/>
      <c r="N2515" s="8"/>
      <c r="O2515" s="8"/>
      <c r="P2515" s="8"/>
      <c r="Q2515" s="5"/>
      <c r="R2515" s="5"/>
      <c r="S2515" s="5"/>
      <c r="T2515" s="5"/>
      <c r="U2515" s="5"/>
      <c r="V2515" s="5"/>
      <c r="W2515" s="5"/>
      <c r="X2515" s="8"/>
      <c r="Y2515" s="8"/>
      <c r="Z2515" s="8"/>
      <c r="AA2515" s="8"/>
      <c r="AB2515" s="8"/>
      <c r="AC2515" s="5"/>
      <c r="AE2515" s="8"/>
      <c r="AF2515" s="8"/>
      <c r="AG2515" s="8"/>
      <c r="AH2515" s="8"/>
      <c r="AI2515" s="8"/>
      <c r="AJ2515" s="5"/>
      <c r="AK2515" s="8"/>
      <c r="AL2515" s="8"/>
      <c r="AM2515" s="8"/>
      <c r="AN2515" s="8"/>
      <c r="AO2515" s="8"/>
      <c r="AP2515" s="8"/>
      <c r="AQ2515" s="9"/>
      <c r="AS2515" s="8"/>
      <c r="AT2515" s="8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J2515" s="5"/>
      <c r="BK2515" s="5"/>
      <c r="BL2515" s="5"/>
      <c r="BM2515" s="8"/>
      <c r="BN2515" s="8"/>
      <c r="BO2515" s="7"/>
      <c r="BP2515" s="5"/>
      <c r="BQ2515" s="5"/>
      <c r="BR2515" s="5"/>
      <c r="BS2515" s="5"/>
      <c r="BT2515" s="7"/>
      <c r="BU2515" s="7"/>
      <c r="BV2515" s="7"/>
      <c r="BW2515" s="7"/>
      <c r="BX2515" s="7"/>
      <c r="BY2515" s="7"/>
      <c r="BZ2515" s="7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8"/>
      <c r="CL2515" s="5"/>
      <c r="CM2515" s="5"/>
      <c r="CN2515" s="8"/>
      <c r="CO2515" s="5"/>
      <c r="CP2515" s="5"/>
      <c r="CQ2515" s="5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</row>
    <row r="2516" spans="1:166" hidden="1" x14ac:dyDescent="0.25">
      <c r="A2516" t="s">
        <v>174</v>
      </c>
      <c r="C2516" s="6">
        <v>43850</v>
      </c>
      <c r="D2516" s="5">
        <v>6</v>
      </c>
      <c r="E2516" s="6" t="s">
        <v>239</v>
      </c>
      <c r="F2516" t="s">
        <v>89</v>
      </c>
      <c r="G2516" s="5">
        <v>77</v>
      </c>
      <c r="H2516" t="s">
        <v>113</v>
      </c>
      <c r="I2516" s="7">
        <v>7</v>
      </c>
      <c r="J2516">
        <v>1000</v>
      </c>
      <c r="K2516" s="5">
        <f t="shared" si="76"/>
        <v>142.85714285714286</v>
      </c>
      <c r="L2516" s="5"/>
      <c r="M2516" s="8"/>
      <c r="N2516" s="8"/>
      <c r="O2516" s="8"/>
      <c r="P2516" s="8"/>
      <c r="Q2516" s="5"/>
      <c r="R2516" s="5"/>
      <c r="S2516" s="5"/>
      <c r="T2516" s="5">
        <v>77</v>
      </c>
      <c r="U2516" s="5"/>
      <c r="V2516" s="5"/>
      <c r="W2516" s="5"/>
      <c r="X2516" s="8"/>
      <c r="Y2516" s="8"/>
      <c r="Z2516" s="8"/>
      <c r="AA2516" s="8"/>
      <c r="AB2516" s="8"/>
      <c r="AC2516" s="5">
        <v>193.0018799233894</v>
      </c>
      <c r="AD2516" s="9">
        <v>1.3005333333333334E-2</v>
      </c>
      <c r="AE2516" s="7">
        <f>AC2516*AD2516</f>
        <v>2.5100537823636535</v>
      </c>
      <c r="AF2516" s="7"/>
      <c r="AG2516" s="7"/>
      <c r="AH2516" s="7"/>
      <c r="AI2516" s="7"/>
      <c r="AJ2516" s="5">
        <v>162.77161556732096</v>
      </c>
      <c r="AK2516" s="8"/>
      <c r="AL2516" s="8"/>
      <c r="AM2516" s="8"/>
      <c r="AN2516" s="8"/>
      <c r="AO2516" s="8"/>
      <c r="AP2516" s="8"/>
      <c r="AQ2516" s="9"/>
      <c r="AR2516" s="9">
        <v>3.5306666666666667E-2</v>
      </c>
      <c r="AS2516" s="7">
        <f>AJ2516*AR2516</f>
        <v>5.7469231736302122</v>
      </c>
      <c r="AT2516" s="7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21"/>
      <c r="BH2516" s="5">
        <v>41.261862049583485</v>
      </c>
      <c r="BI2516" s="9">
        <v>2.3281666666666666E-2</v>
      </c>
      <c r="BJ2516" s="7">
        <f>BH2516*BI2516</f>
        <v>0.96064491828438614</v>
      </c>
      <c r="BK2516" s="5">
        <f>AC2516+AJ2516+BH2516</f>
        <v>397.03535754029389</v>
      </c>
      <c r="BL2516" s="5"/>
      <c r="BM2516" s="8">
        <f>BH2516/BK2516</f>
        <v>0.10392490559331595</v>
      </c>
      <c r="BN2516" s="8"/>
      <c r="BO2516" s="7"/>
      <c r="BP2516" s="5"/>
      <c r="BQ2516" s="5"/>
      <c r="BR2516" s="5"/>
      <c r="BS2516" s="5"/>
      <c r="BT2516" s="7"/>
      <c r="BU2516" s="7"/>
      <c r="BV2516" s="7"/>
      <c r="BW2516" s="7"/>
      <c r="BX2516" s="8">
        <f>AC2516/BK2516</f>
        <v>0.48610753742203483</v>
      </c>
      <c r="BY2516" s="8">
        <f>AJ2516/BK2516</f>
        <v>0.4099675569846491</v>
      </c>
      <c r="BZ2516" s="8">
        <f>BH2516/BK2516</f>
        <v>0.10392490559331595</v>
      </c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8"/>
      <c r="CL2516" s="5"/>
      <c r="CM2516" s="5"/>
      <c r="CN2516" s="8"/>
      <c r="CO2516" s="5"/>
      <c r="CP2516" s="5"/>
      <c r="CQ2516" s="5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</row>
    <row r="2517" spans="1:166" hidden="1" x14ac:dyDescent="0.25">
      <c r="A2517" t="s">
        <v>174</v>
      </c>
      <c r="C2517" s="6">
        <v>43865</v>
      </c>
      <c r="D2517" s="5"/>
      <c r="E2517" s="6"/>
      <c r="F2517" s="6"/>
      <c r="G2517" s="5">
        <v>92</v>
      </c>
      <c r="H2517" t="s">
        <v>113</v>
      </c>
      <c r="I2517" s="7">
        <v>7</v>
      </c>
      <c r="J2517">
        <v>1000</v>
      </c>
      <c r="K2517" s="5">
        <f t="shared" si="76"/>
        <v>142.85714285714286</v>
      </c>
      <c r="L2517" s="5"/>
      <c r="M2517" s="8"/>
      <c r="N2517" s="8"/>
      <c r="O2517" s="8"/>
      <c r="P2517" s="8"/>
      <c r="Q2517" s="5"/>
      <c r="R2517" s="5"/>
      <c r="S2517" s="5"/>
      <c r="T2517" s="5"/>
      <c r="U2517" s="5"/>
      <c r="V2517" s="5"/>
      <c r="W2517" s="5"/>
      <c r="X2517" s="8"/>
      <c r="Y2517" s="8"/>
      <c r="Z2517" s="8"/>
      <c r="AA2517" s="8"/>
      <c r="AB2517" s="8"/>
      <c r="AC2517" s="5">
        <v>256.84685485251157</v>
      </c>
      <c r="AD2517" s="9">
        <v>1.1968999999999999E-2</v>
      </c>
      <c r="AE2517" s="7">
        <f>AC2517*AD2517</f>
        <v>3.0742000057297107</v>
      </c>
      <c r="AF2517" s="7"/>
      <c r="AG2517" s="7"/>
      <c r="AH2517" s="7"/>
      <c r="AI2517" s="7"/>
      <c r="AJ2517" s="5">
        <v>194.12214361388317</v>
      </c>
      <c r="AK2517" s="8"/>
      <c r="AL2517" s="8"/>
      <c r="AM2517" s="8"/>
      <c r="AN2517" s="8"/>
      <c r="AO2517" s="8"/>
      <c r="AP2517" s="8"/>
      <c r="AQ2517" s="9"/>
      <c r="AR2517" s="9">
        <v>3.7959166666666669E-2</v>
      </c>
      <c r="AS2517" s="7">
        <f>AJ2517*AR2517</f>
        <v>7.3687148031299943</v>
      </c>
      <c r="AT2517" s="7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21"/>
      <c r="BH2517" s="5">
        <v>146.89783788048052</v>
      </c>
      <c r="BI2517" s="9">
        <v>2.9405833333333336E-2</v>
      </c>
      <c r="BJ2517" s="7">
        <f>BH2517*BI2517</f>
        <v>4.3196533377404309</v>
      </c>
      <c r="BK2517" s="5">
        <f>AC2517+AJ2517+BH2517</f>
        <v>597.86683634687529</v>
      </c>
      <c r="BL2517" s="5"/>
      <c r="BM2517" s="8">
        <f>BH2517/BK2517</f>
        <v>0.24570327194942809</v>
      </c>
      <c r="BN2517" s="8"/>
      <c r="BO2517" s="7"/>
      <c r="BP2517" s="5"/>
      <c r="BQ2517" s="5"/>
      <c r="BR2517" s="5"/>
      <c r="BS2517" s="5"/>
      <c r="BT2517" s="7"/>
      <c r="BU2517" s="7"/>
      <c r="BV2517" s="7"/>
      <c r="BW2517" s="7"/>
      <c r="BX2517" s="8">
        <f>AC2517/BK2517</f>
        <v>0.42960545599403688</v>
      </c>
      <c r="BY2517" s="8">
        <f>AJ2517/BK2517</f>
        <v>0.32469127205653497</v>
      </c>
      <c r="BZ2517" s="8">
        <f>BH2517/BK2517</f>
        <v>0.24570327194942809</v>
      </c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8"/>
      <c r="CL2517" s="5"/>
      <c r="CM2517" s="5"/>
      <c r="CN2517" s="8"/>
      <c r="CO2517" s="5"/>
      <c r="CP2517" s="5"/>
      <c r="CQ2517" s="5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</row>
    <row r="2518" spans="1:166" hidden="1" x14ac:dyDescent="0.25">
      <c r="A2518" t="s">
        <v>174</v>
      </c>
      <c r="C2518" s="6">
        <v>43878</v>
      </c>
      <c r="D2518" s="5">
        <v>8</v>
      </c>
      <c r="E2518" t="s">
        <v>208</v>
      </c>
      <c r="F2518" s="6" t="s">
        <v>14</v>
      </c>
      <c r="G2518" s="5">
        <v>105</v>
      </c>
      <c r="H2518" t="s">
        <v>113</v>
      </c>
      <c r="I2518" s="7">
        <v>7</v>
      </c>
      <c r="J2518">
        <v>1000</v>
      </c>
      <c r="K2518" s="5">
        <f t="shared" si="76"/>
        <v>142.85714285714286</v>
      </c>
      <c r="L2518" s="5"/>
      <c r="M2518" s="8"/>
      <c r="N2518" s="8"/>
      <c r="O2518" s="8"/>
      <c r="P2518" s="8"/>
      <c r="Q2518" s="5"/>
      <c r="R2518" s="5"/>
      <c r="S2518" s="5"/>
      <c r="T2518" s="5"/>
      <c r="U2518" s="5">
        <v>105</v>
      </c>
      <c r="V2518" s="5"/>
      <c r="W2518" s="5"/>
      <c r="X2518" s="8"/>
      <c r="Y2518" s="8"/>
      <c r="Z2518" s="8"/>
      <c r="AA2518" s="8"/>
      <c r="AB2518" s="8"/>
      <c r="AC2518" s="5">
        <v>310.8940564344486</v>
      </c>
      <c r="AD2518" s="9">
        <v>8.5058333333333323E-3</v>
      </c>
      <c r="AE2518" s="7">
        <f>AC2518*AD2518</f>
        <v>2.6444130283553471</v>
      </c>
      <c r="AF2518" s="7"/>
      <c r="AG2518" s="7"/>
      <c r="AH2518" s="7"/>
      <c r="AI2518" s="7"/>
      <c r="AJ2518" s="5">
        <v>215.49351789281073</v>
      </c>
      <c r="AK2518" s="8"/>
      <c r="AL2518" s="8"/>
      <c r="AM2518" s="8"/>
      <c r="AN2518" s="8"/>
      <c r="AO2518" s="8"/>
      <c r="AP2518" s="8"/>
      <c r="AQ2518" s="9"/>
      <c r="AR2518" s="9">
        <v>3.0970000000000001E-2</v>
      </c>
      <c r="AS2518" s="7">
        <f>AJ2518*AR2518</f>
        <v>6.6738342491403486</v>
      </c>
      <c r="AT2518" s="7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>
        <v>267.01135071438421</v>
      </c>
      <c r="BI2518" s="9">
        <v>2.0871666666666667E-2</v>
      </c>
      <c r="BJ2518" s="7">
        <f>BH2518*BI2518</f>
        <v>5.5729719083270561</v>
      </c>
      <c r="BK2518" s="5">
        <f>AC2518+AJ2518+BH2518</f>
        <v>793.39892504164357</v>
      </c>
      <c r="BL2518" s="5"/>
      <c r="BM2518" s="8">
        <f>BH2518/BK2518</f>
        <v>0.33654110471648224</v>
      </c>
      <c r="BN2518" s="8"/>
      <c r="BO2518" s="7"/>
      <c r="BP2518" s="5"/>
      <c r="BQ2518" s="5"/>
      <c r="BR2518" s="5"/>
      <c r="BS2518" s="5"/>
      <c r="BT2518" s="7"/>
      <c r="BU2518" s="7"/>
      <c r="BV2518" s="7"/>
      <c r="BW2518" s="7"/>
      <c r="BX2518" s="8">
        <f>AC2518/BK2518</f>
        <v>0.39185086672272784</v>
      </c>
      <c r="BY2518" s="8">
        <f>AJ2518/BK2518</f>
        <v>0.27160802856078992</v>
      </c>
      <c r="BZ2518" s="8">
        <f>BH2518/BK2518</f>
        <v>0.33654110471648224</v>
      </c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8"/>
      <c r="CL2518" s="5"/>
      <c r="CM2518" s="5"/>
      <c r="CN2518" s="8"/>
      <c r="CO2518" s="5"/>
      <c r="CP2518" s="5"/>
      <c r="CQ2518" s="5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</row>
    <row r="2519" spans="1:166" hidden="1" x14ac:dyDescent="0.25">
      <c r="A2519" t="s">
        <v>174</v>
      </c>
      <c r="C2519" s="6">
        <v>43906</v>
      </c>
      <c r="D2519" s="5">
        <v>9</v>
      </c>
      <c r="E2519" s="6" t="s">
        <v>207</v>
      </c>
      <c r="F2519" s="6" t="s">
        <v>15</v>
      </c>
      <c r="G2519" s="5">
        <v>133</v>
      </c>
      <c r="H2519" t="s">
        <v>113</v>
      </c>
      <c r="I2519" s="7">
        <v>7</v>
      </c>
      <c r="J2519">
        <v>1000</v>
      </c>
      <c r="K2519" s="5">
        <f t="shared" si="76"/>
        <v>142.85714285714286</v>
      </c>
      <c r="L2519" s="5"/>
      <c r="M2519" s="8"/>
      <c r="N2519" s="8"/>
      <c r="O2519" s="8"/>
      <c r="P2519" s="8"/>
      <c r="Q2519" s="5"/>
      <c r="R2519" s="5"/>
      <c r="S2519" s="5"/>
      <c r="T2519" s="5"/>
      <c r="U2519" s="5"/>
      <c r="V2519" s="5">
        <v>133</v>
      </c>
      <c r="W2519" s="5"/>
      <c r="X2519" s="8"/>
      <c r="Y2519" s="8"/>
      <c r="Z2519" s="8"/>
      <c r="AA2519" s="8"/>
      <c r="AB2519" s="8"/>
      <c r="AC2519" s="5">
        <v>347.03596341910486</v>
      </c>
      <c r="AD2519" s="9">
        <v>8.5052499999999989E-3</v>
      </c>
      <c r="AE2519" s="7">
        <f>AC2519*AD2519</f>
        <v>2.9516276278703413</v>
      </c>
      <c r="AF2519" s="7"/>
      <c r="AG2519" s="7"/>
      <c r="AH2519" s="7"/>
      <c r="AI2519" s="7"/>
      <c r="AJ2519" s="5">
        <v>227.71392532712221</v>
      </c>
      <c r="AK2519" s="8"/>
      <c r="AL2519" s="8"/>
      <c r="AM2519" s="8"/>
      <c r="AN2519" s="8"/>
      <c r="AO2519" s="8"/>
      <c r="AP2519" s="8"/>
      <c r="AQ2519" s="9"/>
      <c r="AR2519" s="9">
        <v>2.6523333333333333E-2</v>
      </c>
      <c r="AS2519" s="7">
        <f>AJ2519*AR2519</f>
        <v>6.0397323460930377</v>
      </c>
      <c r="AT2519" s="7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>
        <v>571.58481397939386</v>
      </c>
      <c r="BI2519" s="9">
        <v>2.2889166666666669E-2</v>
      </c>
      <c r="BJ2519" s="7">
        <f>BH2519*BI2519</f>
        <v>13.08310007131001</v>
      </c>
      <c r="BK2519" s="5">
        <f>AC2519+AJ2519+BH2519</f>
        <v>1146.3347027256209</v>
      </c>
      <c r="BL2519" s="5"/>
      <c r="BM2519" s="8">
        <f>BH2519/BK2519</f>
        <v>0.49861948052374772</v>
      </c>
      <c r="BN2519" s="8"/>
      <c r="BO2519" s="7"/>
      <c r="BP2519" s="5"/>
      <c r="BQ2519" s="5"/>
      <c r="BR2519" s="5"/>
      <c r="BS2519" s="5"/>
      <c r="BT2519" s="7"/>
      <c r="BU2519" s="7"/>
      <c r="BV2519" s="7"/>
      <c r="BW2519" s="7"/>
      <c r="BX2519" s="8">
        <f>AC2519/BK2519</f>
        <v>0.30273528542227957</v>
      </c>
      <c r="BY2519" s="8">
        <f>AJ2519/BK2519</f>
        <v>0.19864523405397272</v>
      </c>
      <c r="BZ2519" s="8">
        <f>BH2519/BK2519</f>
        <v>0.49861948052374772</v>
      </c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8"/>
      <c r="CL2519" s="5"/>
      <c r="CM2519" s="5"/>
      <c r="CN2519" s="8"/>
      <c r="CO2519" s="5"/>
      <c r="CP2519" s="5"/>
      <c r="CQ2519" s="5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</row>
    <row r="2520" spans="1:166" hidden="1" x14ac:dyDescent="0.25">
      <c r="A2520" t="s">
        <v>174</v>
      </c>
      <c r="C2520" s="6">
        <v>43996</v>
      </c>
      <c r="D2520" s="5">
        <v>10</v>
      </c>
      <c r="E2520" t="s">
        <v>108</v>
      </c>
      <c r="F2520" s="6" t="s">
        <v>18</v>
      </c>
      <c r="G2520" s="5">
        <v>223</v>
      </c>
      <c r="H2520" t="s">
        <v>113</v>
      </c>
      <c r="I2520" s="7">
        <v>7</v>
      </c>
      <c r="J2520">
        <v>1000</v>
      </c>
      <c r="K2520" s="5">
        <f t="shared" si="76"/>
        <v>142.85714285714286</v>
      </c>
      <c r="L2520" s="5"/>
      <c r="M2520" s="8"/>
      <c r="N2520" s="8"/>
      <c r="O2520" s="8"/>
      <c r="P2520" s="8"/>
      <c r="Q2520" s="5"/>
      <c r="R2520" s="5"/>
      <c r="S2520" s="5"/>
      <c r="T2520" s="5"/>
      <c r="U2520" s="5"/>
      <c r="V2520" s="5"/>
      <c r="W2520" s="5"/>
      <c r="X2520" s="8"/>
      <c r="Y2520" s="8"/>
      <c r="Z2520" s="8"/>
      <c r="AA2520" s="8"/>
      <c r="AB2520" s="8"/>
      <c r="AC2520" s="5"/>
      <c r="AD2520" s="9"/>
      <c r="AE2520" s="8"/>
      <c r="AF2520" s="8"/>
      <c r="AG2520" s="8"/>
      <c r="AH2520" s="8"/>
      <c r="AI2520" s="8"/>
      <c r="AJ2520" s="5"/>
      <c r="AK2520" s="8"/>
      <c r="AL2520" s="8"/>
      <c r="AM2520" s="8"/>
      <c r="AN2520" s="8"/>
      <c r="AO2520" s="8"/>
      <c r="AP2520" s="8"/>
      <c r="AQ2520" s="9"/>
      <c r="AR2520" s="9"/>
      <c r="AS2520" s="8"/>
      <c r="AT2520" s="8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9"/>
      <c r="BJ2520" s="5"/>
      <c r="BK2520" s="5"/>
      <c r="BL2520" s="5"/>
      <c r="BM2520" s="8"/>
      <c r="BN2520" s="5">
        <f>BP2520*(1/(BO2520/100))</f>
        <v>384.82186432406058</v>
      </c>
      <c r="BO2520" s="7">
        <v>40.98</v>
      </c>
      <c r="BP2520" s="5">
        <v>157.70000000000002</v>
      </c>
      <c r="BQ2520" s="5">
        <f>BN2520-BP2520</f>
        <v>227.12186432406057</v>
      </c>
      <c r="BR2520" s="5"/>
      <c r="BS2520" s="5"/>
      <c r="BT2520" s="7">
        <v>6.9471365638766533</v>
      </c>
      <c r="BU2520" s="7"/>
      <c r="BV2520" s="7"/>
      <c r="BW2520" s="7"/>
      <c r="BX2520" s="7"/>
      <c r="BY2520" s="7"/>
      <c r="BZ2520" s="7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8"/>
      <c r="CL2520" s="5"/>
      <c r="CM2520" s="5"/>
      <c r="CN2520" s="8"/>
      <c r="CO2520" s="5"/>
      <c r="CP2520" s="5"/>
      <c r="CQ2520" s="5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</row>
    <row r="2521" spans="1:166" hidden="1" x14ac:dyDescent="0.25">
      <c r="A2521" t="s">
        <v>175</v>
      </c>
      <c r="C2521" s="6">
        <v>43773</v>
      </c>
      <c r="D2521" s="5">
        <v>1</v>
      </c>
      <c r="E2521" s="6" t="s">
        <v>209</v>
      </c>
      <c r="F2521" t="s">
        <v>10</v>
      </c>
      <c r="G2521">
        <v>0</v>
      </c>
      <c r="H2521" t="s">
        <v>113</v>
      </c>
      <c r="I2521" s="7">
        <v>7</v>
      </c>
      <c r="J2521">
        <v>1000</v>
      </c>
      <c r="K2521" s="5">
        <f t="shared" si="76"/>
        <v>142.85714285714286</v>
      </c>
      <c r="L2521" s="5"/>
      <c r="M2521" s="8"/>
      <c r="N2521" s="8"/>
      <c r="O2521" s="8"/>
      <c r="P2521" s="8"/>
      <c r="Q2521" s="5"/>
      <c r="R2521" s="5"/>
      <c r="S2521" s="5"/>
      <c r="T2521" s="5"/>
      <c r="U2521" s="5"/>
      <c r="V2521" s="5"/>
      <c r="W2521" s="5"/>
      <c r="X2521" s="8"/>
      <c r="Y2521" s="8"/>
      <c r="Z2521" s="8"/>
      <c r="AA2521" s="8"/>
      <c r="AB2521" s="8"/>
      <c r="AC2521" s="5"/>
      <c r="AD2521" s="9"/>
      <c r="AE2521" s="8"/>
      <c r="AF2521" s="8"/>
      <c r="AG2521" s="8"/>
      <c r="AH2521" s="8"/>
      <c r="AI2521" s="8"/>
      <c r="AJ2521" s="5"/>
      <c r="AK2521" s="8"/>
      <c r="AL2521" s="8"/>
      <c r="AM2521" s="8"/>
      <c r="AN2521" s="8"/>
      <c r="AO2521" s="8"/>
      <c r="AP2521" s="8"/>
      <c r="AQ2521" s="9"/>
      <c r="AR2521" s="9"/>
      <c r="AS2521" s="8"/>
      <c r="AT2521" s="8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9"/>
      <c r="BJ2521" s="5"/>
      <c r="BK2521" s="5"/>
      <c r="BL2521" s="5"/>
      <c r="BM2521" s="8"/>
      <c r="BN2521" s="8"/>
      <c r="BO2521" s="7"/>
      <c r="BP2521" s="5"/>
      <c r="BQ2521" s="5"/>
      <c r="BR2521" s="5"/>
      <c r="BS2521" s="5"/>
      <c r="BT2521" s="7"/>
      <c r="BU2521" s="7"/>
      <c r="BV2521" s="7"/>
      <c r="BW2521" s="7"/>
      <c r="BX2521" s="7"/>
      <c r="BY2521" s="7"/>
      <c r="BZ2521" s="7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8"/>
      <c r="CL2521" s="5"/>
      <c r="CM2521" s="5"/>
      <c r="CN2521" s="8"/>
      <c r="CO2521" s="5"/>
      <c r="CP2521" s="5"/>
      <c r="CQ2521" s="5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</row>
    <row r="2522" spans="1:166" hidden="1" x14ac:dyDescent="0.25">
      <c r="A2522" t="s">
        <v>175</v>
      </c>
      <c r="C2522" s="6">
        <v>43850</v>
      </c>
      <c r="D2522" s="5">
        <v>6</v>
      </c>
      <c r="E2522" s="6" t="s">
        <v>239</v>
      </c>
      <c r="F2522" t="s">
        <v>89</v>
      </c>
      <c r="G2522" s="5">
        <v>77</v>
      </c>
      <c r="H2522" t="s">
        <v>113</v>
      </c>
      <c r="I2522" s="7">
        <v>7</v>
      </c>
      <c r="J2522">
        <v>1000</v>
      </c>
      <c r="K2522" s="5">
        <f t="shared" si="76"/>
        <v>142.85714285714286</v>
      </c>
      <c r="L2522" s="5"/>
      <c r="M2522" s="8"/>
      <c r="N2522" s="8"/>
      <c r="O2522" s="8"/>
      <c r="P2522" s="8"/>
      <c r="Q2522" s="5"/>
      <c r="R2522" s="5"/>
      <c r="S2522" s="5"/>
      <c r="T2522" s="5">
        <v>77</v>
      </c>
      <c r="U2522" s="5"/>
      <c r="V2522" s="5"/>
      <c r="W2522" s="5"/>
      <c r="X2522" s="8"/>
      <c r="Y2522" s="8"/>
      <c r="Z2522" s="8"/>
      <c r="AA2522" s="8"/>
      <c r="AB2522" s="8"/>
      <c r="AC2522" s="5">
        <v>189.21185677691557</v>
      </c>
      <c r="AD2522" s="9">
        <v>1.5789000000000001E-2</v>
      </c>
      <c r="AE2522" s="7">
        <f>AC2522*AD2522</f>
        <v>2.9874660066507199</v>
      </c>
      <c r="AF2522" s="7"/>
      <c r="AG2522" s="7"/>
      <c r="AH2522" s="7"/>
      <c r="AI2522" s="7"/>
      <c r="AJ2522" s="5">
        <v>160.26219376103319</v>
      </c>
      <c r="AK2522" s="8"/>
      <c r="AL2522" s="8"/>
      <c r="AM2522" s="8"/>
      <c r="AN2522" s="8"/>
      <c r="AO2522" s="8"/>
      <c r="AP2522" s="8"/>
      <c r="AQ2522" s="9"/>
      <c r="AR2522" s="9">
        <v>3.9256666666666662E-2</v>
      </c>
      <c r="AS2522" s="7">
        <f>AJ2522*AR2522</f>
        <v>6.2913595197456251</v>
      </c>
      <c r="AT2522" s="7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>
        <v>30.263998143859556</v>
      </c>
      <c r="BI2522" s="9">
        <v>3.4972499999999997E-2</v>
      </c>
      <c r="BJ2522" s="7">
        <f>BH2522*BI2522</f>
        <v>1.0584076750861282</v>
      </c>
      <c r="BK2522" s="5">
        <f>AC2522+AJ2522+BH2522</f>
        <v>379.73804868180832</v>
      </c>
      <c r="BL2522" s="5"/>
      <c r="BM2522" s="8">
        <f>BH2522/BK2522</f>
        <v>7.9697039179812315E-2</v>
      </c>
      <c r="BN2522" s="8"/>
      <c r="BO2522" s="7"/>
      <c r="BP2522" s="5"/>
      <c r="BQ2522" s="5"/>
      <c r="BR2522" s="5"/>
      <c r="BS2522" s="5"/>
      <c r="BT2522" s="7"/>
      <c r="BU2522" s="7"/>
      <c r="BV2522" s="7"/>
      <c r="BW2522" s="7"/>
      <c r="BX2522" s="8">
        <f>AC2522/BK2522</f>
        <v>0.49826941870515784</v>
      </c>
      <c r="BY2522" s="8">
        <f>AJ2522/BK2522</f>
        <v>0.4220335421150298</v>
      </c>
      <c r="BZ2522" s="8">
        <f>BH2522/BK2522</f>
        <v>7.9697039179812315E-2</v>
      </c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8"/>
      <c r="CL2522" s="5"/>
      <c r="CM2522" s="5"/>
      <c r="CN2522" s="8"/>
      <c r="CO2522" s="5"/>
      <c r="CP2522" s="5"/>
      <c r="CQ2522" s="5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</row>
    <row r="2523" spans="1:166" hidden="1" x14ac:dyDescent="0.25">
      <c r="A2523" t="s">
        <v>175</v>
      </c>
      <c r="C2523" s="6">
        <v>43865</v>
      </c>
      <c r="D2523" s="5"/>
      <c r="E2523" s="6"/>
      <c r="F2523" s="6"/>
      <c r="G2523" s="5">
        <v>92</v>
      </c>
      <c r="H2523" t="s">
        <v>113</v>
      </c>
      <c r="I2523" s="7">
        <v>7</v>
      </c>
      <c r="J2523">
        <v>1000</v>
      </c>
      <c r="K2523" s="5">
        <f t="shared" si="76"/>
        <v>142.85714285714286</v>
      </c>
      <c r="L2523" s="5"/>
      <c r="M2523" s="8"/>
      <c r="N2523" s="8"/>
      <c r="O2523" s="8"/>
      <c r="P2523" s="8"/>
      <c r="Q2523" s="5"/>
      <c r="R2523" s="5"/>
      <c r="S2523" s="5"/>
      <c r="T2523" s="5"/>
      <c r="U2523" s="5"/>
      <c r="V2523" s="5"/>
      <c r="W2523" s="5"/>
      <c r="X2523" s="8"/>
      <c r="Y2523" s="8"/>
      <c r="Z2523" s="8"/>
      <c r="AA2523" s="8"/>
      <c r="AB2523" s="8"/>
      <c r="AC2523" s="5">
        <v>303.09047813953401</v>
      </c>
      <c r="AD2523" s="9">
        <v>1.3536916666666668E-2</v>
      </c>
      <c r="AE2523" s="7">
        <f>AC2523*AD2523</f>
        <v>4.1029105450350274</v>
      </c>
      <c r="AF2523" s="7"/>
      <c r="AG2523" s="7"/>
      <c r="AH2523" s="7"/>
      <c r="AI2523" s="7"/>
      <c r="AJ2523" s="5">
        <v>237.44286413289245</v>
      </c>
      <c r="AK2523" s="8"/>
      <c r="AL2523" s="8"/>
      <c r="AM2523" s="8"/>
      <c r="AN2523" s="8"/>
      <c r="AO2523" s="8"/>
      <c r="AP2523" s="8"/>
      <c r="AQ2523" s="9"/>
      <c r="AR2523" s="9">
        <v>4.0490833333333337E-2</v>
      </c>
      <c r="AS2523" s="7">
        <f>AJ2523*AR2523</f>
        <v>9.6142594377942601</v>
      </c>
      <c r="AT2523" s="7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>
        <v>124.40831029793378</v>
      </c>
      <c r="BI2523" s="9">
        <v>3.3052499999999999E-2</v>
      </c>
      <c r="BJ2523" s="7">
        <f>BH2523*BI2523</f>
        <v>4.1120056761224557</v>
      </c>
      <c r="BK2523" s="5">
        <f>AC2523+AJ2523+BH2523</f>
        <v>664.94165257036025</v>
      </c>
      <c r="BL2523" s="5"/>
      <c r="BM2523" s="8">
        <f>BH2523/BK2523</f>
        <v>0.18709658180838598</v>
      </c>
      <c r="BN2523" s="8"/>
      <c r="BO2523" s="7"/>
      <c r="BP2523" s="5"/>
      <c r="BQ2523" s="5"/>
      <c r="BR2523" s="5"/>
      <c r="BS2523" s="5"/>
      <c r="BT2523" s="7"/>
      <c r="BU2523" s="7"/>
      <c r="BV2523" s="7"/>
      <c r="BW2523" s="7"/>
      <c r="BX2523" s="8">
        <f>AC2523/BK2523</f>
        <v>0.45581514854412397</v>
      </c>
      <c r="BY2523" s="8">
        <f>AJ2523/BK2523</f>
        <v>0.35708826964749008</v>
      </c>
      <c r="BZ2523" s="8">
        <f>BH2523/BK2523</f>
        <v>0.18709658180838598</v>
      </c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8"/>
      <c r="CL2523" s="5"/>
      <c r="CM2523" s="5"/>
      <c r="CN2523" s="8"/>
      <c r="CO2523" s="5"/>
      <c r="CP2523" s="5"/>
      <c r="CQ2523" s="5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</row>
    <row r="2524" spans="1:166" hidden="1" x14ac:dyDescent="0.25">
      <c r="A2524" t="s">
        <v>175</v>
      </c>
      <c r="C2524" s="6">
        <v>43878</v>
      </c>
      <c r="D2524" s="5">
        <v>8</v>
      </c>
      <c r="E2524" t="s">
        <v>208</v>
      </c>
      <c r="F2524" s="6" t="s">
        <v>14</v>
      </c>
      <c r="G2524" s="5">
        <v>105</v>
      </c>
      <c r="H2524" t="s">
        <v>113</v>
      </c>
      <c r="I2524" s="7">
        <v>7</v>
      </c>
      <c r="J2524">
        <v>1000</v>
      </c>
      <c r="K2524" s="5">
        <f t="shared" si="76"/>
        <v>142.85714285714286</v>
      </c>
      <c r="L2524" s="5"/>
      <c r="M2524" s="8"/>
      <c r="N2524" s="8"/>
      <c r="O2524" s="8"/>
      <c r="P2524" s="8"/>
      <c r="Q2524" s="5"/>
      <c r="R2524" s="5"/>
      <c r="S2524" s="5"/>
      <c r="T2524" s="5"/>
      <c r="U2524" s="5">
        <v>105</v>
      </c>
      <c r="V2524" s="5"/>
      <c r="W2524" s="5"/>
      <c r="X2524" s="8"/>
      <c r="Y2524" s="8"/>
      <c r="Z2524" s="8"/>
      <c r="AA2524" s="8"/>
      <c r="AB2524" s="8"/>
      <c r="AC2524" s="5">
        <v>296.97826716259306</v>
      </c>
      <c r="AD2524" s="9">
        <v>1.0609333333333333E-2</v>
      </c>
      <c r="AE2524" s="7">
        <f>AC2524*AD2524</f>
        <v>3.1507414290836708</v>
      </c>
      <c r="AF2524" s="7"/>
      <c r="AG2524" s="7"/>
      <c r="AH2524" s="7"/>
      <c r="AI2524" s="7"/>
      <c r="AJ2524" s="5">
        <v>215.51812888371077</v>
      </c>
      <c r="AK2524" s="8"/>
      <c r="AL2524" s="8"/>
      <c r="AM2524" s="8"/>
      <c r="AN2524" s="8"/>
      <c r="AO2524" s="8"/>
      <c r="AP2524" s="8"/>
      <c r="AQ2524" s="9"/>
      <c r="AR2524" s="9">
        <v>3.5353333333333334E-2</v>
      </c>
      <c r="AS2524" s="7">
        <f>AJ2524*AR2524</f>
        <v>7.6192842498021216</v>
      </c>
      <c r="AT2524" s="7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>
        <v>303.19065432760095</v>
      </c>
      <c r="BI2524" s="9">
        <v>2.3999166666666665E-2</v>
      </c>
      <c r="BJ2524" s="7">
        <f>BH2524*BI2524</f>
        <v>7.2763230449838163</v>
      </c>
      <c r="BK2524" s="5">
        <f>AC2524+AJ2524+BH2524</f>
        <v>815.68705037390487</v>
      </c>
      <c r="BL2524" s="5"/>
      <c r="BM2524" s="8">
        <f>BH2524/BK2524</f>
        <v>0.37169972747344782</v>
      </c>
      <c r="BN2524" s="8"/>
      <c r="BO2524" s="7"/>
      <c r="BP2524" s="5"/>
      <c r="BQ2524" s="5"/>
      <c r="BR2524" s="5"/>
      <c r="BS2524" s="5"/>
      <c r="BT2524" s="7"/>
      <c r="BU2524" s="7"/>
      <c r="BV2524" s="7"/>
      <c r="BW2524" s="7"/>
      <c r="BX2524" s="8">
        <f>AC2524/BK2524</f>
        <v>0.36408358699143306</v>
      </c>
      <c r="BY2524" s="8">
        <f>AJ2524/BK2524</f>
        <v>0.26421668553511896</v>
      </c>
      <c r="BZ2524" s="8">
        <f>BH2524/BK2524</f>
        <v>0.37169972747344782</v>
      </c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8"/>
      <c r="CL2524" s="5"/>
      <c r="CM2524" s="5"/>
      <c r="CN2524" s="8"/>
      <c r="CO2524" s="5"/>
      <c r="CP2524" s="5"/>
      <c r="CQ2524" s="5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</row>
    <row r="2525" spans="1:166" hidden="1" x14ac:dyDescent="0.25">
      <c r="A2525" t="s">
        <v>175</v>
      </c>
      <c r="C2525" s="6">
        <v>43906</v>
      </c>
      <c r="D2525" s="5">
        <v>9</v>
      </c>
      <c r="E2525" s="6" t="s">
        <v>207</v>
      </c>
      <c r="F2525" s="6" t="s">
        <v>15</v>
      </c>
      <c r="G2525" s="5">
        <v>133</v>
      </c>
      <c r="H2525" t="s">
        <v>113</v>
      </c>
      <c r="I2525" s="7">
        <v>7</v>
      </c>
      <c r="J2525">
        <v>1000</v>
      </c>
      <c r="K2525" s="5">
        <f t="shared" si="76"/>
        <v>142.85714285714286</v>
      </c>
      <c r="L2525" s="5"/>
      <c r="M2525" s="8"/>
      <c r="N2525" s="8"/>
      <c r="O2525" s="8"/>
      <c r="P2525" s="8"/>
      <c r="Q2525" s="5"/>
      <c r="R2525" s="5"/>
      <c r="S2525" s="5"/>
      <c r="T2525" s="5"/>
      <c r="U2525" s="5"/>
      <c r="V2525" s="5">
        <v>133</v>
      </c>
      <c r="W2525" s="5"/>
      <c r="X2525" s="8"/>
      <c r="Y2525" s="8"/>
      <c r="Z2525" s="8"/>
      <c r="AA2525" s="8"/>
      <c r="AB2525" s="8"/>
      <c r="AC2525" s="5">
        <v>453.83392458014549</v>
      </c>
      <c r="AD2525" s="9">
        <v>8.9964166666666665E-3</v>
      </c>
      <c r="AE2525" s="7">
        <f>AC2525*AD2525</f>
        <v>4.082879082991564</v>
      </c>
      <c r="AF2525" s="7"/>
      <c r="AG2525" s="7"/>
      <c r="AH2525" s="7"/>
      <c r="AI2525" s="7"/>
      <c r="AJ2525" s="5">
        <v>274.5970780257789</v>
      </c>
      <c r="AK2525" s="8"/>
      <c r="AL2525" s="8"/>
      <c r="AM2525" s="8"/>
      <c r="AN2525" s="8"/>
      <c r="AO2525" s="8"/>
      <c r="AP2525" s="8"/>
      <c r="AQ2525" s="9"/>
      <c r="AR2525" s="9">
        <v>3.0444166666666668E-2</v>
      </c>
      <c r="AS2525" s="7">
        <f>AJ2525*AR2525</f>
        <v>8.3598792095964836</v>
      </c>
      <c r="AT2525" s="7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>
        <v>711.78517793691685</v>
      </c>
      <c r="BI2525" s="9">
        <v>2.3785000000000004E-2</v>
      </c>
      <c r="BJ2525" s="7">
        <f>BH2525*BI2525</f>
        <v>16.929810457229571</v>
      </c>
      <c r="BK2525" s="5">
        <f>AC2525+AJ2525+BH2525</f>
        <v>1440.2161805428414</v>
      </c>
      <c r="BL2525" s="5"/>
      <c r="BM2525" s="8">
        <f>BH2525/BK2525</f>
        <v>0.49422106733215093</v>
      </c>
      <c r="BN2525" s="8"/>
      <c r="BO2525" s="7"/>
      <c r="BP2525" s="5"/>
      <c r="BQ2525" s="5"/>
      <c r="BR2525" s="5"/>
      <c r="BS2525" s="5"/>
      <c r="BT2525" s="7"/>
      <c r="BU2525" s="7"/>
      <c r="BV2525" s="7"/>
      <c r="BW2525" s="7"/>
      <c r="BX2525" s="8">
        <f>AC2525/BK2525</f>
        <v>0.31511514084579162</v>
      </c>
      <c r="BY2525" s="8">
        <f>AJ2525/BK2525</f>
        <v>0.19066379182205737</v>
      </c>
      <c r="BZ2525" s="8">
        <f>BH2525/BK2525</f>
        <v>0.49422106733215093</v>
      </c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8"/>
      <c r="CL2525" s="5"/>
      <c r="CM2525" s="5"/>
      <c r="CN2525" s="8"/>
      <c r="CO2525" s="5"/>
      <c r="CP2525" s="5"/>
      <c r="CQ2525" s="5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</row>
    <row r="2526" spans="1:166" hidden="1" x14ac:dyDescent="0.25">
      <c r="A2526" t="s">
        <v>175</v>
      </c>
      <c r="C2526" s="6">
        <v>43996</v>
      </c>
      <c r="D2526" s="5">
        <v>10</v>
      </c>
      <c r="E2526" t="s">
        <v>108</v>
      </c>
      <c r="F2526" s="6" t="s">
        <v>18</v>
      </c>
      <c r="G2526" s="5">
        <v>223</v>
      </c>
      <c r="H2526" t="s">
        <v>113</v>
      </c>
      <c r="I2526" s="7">
        <v>7</v>
      </c>
      <c r="J2526">
        <v>1000</v>
      </c>
      <c r="K2526" s="5">
        <f t="shared" si="76"/>
        <v>142.85714285714286</v>
      </c>
      <c r="L2526" s="5"/>
      <c r="M2526" s="8"/>
      <c r="N2526" s="8"/>
      <c r="O2526" s="8"/>
      <c r="P2526" s="8"/>
      <c r="Q2526" s="5"/>
      <c r="R2526" s="5"/>
      <c r="S2526" s="5"/>
      <c r="T2526" s="5"/>
      <c r="U2526" s="5"/>
      <c r="V2526" s="5"/>
      <c r="W2526" s="5"/>
      <c r="X2526" s="8"/>
      <c r="Y2526" s="8"/>
      <c r="Z2526" s="8"/>
      <c r="AA2526" s="8"/>
      <c r="AB2526" s="8"/>
      <c r="AC2526" s="5"/>
      <c r="AD2526" s="9"/>
      <c r="AE2526" s="8"/>
      <c r="AF2526" s="8"/>
      <c r="AG2526" s="8"/>
      <c r="AH2526" s="8"/>
      <c r="AI2526" s="8"/>
      <c r="AJ2526" s="5"/>
      <c r="AK2526" s="8"/>
      <c r="AL2526" s="8"/>
      <c r="AM2526" s="8"/>
      <c r="AN2526" s="8"/>
      <c r="AO2526" s="8"/>
      <c r="AP2526" s="8"/>
      <c r="AQ2526" s="9"/>
      <c r="AR2526" s="9"/>
      <c r="AS2526" s="8"/>
      <c r="AT2526" s="8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9"/>
      <c r="BJ2526" s="5"/>
      <c r="BK2526" s="5"/>
      <c r="BL2526" s="5"/>
      <c r="BM2526" s="8"/>
      <c r="BN2526" s="5">
        <f>BP2526*(1/(BO2526/100))</f>
        <v>408.07944584074056</v>
      </c>
      <c r="BO2526" s="7">
        <v>40.782499999999999</v>
      </c>
      <c r="BP2526" s="5">
        <v>166.42500000000001</v>
      </c>
      <c r="BQ2526" s="5">
        <f>BN2526-BP2526</f>
        <v>241.65444584074055</v>
      </c>
      <c r="BR2526" s="5"/>
      <c r="BS2526" s="5"/>
      <c r="BT2526" s="7">
        <v>7.3314977973568292</v>
      </c>
      <c r="BU2526" s="7"/>
      <c r="BV2526" s="7"/>
      <c r="BW2526" s="7"/>
      <c r="BX2526" s="7"/>
      <c r="BY2526" s="7"/>
      <c r="BZ2526" s="7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8"/>
      <c r="CL2526" s="5"/>
      <c r="CM2526" s="5"/>
      <c r="CN2526" s="8"/>
      <c r="CO2526" s="5"/>
      <c r="CP2526" s="5"/>
      <c r="CQ2526" s="5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</row>
    <row r="2527" spans="1:166" hidden="1" x14ac:dyDescent="0.25">
      <c r="A2527" t="s">
        <v>176</v>
      </c>
      <c r="C2527" s="6">
        <v>43773</v>
      </c>
      <c r="D2527" s="5">
        <v>1</v>
      </c>
      <c r="E2527" s="6" t="s">
        <v>209</v>
      </c>
      <c r="F2527" t="s">
        <v>10</v>
      </c>
      <c r="G2527">
        <v>0</v>
      </c>
      <c r="H2527" t="s">
        <v>113</v>
      </c>
      <c r="I2527" s="7">
        <v>7</v>
      </c>
      <c r="J2527">
        <v>1000</v>
      </c>
      <c r="K2527" s="5">
        <f t="shared" si="76"/>
        <v>142.85714285714286</v>
      </c>
      <c r="L2527" s="5"/>
      <c r="M2527" s="8"/>
      <c r="N2527" s="8"/>
      <c r="O2527" s="8"/>
      <c r="P2527" s="8"/>
      <c r="Q2527" s="5"/>
      <c r="R2527" s="5"/>
      <c r="S2527" s="5"/>
      <c r="T2527" s="5"/>
      <c r="U2527" s="5"/>
      <c r="V2527" s="5"/>
      <c r="W2527" s="5"/>
      <c r="X2527" s="8"/>
      <c r="Y2527" s="8"/>
      <c r="Z2527" s="8"/>
      <c r="AA2527" s="8"/>
      <c r="AB2527" s="8"/>
      <c r="AC2527" s="5"/>
      <c r="AD2527" s="9"/>
      <c r="AE2527" s="8"/>
      <c r="AF2527" s="8"/>
      <c r="AG2527" s="8"/>
      <c r="AH2527" s="8"/>
      <c r="AI2527" s="8"/>
      <c r="AJ2527" s="5"/>
      <c r="AK2527" s="8"/>
      <c r="AL2527" s="8"/>
      <c r="AM2527" s="8"/>
      <c r="AN2527" s="8"/>
      <c r="AO2527" s="8"/>
      <c r="AP2527" s="8"/>
      <c r="AQ2527" s="9"/>
      <c r="AR2527" s="9"/>
      <c r="AS2527" s="8"/>
      <c r="AT2527" s="8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9"/>
      <c r="BJ2527" s="5"/>
      <c r="BK2527" s="5"/>
      <c r="BL2527" s="5"/>
      <c r="BM2527" s="8"/>
      <c r="BN2527" s="8"/>
      <c r="BO2527" s="7"/>
      <c r="BP2527" s="5"/>
      <c r="BQ2527" s="5"/>
      <c r="BR2527" s="5"/>
      <c r="BS2527" s="5"/>
      <c r="BT2527" s="7"/>
      <c r="BU2527" s="7"/>
      <c r="BV2527" s="7"/>
      <c r="BW2527" s="7"/>
      <c r="BX2527" s="7"/>
      <c r="BY2527" s="7"/>
      <c r="BZ2527" s="7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8"/>
      <c r="CL2527" s="5"/>
      <c r="CM2527" s="5"/>
      <c r="CN2527" s="8"/>
      <c r="CO2527" s="5"/>
      <c r="CP2527" s="5"/>
      <c r="CQ2527" s="5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</row>
    <row r="2528" spans="1:166" hidden="1" x14ac:dyDescent="0.25">
      <c r="A2528" t="s">
        <v>176</v>
      </c>
      <c r="C2528" s="6">
        <v>43850</v>
      </c>
      <c r="D2528" s="5">
        <v>6</v>
      </c>
      <c r="E2528" s="6" t="s">
        <v>239</v>
      </c>
      <c r="F2528" t="s">
        <v>89</v>
      </c>
      <c r="G2528" s="5">
        <v>77</v>
      </c>
      <c r="H2528" t="s">
        <v>113</v>
      </c>
      <c r="I2528" s="7">
        <v>7</v>
      </c>
      <c r="J2528">
        <v>1000</v>
      </c>
      <c r="K2528" s="5">
        <f t="shared" si="76"/>
        <v>142.85714285714286</v>
      </c>
      <c r="L2528" s="5"/>
      <c r="M2528" s="8"/>
      <c r="N2528" s="8"/>
      <c r="O2528" s="8"/>
      <c r="P2528" s="8"/>
      <c r="Q2528" s="5"/>
      <c r="R2528" s="5"/>
      <c r="S2528" s="5"/>
      <c r="T2528" s="5">
        <v>77</v>
      </c>
      <c r="U2528" s="5"/>
      <c r="V2528" s="5"/>
      <c r="W2528" s="5"/>
      <c r="X2528" s="8"/>
      <c r="Y2528" s="8"/>
      <c r="Z2528" s="8"/>
      <c r="AA2528" s="8"/>
      <c r="AB2528" s="8"/>
      <c r="AC2528" s="5">
        <v>201.73230577901347</v>
      </c>
      <c r="AD2528" s="9">
        <v>1.6362500000000002E-2</v>
      </c>
      <c r="AE2528" s="7">
        <f>AC2528*AD2528</f>
        <v>3.3008448533091084</v>
      </c>
      <c r="AF2528" s="7"/>
      <c r="AG2528" s="7"/>
      <c r="AH2528" s="7"/>
      <c r="AI2528" s="7"/>
      <c r="AJ2528" s="5">
        <v>169.47859313003821</v>
      </c>
      <c r="AK2528" s="8"/>
      <c r="AL2528" s="8"/>
      <c r="AM2528" s="8"/>
      <c r="AN2528" s="8"/>
      <c r="AO2528" s="8"/>
      <c r="AP2528" s="8"/>
      <c r="AQ2528" s="9"/>
      <c r="AR2528" s="9">
        <v>3.9726666666666667E-2</v>
      </c>
      <c r="AS2528" s="7">
        <f>AJ2528*AR2528</f>
        <v>6.7328195764126511</v>
      </c>
      <c r="AT2528" s="7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>
        <v>30.217584132580221</v>
      </c>
      <c r="BI2528" s="9">
        <v>3.0742500000000002E-2</v>
      </c>
      <c r="BJ2528" s="7">
        <f>BH2528*BI2528</f>
        <v>0.92896408019584753</v>
      </c>
      <c r="BK2528" s="5">
        <f>AC2528+AJ2528+BH2528</f>
        <v>401.42848304163192</v>
      </c>
      <c r="BL2528" s="5"/>
      <c r="BM2528" s="8">
        <f>BH2528/BK2528</f>
        <v>7.5275137189122612E-2</v>
      </c>
      <c r="BN2528" s="8"/>
      <c r="BO2528" s="7"/>
      <c r="BP2528" s="5"/>
      <c r="BQ2528" s="5"/>
      <c r="BR2528" s="5"/>
      <c r="BS2528" s="5"/>
      <c r="BT2528" s="7"/>
      <c r="BU2528" s="7"/>
      <c r="BV2528" s="7"/>
      <c r="BW2528" s="7"/>
      <c r="BX2528" s="8">
        <f>AC2528/BK2528</f>
        <v>0.50253610369270163</v>
      </c>
      <c r="BY2528" s="8">
        <f>AJ2528/BK2528</f>
        <v>0.42218875911817566</v>
      </c>
      <c r="BZ2528" s="8">
        <f>BH2528/BK2528</f>
        <v>7.5275137189122612E-2</v>
      </c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8"/>
      <c r="CL2528" s="5"/>
      <c r="CM2528" s="5"/>
      <c r="CN2528" s="8"/>
      <c r="CO2528" s="5"/>
      <c r="CP2528" s="5"/>
      <c r="CQ2528" s="5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</row>
    <row r="2529" spans="1:166" hidden="1" x14ac:dyDescent="0.25">
      <c r="A2529" t="s">
        <v>176</v>
      </c>
      <c r="C2529" s="6">
        <v>43865</v>
      </c>
      <c r="D2529" s="5"/>
      <c r="E2529" s="6"/>
      <c r="F2529" s="6"/>
      <c r="G2529" s="5">
        <v>92</v>
      </c>
      <c r="H2529" t="s">
        <v>113</v>
      </c>
      <c r="I2529" s="7">
        <v>7</v>
      </c>
      <c r="J2529">
        <v>1000</v>
      </c>
      <c r="K2529" s="5">
        <f t="shared" si="76"/>
        <v>142.85714285714286</v>
      </c>
      <c r="L2529" s="5"/>
      <c r="M2529" s="8"/>
      <c r="N2529" s="8"/>
      <c r="O2529" s="8"/>
      <c r="P2529" s="8"/>
      <c r="Q2529" s="5"/>
      <c r="R2529" s="5"/>
      <c r="S2529" s="5"/>
      <c r="T2529" s="5"/>
      <c r="U2529" s="5"/>
      <c r="V2529" s="5"/>
      <c r="W2529" s="5"/>
      <c r="X2529" s="8"/>
      <c r="Y2529" s="8"/>
      <c r="Z2529" s="8"/>
      <c r="AA2529" s="8"/>
      <c r="AB2529" s="8"/>
      <c r="AC2529" s="5">
        <v>308.16598568193024</v>
      </c>
      <c r="AD2529" s="9">
        <v>1.4490000000000001E-2</v>
      </c>
      <c r="AE2529" s="7">
        <f>AC2529*AD2529</f>
        <v>4.4653251325311691</v>
      </c>
      <c r="AF2529" s="7"/>
      <c r="AG2529" s="7"/>
      <c r="AH2529" s="7"/>
      <c r="AI2529" s="7"/>
      <c r="AJ2529" s="5">
        <v>237.03942372925977</v>
      </c>
      <c r="AK2529" s="8"/>
      <c r="AL2529" s="8"/>
      <c r="AM2529" s="8"/>
      <c r="AN2529" s="8"/>
      <c r="AO2529" s="8"/>
      <c r="AP2529" s="8"/>
      <c r="AQ2529" s="9"/>
      <c r="AR2529" s="9">
        <v>4.2009999999999999E-2</v>
      </c>
      <c r="AS2529" s="7">
        <f>AJ2529*AR2529</f>
        <v>9.9580261908662031</v>
      </c>
      <c r="AT2529" s="7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>
        <v>85.150829715245081</v>
      </c>
      <c r="BI2529" s="9">
        <v>3.3680833333333333E-2</v>
      </c>
      <c r="BJ2529" s="7">
        <f>BH2529*BI2529</f>
        <v>2.8679509038342172</v>
      </c>
      <c r="BK2529" s="5">
        <f>AC2529+AJ2529+BH2529</f>
        <v>630.35623912643507</v>
      </c>
      <c r="BL2529" s="5"/>
      <c r="BM2529" s="8">
        <f>BH2529/BK2529</f>
        <v>0.13508366290345508</v>
      </c>
      <c r="BN2529" s="8"/>
      <c r="BO2529" s="7"/>
      <c r="BP2529" s="5"/>
      <c r="BQ2529" s="5"/>
      <c r="BR2529" s="5"/>
      <c r="BS2529" s="5"/>
      <c r="BT2529" s="7"/>
      <c r="BU2529" s="7"/>
      <c r="BV2529" s="7"/>
      <c r="BW2529" s="7"/>
      <c r="BX2529" s="8">
        <f>AC2529/BK2529</f>
        <v>0.48887591897082688</v>
      </c>
      <c r="BY2529" s="8">
        <f>AJ2529/BK2529</f>
        <v>0.37604041812571809</v>
      </c>
      <c r="BZ2529" s="8">
        <f>BH2529/BK2529</f>
        <v>0.13508366290345508</v>
      </c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8"/>
      <c r="CL2529" s="5"/>
      <c r="CM2529" s="5"/>
      <c r="CN2529" s="8"/>
      <c r="CO2529" s="5"/>
      <c r="CP2529" s="5"/>
      <c r="CQ2529" s="5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</row>
    <row r="2530" spans="1:166" hidden="1" x14ac:dyDescent="0.25">
      <c r="A2530" t="s">
        <v>176</v>
      </c>
      <c r="C2530" s="6">
        <v>43878</v>
      </c>
      <c r="D2530" s="5">
        <v>8</v>
      </c>
      <c r="E2530" t="s">
        <v>208</v>
      </c>
      <c r="F2530" s="6" t="s">
        <v>14</v>
      </c>
      <c r="G2530" s="5">
        <v>105</v>
      </c>
      <c r="H2530" t="s">
        <v>113</v>
      </c>
      <c r="I2530" s="7">
        <v>7</v>
      </c>
      <c r="J2530">
        <v>1000</v>
      </c>
      <c r="K2530" s="5">
        <f t="shared" si="76"/>
        <v>142.85714285714286</v>
      </c>
      <c r="L2530" s="5"/>
      <c r="M2530" s="8"/>
      <c r="N2530" s="8"/>
      <c r="O2530" s="8"/>
      <c r="P2530" s="8"/>
      <c r="Q2530" s="5"/>
      <c r="R2530" s="5"/>
      <c r="S2530" s="5"/>
      <c r="T2530" s="5"/>
      <c r="U2530" s="5">
        <v>105</v>
      </c>
      <c r="V2530" s="5"/>
      <c r="W2530" s="5"/>
      <c r="X2530" s="8"/>
      <c r="Y2530" s="8"/>
      <c r="Z2530" s="8"/>
      <c r="AA2530" s="8"/>
      <c r="AB2530" s="8"/>
      <c r="AC2530" s="5">
        <v>336.41478684589816</v>
      </c>
      <c r="AD2530" s="9">
        <v>1.0361E-2</v>
      </c>
      <c r="AE2530" s="7">
        <f>AC2530*AD2530</f>
        <v>3.485593606510351</v>
      </c>
      <c r="AF2530" s="7"/>
      <c r="AG2530" s="7"/>
      <c r="AH2530" s="7"/>
      <c r="AI2530" s="7"/>
      <c r="AJ2530" s="5">
        <v>238.16499663153513</v>
      </c>
      <c r="AK2530" s="8"/>
      <c r="AL2530" s="8"/>
      <c r="AM2530" s="8"/>
      <c r="AN2530" s="8"/>
      <c r="AO2530" s="8"/>
      <c r="AP2530" s="8"/>
      <c r="AQ2530" s="9"/>
      <c r="AR2530" s="9">
        <v>3.5765000000000005E-2</v>
      </c>
      <c r="AS2530" s="7">
        <f>AJ2530*AR2530</f>
        <v>8.5179711045268558</v>
      </c>
      <c r="AT2530" s="7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>
        <v>325.55457383878849</v>
      </c>
      <c r="BI2530" s="9">
        <v>2.0096666666666665E-2</v>
      </c>
      <c r="BJ2530" s="7">
        <f>BH2530*BI2530</f>
        <v>6.5425617522468524</v>
      </c>
      <c r="BK2530" s="5">
        <f>AC2530+AJ2530+BH2530</f>
        <v>900.13435731622167</v>
      </c>
      <c r="BL2530" s="5"/>
      <c r="BM2530" s="8">
        <f>BH2530/BK2530</f>
        <v>0.3616733115370015</v>
      </c>
      <c r="BN2530" s="8"/>
      <c r="BO2530" s="7"/>
      <c r="BP2530" s="5"/>
      <c r="BQ2530" s="5"/>
      <c r="BR2530" s="5"/>
      <c r="BS2530" s="5"/>
      <c r="BT2530" s="7"/>
      <c r="BU2530" s="7"/>
      <c r="BV2530" s="7"/>
      <c r="BW2530" s="7"/>
      <c r="BX2530" s="8">
        <f>AC2530/BK2530</f>
        <v>0.37373841372851185</v>
      </c>
      <c r="BY2530" s="8">
        <f>AJ2530/BK2530</f>
        <v>0.26458827473448676</v>
      </c>
      <c r="BZ2530" s="8">
        <f>BH2530/BK2530</f>
        <v>0.3616733115370015</v>
      </c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8"/>
      <c r="CL2530" s="5"/>
      <c r="CM2530" s="5"/>
      <c r="CN2530" s="8"/>
      <c r="CO2530" s="5"/>
      <c r="CP2530" s="5"/>
      <c r="CQ2530" s="5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</row>
    <row r="2531" spans="1:166" hidden="1" x14ac:dyDescent="0.25">
      <c r="A2531" t="s">
        <v>176</v>
      </c>
      <c r="C2531" s="6">
        <v>43906</v>
      </c>
      <c r="D2531" s="5">
        <v>9</v>
      </c>
      <c r="E2531" s="6" t="s">
        <v>207</v>
      </c>
      <c r="F2531" s="6" t="s">
        <v>15</v>
      </c>
      <c r="G2531" s="5">
        <v>133</v>
      </c>
      <c r="H2531" t="s">
        <v>113</v>
      </c>
      <c r="I2531" s="7">
        <v>7</v>
      </c>
      <c r="J2531">
        <v>1000</v>
      </c>
      <c r="K2531" s="5">
        <f t="shared" si="76"/>
        <v>142.85714285714286</v>
      </c>
      <c r="L2531" s="5"/>
      <c r="M2531" s="8"/>
      <c r="N2531" s="8"/>
      <c r="O2531" s="8"/>
      <c r="P2531" s="8"/>
      <c r="Q2531" s="5"/>
      <c r="R2531" s="5"/>
      <c r="S2531" s="5"/>
      <c r="T2531" s="5"/>
      <c r="U2531" s="5"/>
      <c r="V2531" s="5">
        <v>133</v>
      </c>
      <c r="W2531" s="5"/>
      <c r="X2531" s="8"/>
      <c r="Y2531" s="8"/>
      <c r="Z2531" s="8"/>
      <c r="AA2531" s="8"/>
      <c r="AB2531" s="8"/>
      <c r="AC2531" s="5">
        <v>389.5725017252617</v>
      </c>
      <c r="AD2531" s="9">
        <v>1.0600833333333332E-2</v>
      </c>
      <c r="AE2531" s="7">
        <f>AC2531*AD2531</f>
        <v>4.1297931620392108</v>
      </c>
      <c r="AF2531" s="7"/>
      <c r="AG2531" s="7"/>
      <c r="AH2531" s="7"/>
      <c r="AI2531" s="7"/>
      <c r="AJ2531" s="5">
        <v>235.82463019951274</v>
      </c>
      <c r="AK2531" s="8"/>
      <c r="AL2531" s="8"/>
      <c r="AM2531" s="8"/>
      <c r="AN2531" s="8"/>
      <c r="AO2531" s="8"/>
      <c r="AP2531" s="8"/>
      <c r="AQ2531" s="9"/>
      <c r="AR2531" s="9">
        <v>3.3676666666666667E-2</v>
      </c>
      <c r="AS2531" s="7">
        <f>AJ2531*AR2531</f>
        <v>7.9417874630189242</v>
      </c>
      <c r="AT2531" s="7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>
        <v>529.88435039963804</v>
      </c>
      <c r="BI2531" s="9">
        <v>4.9153333333333327E-2</v>
      </c>
      <c r="BJ2531" s="7">
        <f>BH2531*BI2531</f>
        <v>26.045582103310206</v>
      </c>
      <c r="BK2531" s="5">
        <f>AC2531+AJ2531+BH2531</f>
        <v>1155.2814823244125</v>
      </c>
      <c r="BL2531" s="5"/>
      <c r="BM2531" s="8">
        <f>BH2531/BK2531</f>
        <v>0.45866254978268767</v>
      </c>
      <c r="BN2531" s="8"/>
      <c r="BO2531" s="7"/>
      <c r="BP2531" s="5"/>
      <c r="BQ2531" s="5"/>
      <c r="BR2531" s="5"/>
      <c r="BS2531" s="5"/>
      <c r="BT2531" s="7"/>
      <c r="BU2531" s="7"/>
      <c r="BV2531" s="7"/>
      <c r="BW2531" s="7"/>
      <c r="BX2531" s="8">
        <f>AC2531/BK2531</f>
        <v>0.33721002862561811</v>
      </c>
      <c r="BY2531" s="8">
        <f>AJ2531/BK2531</f>
        <v>0.20412742159169417</v>
      </c>
      <c r="BZ2531" s="8">
        <f>BH2531/BK2531</f>
        <v>0.45866254978268767</v>
      </c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8"/>
      <c r="CL2531" s="5"/>
      <c r="CM2531" s="5"/>
      <c r="CN2531" s="8"/>
      <c r="CO2531" s="5"/>
      <c r="CP2531" s="5"/>
      <c r="CQ2531" s="5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</row>
    <row r="2532" spans="1:166" hidden="1" x14ac:dyDescent="0.25">
      <c r="A2532" t="s">
        <v>176</v>
      </c>
      <c r="C2532" s="6">
        <v>43996</v>
      </c>
      <c r="D2532" s="5">
        <v>10</v>
      </c>
      <c r="E2532" t="s">
        <v>108</v>
      </c>
      <c r="F2532" s="6" t="s">
        <v>18</v>
      </c>
      <c r="G2532" s="5">
        <v>223</v>
      </c>
      <c r="H2532" t="s">
        <v>113</v>
      </c>
      <c r="I2532" s="7">
        <v>7</v>
      </c>
      <c r="J2532">
        <v>1000</v>
      </c>
      <c r="K2532" s="5">
        <f t="shared" si="76"/>
        <v>142.85714285714286</v>
      </c>
      <c r="L2532" s="5"/>
      <c r="M2532" s="8"/>
      <c r="N2532" s="8"/>
      <c r="O2532" s="8"/>
      <c r="P2532" s="8"/>
      <c r="Q2532" s="5"/>
      <c r="R2532" s="5"/>
      <c r="S2532" s="5"/>
      <c r="T2532" s="5"/>
      <c r="U2532" s="5"/>
      <c r="V2532" s="5"/>
      <c r="W2532" s="5"/>
      <c r="X2532" s="8"/>
      <c r="Y2532" s="8"/>
      <c r="Z2532" s="8"/>
      <c r="AA2532" s="8"/>
      <c r="AB2532" s="8"/>
      <c r="AC2532" s="5"/>
      <c r="AD2532" s="9"/>
      <c r="AE2532" s="8"/>
      <c r="AF2532" s="8"/>
      <c r="AG2532" s="8"/>
      <c r="AH2532" s="8"/>
      <c r="AI2532" s="8"/>
      <c r="AJ2532" s="5"/>
      <c r="AK2532" s="8"/>
      <c r="AL2532" s="8"/>
      <c r="AM2532" s="8"/>
      <c r="AN2532" s="8"/>
      <c r="AO2532" s="8"/>
      <c r="AP2532" s="8"/>
      <c r="AQ2532" s="9"/>
      <c r="AR2532" s="9"/>
      <c r="AS2532" s="8"/>
      <c r="AT2532" s="8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9"/>
      <c r="BJ2532" s="5"/>
      <c r="BK2532" s="5"/>
      <c r="BL2532" s="5"/>
      <c r="BM2532" s="8"/>
      <c r="BN2532" s="5">
        <f>BP2532*(1/(BO2532/100))</f>
        <v>432.60788920489676</v>
      </c>
      <c r="BO2532" s="7">
        <v>40.435000000000002</v>
      </c>
      <c r="BP2532" s="5">
        <v>174.92500000000001</v>
      </c>
      <c r="BQ2532" s="5">
        <f>BN2532-BP2532</f>
        <v>257.68288920489675</v>
      </c>
      <c r="BR2532" s="5"/>
      <c r="BS2532" s="5"/>
      <c r="BT2532" s="7">
        <v>7.7059471365638776</v>
      </c>
      <c r="BU2532" s="7"/>
      <c r="BV2532" s="7"/>
      <c r="BW2532" s="7"/>
      <c r="BX2532" s="7"/>
      <c r="BY2532" s="7"/>
      <c r="BZ2532" s="7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8"/>
      <c r="CL2532" s="5"/>
      <c r="CM2532" s="5"/>
      <c r="CN2532" s="8"/>
      <c r="CO2532" s="5"/>
      <c r="CP2532" s="5"/>
      <c r="CQ2532" s="5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</row>
    <row r="2533" spans="1:166" hidden="1" x14ac:dyDescent="0.25">
      <c r="A2533" t="s">
        <v>177</v>
      </c>
      <c r="C2533" s="6">
        <v>43773</v>
      </c>
      <c r="D2533" s="5">
        <v>1</v>
      </c>
      <c r="E2533" s="6" t="s">
        <v>209</v>
      </c>
      <c r="F2533" t="s">
        <v>10</v>
      </c>
      <c r="G2533">
        <v>0</v>
      </c>
      <c r="H2533" t="s">
        <v>113</v>
      </c>
      <c r="I2533" s="7">
        <v>7</v>
      </c>
      <c r="J2533">
        <v>1000</v>
      </c>
      <c r="K2533" s="5">
        <f t="shared" si="76"/>
        <v>142.85714285714286</v>
      </c>
      <c r="L2533" s="5"/>
      <c r="M2533" s="8"/>
      <c r="N2533" s="8"/>
      <c r="O2533" s="8"/>
      <c r="P2533" s="8"/>
      <c r="Q2533" s="5"/>
      <c r="R2533" s="5"/>
      <c r="S2533" s="5"/>
      <c r="T2533" s="5"/>
      <c r="U2533" s="5"/>
      <c r="V2533" s="5"/>
      <c r="W2533" s="5"/>
      <c r="X2533" s="8"/>
      <c r="Y2533" s="8"/>
      <c r="Z2533" s="8"/>
      <c r="AA2533" s="8"/>
      <c r="AB2533" s="8"/>
      <c r="AC2533" s="5"/>
      <c r="AD2533" s="9"/>
      <c r="AE2533" s="8"/>
      <c r="AF2533" s="8"/>
      <c r="AG2533" s="8"/>
      <c r="AH2533" s="8"/>
      <c r="AI2533" s="8"/>
      <c r="AJ2533" s="5"/>
      <c r="AK2533" s="8"/>
      <c r="AL2533" s="8"/>
      <c r="AM2533" s="8"/>
      <c r="AN2533" s="8"/>
      <c r="AO2533" s="8"/>
      <c r="AP2533" s="8"/>
      <c r="AQ2533" s="9"/>
      <c r="AR2533" s="9"/>
      <c r="AS2533" s="8"/>
      <c r="AT2533" s="8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9"/>
      <c r="BJ2533" s="5"/>
      <c r="BK2533" s="5"/>
      <c r="BL2533" s="5"/>
      <c r="BM2533" s="8"/>
      <c r="BN2533" s="8"/>
      <c r="BO2533" s="7"/>
      <c r="BP2533" s="5"/>
      <c r="BQ2533" s="5"/>
      <c r="BR2533" s="5"/>
      <c r="BS2533" s="5"/>
      <c r="BT2533" s="7"/>
      <c r="BU2533" s="7"/>
      <c r="BV2533" s="7"/>
      <c r="BW2533" s="7"/>
      <c r="BX2533" s="7"/>
      <c r="BY2533" s="7"/>
      <c r="BZ2533" s="7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8"/>
      <c r="CL2533" s="5"/>
      <c r="CM2533" s="5"/>
      <c r="CN2533" s="8"/>
      <c r="CO2533" s="5"/>
      <c r="CP2533" s="5"/>
      <c r="CQ2533" s="5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</row>
    <row r="2534" spans="1:166" hidden="1" x14ac:dyDescent="0.25">
      <c r="A2534" t="s">
        <v>177</v>
      </c>
      <c r="C2534" s="6">
        <v>43850</v>
      </c>
      <c r="D2534" s="5">
        <v>6</v>
      </c>
      <c r="E2534" s="6" t="s">
        <v>239</v>
      </c>
      <c r="F2534" t="s">
        <v>89</v>
      </c>
      <c r="G2534" s="5">
        <v>77</v>
      </c>
      <c r="H2534" t="s">
        <v>113</v>
      </c>
      <c r="I2534" s="7">
        <v>7</v>
      </c>
      <c r="J2534">
        <v>1000</v>
      </c>
      <c r="K2534" s="5">
        <f t="shared" si="76"/>
        <v>142.85714285714286</v>
      </c>
      <c r="L2534" s="5"/>
      <c r="M2534" s="8"/>
      <c r="N2534" s="8"/>
      <c r="O2534" s="8"/>
      <c r="P2534" s="8"/>
      <c r="Q2534" s="5"/>
      <c r="R2534" s="5"/>
      <c r="S2534" s="5"/>
      <c r="T2534" s="5">
        <v>77</v>
      </c>
      <c r="U2534" s="5"/>
      <c r="V2534" s="5"/>
      <c r="W2534" s="5"/>
      <c r="X2534" s="8"/>
      <c r="Y2534" s="8"/>
      <c r="Z2534" s="8"/>
      <c r="AA2534" s="8"/>
      <c r="AB2534" s="8"/>
      <c r="AC2534" s="5">
        <v>222.68421180389433</v>
      </c>
      <c r="AD2534" s="9">
        <v>1.6455833333333333E-2</v>
      </c>
      <c r="AE2534" s="7">
        <f>AC2534*AD2534</f>
        <v>3.6644542754095841</v>
      </c>
      <c r="AF2534" s="7"/>
      <c r="AG2534" s="7"/>
      <c r="AH2534" s="7"/>
      <c r="AI2534" s="7"/>
      <c r="AJ2534" s="5">
        <v>195.06506452901047</v>
      </c>
      <c r="AK2534" s="8"/>
      <c r="AL2534" s="8"/>
      <c r="AM2534" s="8"/>
      <c r="AN2534" s="8"/>
      <c r="AO2534" s="8"/>
      <c r="AP2534" s="8"/>
      <c r="AQ2534" s="9"/>
      <c r="AR2534" s="9">
        <v>4.1011666666666668E-2</v>
      </c>
      <c r="AS2534" s="7">
        <f>AJ2534*AR2534</f>
        <v>7.9999434047756015</v>
      </c>
      <c r="AT2534" s="7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>
        <v>28.402775027841564</v>
      </c>
      <c r="BI2534" s="9">
        <v>3.6374999999999998E-2</v>
      </c>
      <c r="BJ2534" s="7">
        <f>BH2534*BI2534</f>
        <v>1.0331509416377369</v>
      </c>
      <c r="BK2534" s="5">
        <f>AC2534+AJ2534+BH2534</f>
        <v>446.15205136074638</v>
      </c>
      <c r="BL2534" s="5"/>
      <c r="BM2534" s="8">
        <f>BH2534/BK2534</f>
        <v>6.3661648402633594E-2</v>
      </c>
      <c r="BN2534" s="8"/>
      <c r="BO2534" s="7"/>
      <c r="BP2534" s="5"/>
      <c r="BQ2534" s="5"/>
      <c r="BR2534" s="5"/>
      <c r="BS2534" s="5"/>
      <c r="BT2534" s="7"/>
      <c r="BU2534" s="7"/>
      <c r="BV2534" s="7"/>
      <c r="BW2534" s="7"/>
      <c r="BX2534" s="8">
        <f>AC2534/BK2534</f>
        <v>0.49912179295089232</v>
      </c>
      <c r="BY2534" s="8">
        <f>AJ2534/BK2534</f>
        <v>0.43721655864647402</v>
      </c>
      <c r="BZ2534" s="8">
        <f>BH2534/BK2534</f>
        <v>6.3661648402633594E-2</v>
      </c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8"/>
      <c r="CL2534" s="5"/>
      <c r="CM2534" s="5"/>
      <c r="CN2534" s="8"/>
      <c r="CO2534" s="5"/>
      <c r="CP2534" s="5"/>
      <c r="CQ2534" s="5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</row>
    <row r="2535" spans="1:166" hidden="1" x14ac:dyDescent="0.25">
      <c r="A2535" t="s">
        <v>177</v>
      </c>
      <c r="C2535" s="6">
        <v>43865</v>
      </c>
      <c r="D2535" s="5"/>
      <c r="E2535" s="6"/>
      <c r="F2535" s="6"/>
      <c r="G2535" s="5">
        <v>92</v>
      </c>
      <c r="H2535" t="s">
        <v>113</v>
      </c>
      <c r="I2535" s="7">
        <v>7</v>
      </c>
      <c r="J2535">
        <v>1000</v>
      </c>
      <c r="K2535" s="5">
        <f t="shared" si="76"/>
        <v>142.85714285714286</v>
      </c>
      <c r="L2535" s="5"/>
      <c r="M2535" s="8"/>
      <c r="N2535" s="8"/>
      <c r="O2535" s="8"/>
      <c r="P2535" s="8"/>
      <c r="Q2535" s="5"/>
      <c r="R2535" s="5"/>
      <c r="S2535" s="5"/>
      <c r="T2535" s="5"/>
      <c r="U2535" s="5"/>
      <c r="V2535" s="5"/>
      <c r="W2535" s="5"/>
      <c r="X2535" s="8"/>
      <c r="Y2535" s="8"/>
      <c r="Z2535" s="8"/>
      <c r="AA2535" s="8"/>
      <c r="AB2535" s="8"/>
      <c r="AC2535" s="5">
        <v>312.84658006183412</v>
      </c>
      <c r="AD2535" s="9">
        <v>1.4754166666666665E-2</v>
      </c>
      <c r="AE2535" s="7">
        <f>AC2535*AD2535</f>
        <v>4.6157905833289767</v>
      </c>
      <c r="AF2535" s="7"/>
      <c r="AG2535" s="7"/>
      <c r="AH2535" s="7"/>
      <c r="AI2535" s="7"/>
      <c r="AJ2535" s="5">
        <v>243.44054124064169</v>
      </c>
      <c r="AK2535" s="8"/>
      <c r="AL2535" s="8"/>
      <c r="AM2535" s="8"/>
      <c r="AN2535" s="8"/>
      <c r="AO2535" s="8"/>
      <c r="AP2535" s="8"/>
      <c r="AQ2535" s="9"/>
      <c r="AR2535" s="9">
        <v>4.1525833333333331E-2</v>
      </c>
      <c r="AS2535" s="7">
        <f>AJ2535*AR2535</f>
        <v>10.109071342135346</v>
      </c>
      <c r="AT2535" s="7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>
        <v>144.5253129511492</v>
      </c>
      <c r="BI2535" s="9">
        <v>3.2675833333333335E-2</v>
      </c>
      <c r="BJ2535" s="7">
        <f>BH2535*BI2535</f>
        <v>4.7224850384395927</v>
      </c>
      <c r="BK2535" s="5">
        <f>AC2535+AJ2535+BH2535</f>
        <v>700.81243425362504</v>
      </c>
      <c r="BL2535" s="5"/>
      <c r="BM2535" s="8">
        <f>BH2535/BK2535</f>
        <v>0.20622538340814495</v>
      </c>
      <c r="BN2535" s="8"/>
      <c r="BO2535" s="7"/>
      <c r="BP2535" s="5"/>
      <c r="BQ2535" s="5"/>
      <c r="BR2535" s="5"/>
      <c r="BS2535" s="5"/>
      <c r="BT2535" s="7"/>
      <c r="BU2535" s="7"/>
      <c r="BV2535" s="7"/>
      <c r="BW2535" s="7"/>
      <c r="BX2535" s="8">
        <f>AC2535/BK2535</f>
        <v>0.446405578398477</v>
      </c>
      <c r="BY2535" s="8">
        <f>AJ2535/BK2535</f>
        <v>0.347369038193378</v>
      </c>
      <c r="BZ2535" s="8">
        <f>BH2535/BK2535</f>
        <v>0.20622538340814495</v>
      </c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8"/>
      <c r="CL2535" s="5"/>
      <c r="CM2535" s="5"/>
      <c r="CN2535" s="8"/>
      <c r="CO2535" s="5"/>
      <c r="CP2535" s="5"/>
      <c r="CQ2535" s="5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</row>
    <row r="2536" spans="1:166" hidden="1" x14ac:dyDescent="0.25">
      <c r="A2536" t="s">
        <v>177</v>
      </c>
      <c r="C2536" s="6">
        <v>43878</v>
      </c>
      <c r="D2536" s="5">
        <v>8</v>
      </c>
      <c r="E2536" t="s">
        <v>208</v>
      </c>
      <c r="F2536" s="6" t="s">
        <v>14</v>
      </c>
      <c r="G2536" s="5">
        <v>105</v>
      </c>
      <c r="H2536" t="s">
        <v>113</v>
      </c>
      <c r="I2536" s="7">
        <v>7</v>
      </c>
      <c r="J2536">
        <v>1000</v>
      </c>
      <c r="K2536" s="5">
        <f t="shared" si="76"/>
        <v>142.85714285714286</v>
      </c>
      <c r="L2536" s="5"/>
      <c r="M2536" s="8"/>
      <c r="N2536" s="8"/>
      <c r="O2536" s="8"/>
      <c r="P2536" s="8"/>
      <c r="Q2536" s="5"/>
      <c r="R2536" s="5"/>
      <c r="S2536" s="5"/>
      <c r="T2536" s="5"/>
      <c r="U2536" s="5">
        <v>105</v>
      </c>
      <c r="V2536" s="5"/>
      <c r="W2536" s="5"/>
      <c r="X2536" s="8"/>
      <c r="Y2536" s="8"/>
      <c r="Z2536" s="8"/>
      <c r="AA2536" s="8"/>
      <c r="AB2536" s="8"/>
      <c r="AC2536" s="5">
        <v>411.00970639516845</v>
      </c>
      <c r="AD2536" s="9">
        <v>1.0676916666666668E-2</v>
      </c>
      <c r="AE2536" s="7">
        <f>AC2536*AD2536</f>
        <v>4.3883163843723478</v>
      </c>
      <c r="AF2536" s="7"/>
      <c r="AG2536" s="7"/>
      <c r="AH2536" s="7"/>
      <c r="AI2536" s="7"/>
      <c r="AJ2536" s="5">
        <v>272.67452861231158</v>
      </c>
      <c r="AK2536" s="8"/>
      <c r="AL2536" s="8"/>
      <c r="AM2536" s="8"/>
      <c r="AN2536" s="8"/>
      <c r="AO2536" s="8"/>
      <c r="AP2536" s="8"/>
      <c r="AQ2536" s="9"/>
      <c r="AR2536" s="9">
        <v>3.5805833333333335E-2</v>
      </c>
      <c r="AS2536" s="7">
        <f>AJ2536*AR2536</f>
        <v>9.7633387257376594</v>
      </c>
      <c r="AT2536" s="7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>
        <v>275.96715067258862</v>
      </c>
      <c r="BI2536" s="9">
        <v>2.4478333333333331E-2</v>
      </c>
      <c r="BJ2536" s="7">
        <f>BH2536*BI2536</f>
        <v>6.7552159032138475</v>
      </c>
      <c r="BK2536" s="5">
        <f>AC2536+AJ2536+BH2536</f>
        <v>959.65138568006864</v>
      </c>
      <c r="BL2536" s="5"/>
      <c r="BM2536" s="8">
        <f>BH2536/BK2536</f>
        <v>0.28757021017275053</v>
      </c>
      <c r="BN2536" s="8"/>
      <c r="BO2536" s="7"/>
      <c r="BP2536" s="5"/>
      <c r="BQ2536" s="5"/>
      <c r="BR2536" s="5"/>
      <c r="BS2536" s="5"/>
      <c r="BT2536" s="7"/>
      <c r="BU2536" s="7"/>
      <c r="BV2536" s="7"/>
      <c r="BW2536" s="7"/>
      <c r="BX2536" s="8">
        <f>AC2536/BK2536</f>
        <v>0.42829064025568142</v>
      </c>
      <c r="BY2536" s="8">
        <f>AJ2536/BK2536</f>
        <v>0.28413914957156805</v>
      </c>
      <c r="BZ2536" s="8">
        <f>BH2536/BK2536</f>
        <v>0.28757021017275053</v>
      </c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8"/>
      <c r="CL2536" s="5"/>
      <c r="CM2536" s="5"/>
      <c r="CN2536" s="8"/>
      <c r="CO2536" s="5"/>
      <c r="CP2536" s="5"/>
      <c r="CQ2536" s="5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</row>
    <row r="2537" spans="1:166" hidden="1" x14ac:dyDescent="0.25">
      <c r="A2537" t="s">
        <v>177</v>
      </c>
      <c r="C2537" s="6">
        <v>43906</v>
      </c>
      <c r="D2537" s="5">
        <v>9</v>
      </c>
      <c r="E2537" s="6" t="s">
        <v>207</v>
      </c>
      <c r="F2537" s="6" t="s">
        <v>15</v>
      </c>
      <c r="G2537" s="5">
        <v>133</v>
      </c>
      <c r="H2537" t="s">
        <v>113</v>
      </c>
      <c r="I2537" s="7">
        <v>7</v>
      </c>
      <c r="J2537">
        <v>1000</v>
      </c>
      <c r="K2537" s="5">
        <f t="shared" si="76"/>
        <v>142.85714285714286</v>
      </c>
      <c r="L2537" s="5"/>
      <c r="M2537" s="8"/>
      <c r="N2537" s="8"/>
      <c r="O2537" s="8"/>
      <c r="P2537" s="8"/>
      <c r="Q2537" s="5"/>
      <c r="R2537" s="5"/>
      <c r="S2537" s="5"/>
      <c r="T2537" s="5"/>
      <c r="U2537" s="5"/>
      <c r="V2537" s="5">
        <v>133</v>
      </c>
      <c r="W2537" s="5"/>
      <c r="X2537" s="8"/>
      <c r="Y2537" s="8"/>
      <c r="Z2537" s="8"/>
      <c r="AA2537" s="8"/>
      <c r="AB2537" s="8"/>
      <c r="AC2537" s="5">
        <v>404.18925494080747</v>
      </c>
      <c r="AD2537" s="9">
        <v>9.3333333333333341E-3</v>
      </c>
      <c r="AE2537" s="7">
        <f>AC2537*AD2537</f>
        <v>3.7724330461142035</v>
      </c>
      <c r="AF2537" s="7"/>
      <c r="AG2537" s="7"/>
      <c r="AH2537" s="7"/>
      <c r="AI2537" s="7"/>
      <c r="AJ2537" s="5">
        <v>237.05630337255607</v>
      </c>
      <c r="AK2537" s="8"/>
      <c r="AL2537" s="8"/>
      <c r="AM2537" s="8"/>
      <c r="AN2537" s="8"/>
      <c r="AO2537" s="8"/>
      <c r="AP2537" s="8"/>
      <c r="AQ2537" s="9"/>
      <c r="AR2537" s="9">
        <v>3.283833333333333E-2</v>
      </c>
      <c r="AS2537" s="7">
        <f>AJ2537*AR2537</f>
        <v>7.7845339089157868</v>
      </c>
      <c r="AT2537" s="7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>
        <v>639.95065086120098</v>
      </c>
      <c r="BI2537" s="9">
        <v>2.400583333333333E-2</v>
      </c>
      <c r="BJ2537" s="7">
        <f>BH2537*BI2537</f>
        <v>15.362548666132179</v>
      </c>
      <c r="BK2537" s="5">
        <f>AC2537+AJ2537+BH2537</f>
        <v>1281.1962091745645</v>
      </c>
      <c r="BL2537" s="5"/>
      <c r="BM2537" s="8">
        <f>BH2537/BK2537</f>
        <v>0.49949464904637958</v>
      </c>
      <c r="BN2537" s="8"/>
      <c r="BO2537" s="7"/>
      <c r="BP2537" s="5"/>
      <c r="BQ2537" s="5"/>
      <c r="BR2537" s="5"/>
      <c r="BS2537" s="5"/>
      <c r="BT2537" s="7"/>
      <c r="BU2537" s="7"/>
      <c r="BV2537" s="7"/>
      <c r="BW2537" s="7"/>
      <c r="BX2537" s="8">
        <f>AC2537/BK2537</f>
        <v>0.31547802908440875</v>
      </c>
      <c r="BY2537" s="8">
        <f>AJ2537/BK2537</f>
        <v>0.18502732186921172</v>
      </c>
      <c r="BZ2537" s="8">
        <f>BH2537/BK2537</f>
        <v>0.49949464904637958</v>
      </c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8"/>
      <c r="CL2537" s="5"/>
      <c r="CM2537" s="5"/>
      <c r="CN2537" s="8"/>
      <c r="CO2537" s="5"/>
      <c r="CP2537" s="5"/>
      <c r="CQ2537" s="5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</row>
    <row r="2538" spans="1:166" hidden="1" x14ac:dyDescent="0.25">
      <c r="A2538" t="s">
        <v>177</v>
      </c>
      <c r="C2538" s="6">
        <v>43996</v>
      </c>
      <c r="D2538" s="5">
        <v>10</v>
      </c>
      <c r="E2538" t="s">
        <v>108</v>
      </c>
      <c r="F2538" s="6" t="s">
        <v>18</v>
      </c>
      <c r="G2538" s="5">
        <v>223</v>
      </c>
      <c r="H2538" t="s">
        <v>113</v>
      </c>
      <c r="I2538" s="7">
        <v>7</v>
      </c>
      <c r="J2538">
        <v>1000</v>
      </c>
      <c r="K2538" s="5">
        <f t="shared" si="76"/>
        <v>142.85714285714286</v>
      </c>
      <c r="L2538" s="5"/>
      <c r="M2538" s="8"/>
      <c r="N2538" s="8"/>
      <c r="O2538" s="8"/>
      <c r="P2538" s="8"/>
      <c r="Q2538" s="5"/>
      <c r="R2538" s="5"/>
      <c r="S2538" s="5"/>
      <c r="T2538" s="5"/>
      <c r="U2538" s="5"/>
      <c r="V2538" s="5"/>
      <c r="W2538" s="5"/>
      <c r="X2538" s="8"/>
      <c r="Y2538" s="8"/>
      <c r="Z2538" s="8"/>
      <c r="AA2538" s="8"/>
      <c r="AB2538" s="8"/>
      <c r="AC2538" s="5"/>
      <c r="AD2538" s="8"/>
      <c r="AE2538" s="8"/>
      <c r="AF2538" s="8"/>
      <c r="AG2538" s="8"/>
      <c r="AH2538" s="8"/>
      <c r="AI2538" s="8"/>
      <c r="AJ2538" s="5"/>
      <c r="AK2538" s="8"/>
      <c r="AL2538" s="8"/>
      <c r="AM2538" s="8"/>
      <c r="AN2538" s="8"/>
      <c r="AO2538" s="8"/>
      <c r="AP2538" s="8"/>
      <c r="AQ2538" s="9"/>
      <c r="AR2538" s="8"/>
      <c r="AS2538" s="8"/>
      <c r="AT2538" s="8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9"/>
      <c r="BJ2538" s="5"/>
      <c r="BK2538" s="5"/>
      <c r="BL2538" s="5"/>
      <c r="BM2538" s="8"/>
      <c r="BN2538" s="5">
        <f>BP2538*(1/(BO2538/100))</f>
        <v>381.51333831962103</v>
      </c>
      <c r="BO2538" s="7">
        <v>40.11</v>
      </c>
      <c r="BP2538" s="5">
        <v>153.02500000000001</v>
      </c>
      <c r="BQ2538" s="5">
        <f>BN2538-BP2538</f>
        <v>228.48833831962102</v>
      </c>
      <c r="BR2538" s="5"/>
      <c r="BS2538" s="5"/>
      <c r="BT2538" s="7">
        <v>6.7411894273127757</v>
      </c>
      <c r="BU2538" s="7"/>
      <c r="BV2538" s="7"/>
      <c r="BW2538" s="7"/>
      <c r="BX2538" s="7"/>
      <c r="BY2538" s="7"/>
      <c r="BZ2538" s="7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8"/>
      <c r="CL2538" s="5"/>
      <c r="CM2538" s="5"/>
      <c r="CN2538" s="8"/>
      <c r="CO2538" s="5"/>
      <c r="CP2538" s="5"/>
      <c r="CQ2538" s="5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</row>
    <row r="2539" spans="1:166" hidden="1" x14ac:dyDescent="0.25">
      <c r="A2539" t="s">
        <v>166</v>
      </c>
      <c r="C2539" s="6">
        <v>43773</v>
      </c>
      <c r="D2539" s="5">
        <v>1</v>
      </c>
      <c r="E2539" s="6" t="s">
        <v>209</v>
      </c>
      <c r="F2539" t="s">
        <v>10</v>
      </c>
      <c r="G2539">
        <v>0</v>
      </c>
      <c r="H2539" t="s">
        <v>25</v>
      </c>
      <c r="I2539" s="7">
        <v>7</v>
      </c>
      <c r="J2539">
        <v>1000</v>
      </c>
      <c r="K2539" s="5">
        <f t="shared" si="76"/>
        <v>142.85714285714286</v>
      </c>
      <c r="L2539" s="5"/>
      <c r="M2539" s="8"/>
      <c r="N2539" s="8"/>
      <c r="O2539" s="8"/>
      <c r="P2539" s="8"/>
      <c r="Q2539" s="5"/>
      <c r="R2539" s="5"/>
      <c r="S2539" s="5"/>
      <c r="T2539" s="5"/>
      <c r="U2539" s="5"/>
      <c r="V2539" s="5"/>
      <c r="W2539" s="5"/>
      <c r="X2539" s="8"/>
      <c r="Y2539" s="8"/>
      <c r="Z2539" s="8"/>
      <c r="AA2539" s="8"/>
      <c r="AB2539" s="8"/>
      <c r="AC2539" s="5"/>
      <c r="AD2539" s="8"/>
      <c r="AE2539" s="8"/>
      <c r="AF2539" s="8"/>
      <c r="AG2539" s="8"/>
      <c r="AH2539" s="8"/>
      <c r="AI2539" s="8"/>
      <c r="AJ2539" s="5"/>
      <c r="AK2539" s="8"/>
      <c r="AL2539" s="8"/>
      <c r="AM2539" s="8"/>
      <c r="AN2539" s="8"/>
      <c r="AO2539" s="8"/>
      <c r="AP2539" s="8"/>
      <c r="AQ2539" s="9"/>
      <c r="AR2539" s="8"/>
      <c r="AS2539" s="8"/>
      <c r="AT2539" s="8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9"/>
      <c r="BJ2539" s="5"/>
      <c r="BK2539" s="5"/>
      <c r="BL2539" s="5"/>
      <c r="BM2539" s="8"/>
      <c r="BN2539" s="8"/>
      <c r="BO2539" s="7"/>
      <c r="BP2539" s="5"/>
      <c r="BQ2539" s="5"/>
      <c r="BR2539" s="5"/>
      <c r="BS2539" s="5"/>
      <c r="BT2539" s="7"/>
      <c r="BU2539" s="7"/>
      <c r="BV2539" s="7"/>
      <c r="BW2539" s="7"/>
      <c r="BX2539" s="7"/>
      <c r="BY2539" s="7"/>
      <c r="BZ2539" s="7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8"/>
      <c r="CL2539" s="5"/>
      <c r="CM2539" s="5"/>
      <c r="CN2539" s="8"/>
      <c r="CO2539" s="5"/>
      <c r="CP2539" s="5"/>
      <c r="CQ2539" s="5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</row>
    <row r="2540" spans="1:166" hidden="1" x14ac:dyDescent="0.25">
      <c r="A2540" t="s">
        <v>166</v>
      </c>
      <c r="C2540" s="6">
        <v>43906</v>
      </c>
      <c r="D2540" s="5">
        <v>9</v>
      </c>
      <c r="E2540" s="6" t="s">
        <v>207</v>
      </c>
      <c r="F2540" s="6" t="s">
        <v>15</v>
      </c>
      <c r="G2540" s="5">
        <v>133</v>
      </c>
      <c r="H2540" t="s">
        <v>25</v>
      </c>
      <c r="I2540" s="7">
        <v>7</v>
      </c>
      <c r="J2540">
        <v>1000</v>
      </c>
      <c r="K2540" s="5">
        <f t="shared" si="76"/>
        <v>142.85714285714286</v>
      </c>
      <c r="L2540" s="5"/>
      <c r="M2540" s="8"/>
      <c r="N2540" s="8"/>
      <c r="O2540" s="8"/>
      <c r="P2540" s="8"/>
      <c r="Q2540" s="5"/>
      <c r="R2540" s="5"/>
      <c r="S2540" s="5"/>
      <c r="T2540" s="5"/>
      <c r="U2540" s="5"/>
      <c r="V2540" s="5">
        <v>133</v>
      </c>
      <c r="W2540" s="5"/>
      <c r="X2540" s="8"/>
      <c r="Y2540" s="8"/>
      <c r="Z2540" s="8"/>
      <c r="AA2540" s="8"/>
      <c r="AB2540" s="8"/>
      <c r="AC2540" s="5">
        <v>317.6083439365284</v>
      </c>
      <c r="AD2540" s="9">
        <v>8.5662499999999992E-3</v>
      </c>
      <c r="AE2540" s="7">
        <f>AC2540*AD2540</f>
        <v>2.7207124762462862</v>
      </c>
      <c r="AF2540" s="7"/>
      <c r="AG2540" s="7"/>
      <c r="AH2540" s="7"/>
      <c r="AI2540" s="7"/>
      <c r="AJ2540" s="5">
        <v>213.64785766967444</v>
      </c>
      <c r="AK2540" s="8"/>
      <c r="AL2540" s="8"/>
      <c r="AM2540" s="8"/>
      <c r="AN2540" s="8"/>
      <c r="AO2540" s="8"/>
      <c r="AP2540" s="8"/>
      <c r="AQ2540" s="9"/>
      <c r="AR2540" s="9">
        <v>2.5565000000000001E-2</v>
      </c>
      <c r="AS2540" s="7">
        <f>AJ2540*AR2540</f>
        <v>5.4619074813252269</v>
      </c>
      <c r="AT2540" s="7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>
        <v>664.29957976806213</v>
      </c>
      <c r="BI2540" s="9">
        <v>2.1749999999999999E-2</v>
      </c>
      <c r="BJ2540" s="7">
        <f>BH2540*BI2540</f>
        <v>14.44851585995535</v>
      </c>
      <c r="BK2540" s="5">
        <f>AC2540+AJ2540+BH2540</f>
        <v>1195.5557813742648</v>
      </c>
      <c r="BL2540" s="5"/>
      <c r="BM2540" s="8">
        <f>BH2540/BK2540</f>
        <v>0.55564080749495814</v>
      </c>
      <c r="BN2540" s="8"/>
      <c r="BO2540" s="7"/>
      <c r="BP2540" s="5"/>
      <c r="BQ2540" s="5"/>
      <c r="BR2540" s="5"/>
      <c r="BS2540" s="5"/>
      <c r="BT2540" s="7"/>
      <c r="BU2540" s="7"/>
      <c r="BV2540" s="7"/>
      <c r="BW2540" s="7"/>
      <c r="BX2540" s="8">
        <f>AC2540/BK2540</f>
        <v>0.26565748657201477</v>
      </c>
      <c r="BY2540" s="8">
        <f>AJ2540/BK2540</f>
        <v>0.1787017059330272</v>
      </c>
      <c r="BZ2540" s="8">
        <f>BH2540/BK2540</f>
        <v>0.55564080749495814</v>
      </c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8"/>
      <c r="CL2540" s="5"/>
      <c r="CM2540" s="5"/>
      <c r="CN2540" s="8"/>
      <c r="CO2540" s="5"/>
      <c r="CP2540" s="5"/>
      <c r="CQ2540" s="5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</row>
    <row r="2541" spans="1:166" hidden="1" x14ac:dyDescent="0.25">
      <c r="A2541" t="s">
        <v>166</v>
      </c>
      <c r="C2541" s="6">
        <v>43996</v>
      </c>
      <c r="D2541" s="5">
        <v>10</v>
      </c>
      <c r="E2541" t="s">
        <v>108</v>
      </c>
      <c r="F2541" s="6" t="s">
        <v>18</v>
      </c>
      <c r="G2541" s="5">
        <v>223</v>
      </c>
      <c r="H2541" t="s">
        <v>25</v>
      </c>
      <c r="I2541" s="7">
        <v>7</v>
      </c>
      <c r="J2541">
        <v>1000</v>
      </c>
      <c r="K2541" s="5">
        <f t="shared" si="76"/>
        <v>142.85714285714286</v>
      </c>
      <c r="L2541" s="5"/>
      <c r="M2541" s="8"/>
      <c r="N2541" s="8"/>
      <c r="O2541" s="8"/>
      <c r="P2541" s="8"/>
      <c r="Q2541" s="5"/>
      <c r="R2541" s="5"/>
      <c r="S2541" s="5"/>
      <c r="T2541" s="5"/>
      <c r="U2541" s="5"/>
      <c r="V2541" s="5"/>
      <c r="W2541" s="5"/>
      <c r="X2541" s="8"/>
      <c r="Y2541" s="8"/>
      <c r="Z2541" s="8"/>
      <c r="AA2541" s="8"/>
      <c r="AB2541" s="8"/>
      <c r="AC2541" s="5"/>
      <c r="AD2541" s="9"/>
      <c r="AE2541" s="8"/>
      <c r="AF2541" s="8"/>
      <c r="AG2541" s="8"/>
      <c r="AH2541" s="8"/>
      <c r="AI2541" s="8"/>
      <c r="AJ2541" s="5"/>
      <c r="AK2541" s="8"/>
      <c r="AL2541" s="8"/>
      <c r="AM2541" s="8"/>
      <c r="AN2541" s="8"/>
      <c r="AO2541" s="8"/>
      <c r="AP2541" s="8"/>
      <c r="AQ2541" s="9"/>
      <c r="AR2541" s="9"/>
      <c r="AS2541" s="8"/>
      <c r="AT2541" s="8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9"/>
      <c r="BJ2541" s="5"/>
      <c r="BK2541" s="5"/>
      <c r="BL2541" s="5"/>
      <c r="BM2541" s="8"/>
      <c r="BN2541" s="5">
        <f>BP2541*(1/(BO2541/100))</f>
        <v>471.43750355254917</v>
      </c>
      <c r="BO2541" s="7">
        <v>43.982500000000002</v>
      </c>
      <c r="BP2541" s="5">
        <v>207.34999999999997</v>
      </c>
      <c r="BQ2541" s="5">
        <f>BN2541-BP2541</f>
        <v>264.08750355254921</v>
      </c>
      <c r="BR2541" s="5"/>
      <c r="BS2541" s="5"/>
      <c r="BT2541" s="7">
        <v>9.1343612334801758</v>
      </c>
      <c r="BU2541" s="7"/>
      <c r="BV2541" s="7"/>
      <c r="BW2541" s="7"/>
      <c r="BX2541" s="7"/>
      <c r="BY2541" s="7"/>
      <c r="BZ2541" s="7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8"/>
      <c r="CL2541" s="5"/>
      <c r="CM2541" s="5"/>
      <c r="CN2541" s="8"/>
      <c r="CO2541" s="5"/>
      <c r="CP2541" s="5"/>
      <c r="CQ2541" s="5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</row>
    <row r="2542" spans="1:166" hidden="1" x14ac:dyDescent="0.25">
      <c r="A2542" t="s">
        <v>167</v>
      </c>
      <c r="C2542" s="6">
        <v>43773</v>
      </c>
      <c r="D2542" s="5">
        <v>1</v>
      </c>
      <c r="E2542" s="6" t="s">
        <v>209</v>
      </c>
      <c r="F2542" t="s">
        <v>10</v>
      </c>
      <c r="G2542">
        <v>0</v>
      </c>
      <c r="H2542" t="s">
        <v>25</v>
      </c>
      <c r="I2542" s="7">
        <v>7</v>
      </c>
      <c r="J2542">
        <v>1000</v>
      </c>
      <c r="K2542" s="5">
        <f t="shared" si="76"/>
        <v>142.85714285714286</v>
      </c>
      <c r="L2542" s="5"/>
      <c r="M2542" s="8"/>
      <c r="N2542" s="8"/>
      <c r="O2542" s="8"/>
      <c r="P2542" s="8"/>
      <c r="Q2542" s="5"/>
      <c r="R2542" s="5"/>
      <c r="S2542" s="5"/>
      <c r="T2542" s="5"/>
      <c r="U2542" s="5"/>
      <c r="V2542" s="5"/>
      <c r="W2542" s="5"/>
      <c r="X2542" s="8"/>
      <c r="Y2542" s="8"/>
      <c r="Z2542" s="8"/>
      <c r="AA2542" s="8"/>
      <c r="AB2542" s="8"/>
      <c r="AC2542" s="5"/>
      <c r="AD2542" s="9"/>
      <c r="AE2542" s="8"/>
      <c r="AF2542" s="8"/>
      <c r="AG2542" s="8"/>
      <c r="AH2542" s="8"/>
      <c r="AI2542" s="8"/>
      <c r="AJ2542" s="5"/>
      <c r="AK2542" s="8"/>
      <c r="AL2542" s="8"/>
      <c r="AM2542" s="8"/>
      <c r="AN2542" s="8"/>
      <c r="AO2542" s="8"/>
      <c r="AP2542" s="8"/>
      <c r="AQ2542" s="9"/>
      <c r="AR2542" s="9"/>
      <c r="AS2542" s="8"/>
      <c r="AT2542" s="8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9"/>
      <c r="BJ2542" s="5"/>
      <c r="BK2542" s="5"/>
      <c r="BL2542" s="5"/>
      <c r="BM2542" s="8"/>
      <c r="BN2542" s="8"/>
      <c r="BO2542" s="7"/>
      <c r="BP2542" s="5"/>
      <c r="BQ2542" s="5"/>
      <c r="BR2542" s="5"/>
      <c r="BS2542" s="5"/>
      <c r="BT2542" s="7"/>
      <c r="BU2542" s="7"/>
      <c r="BV2542" s="7"/>
      <c r="BW2542" s="7"/>
      <c r="BX2542" s="7"/>
      <c r="BY2542" s="7"/>
      <c r="BZ2542" s="7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8"/>
      <c r="CL2542" s="5"/>
      <c r="CM2542" s="5"/>
      <c r="CN2542" s="8"/>
      <c r="CO2542" s="5"/>
      <c r="CP2542" s="5"/>
      <c r="CQ2542" s="5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</row>
    <row r="2543" spans="1:166" hidden="1" x14ac:dyDescent="0.25">
      <c r="A2543" t="s">
        <v>167</v>
      </c>
      <c r="C2543" s="6">
        <v>43906</v>
      </c>
      <c r="D2543" s="5">
        <v>9</v>
      </c>
      <c r="E2543" s="6" t="s">
        <v>207</v>
      </c>
      <c r="F2543" s="6" t="s">
        <v>15</v>
      </c>
      <c r="G2543" s="5">
        <v>133</v>
      </c>
      <c r="H2543" t="s">
        <v>25</v>
      </c>
      <c r="I2543" s="7">
        <v>7</v>
      </c>
      <c r="J2543">
        <v>1000</v>
      </c>
      <c r="K2543" s="5">
        <f t="shared" si="76"/>
        <v>142.85714285714286</v>
      </c>
      <c r="L2543" s="5"/>
      <c r="M2543" s="8"/>
      <c r="N2543" s="8"/>
      <c r="O2543" s="8"/>
      <c r="P2543" s="8"/>
      <c r="Q2543" s="5"/>
      <c r="R2543" s="5"/>
      <c r="S2543" s="5"/>
      <c r="T2543" s="5"/>
      <c r="U2543" s="5"/>
      <c r="V2543" s="5">
        <v>133</v>
      </c>
      <c r="W2543" s="5"/>
      <c r="X2543" s="8"/>
      <c r="Y2543" s="8"/>
      <c r="Z2543" s="8"/>
      <c r="AA2543" s="8"/>
      <c r="AB2543" s="8"/>
      <c r="AC2543" s="5">
        <v>328.29801370686198</v>
      </c>
      <c r="AD2543" s="9">
        <v>8.9001666666666673E-3</v>
      </c>
      <c r="AE2543" s="7">
        <f>AC2543*AD2543</f>
        <v>2.9219070383266899</v>
      </c>
      <c r="AF2543" s="7"/>
      <c r="AG2543" s="7"/>
      <c r="AH2543" s="7"/>
      <c r="AI2543" s="7"/>
      <c r="AJ2543" s="5">
        <v>208.74840902790476</v>
      </c>
      <c r="AK2543" s="8"/>
      <c r="AL2543" s="8"/>
      <c r="AM2543" s="8"/>
      <c r="AN2543" s="8"/>
      <c r="AO2543" s="8"/>
      <c r="AP2543" s="8"/>
      <c r="AQ2543" s="9"/>
      <c r="AR2543" s="9">
        <v>2.9233333333333333E-2</v>
      </c>
      <c r="AS2543" s="7">
        <f>AJ2543*AR2543</f>
        <v>6.102411823915749</v>
      </c>
      <c r="AT2543" s="7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>
        <v>743.95502236800655</v>
      </c>
      <c r="BI2543" s="9">
        <v>2.2343333333333333E-2</v>
      </c>
      <c r="BJ2543" s="7">
        <f>BH2543*BI2543</f>
        <v>16.622435049775827</v>
      </c>
      <c r="BK2543" s="5">
        <f>AC2543+AJ2543+BH2543</f>
        <v>1281.0014451027732</v>
      </c>
      <c r="BL2543" s="5"/>
      <c r="BM2543" s="8">
        <f>BH2543/BK2543</f>
        <v>0.58076048642421318</v>
      </c>
      <c r="BN2543" s="8"/>
      <c r="BO2543" s="7"/>
      <c r="BP2543" s="5"/>
      <c r="BQ2543" s="5"/>
      <c r="BR2543" s="5"/>
      <c r="BS2543" s="5"/>
      <c r="BT2543" s="7"/>
      <c r="BU2543" s="7"/>
      <c r="BV2543" s="7"/>
      <c r="BW2543" s="7"/>
      <c r="BX2543" s="8">
        <f>AC2543/BK2543</f>
        <v>0.25628231331192841</v>
      </c>
      <c r="BY2543" s="8">
        <f>AJ2543/BK2543</f>
        <v>0.16295720026385849</v>
      </c>
      <c r="BZ2543" s="8">
        <f>BH2543/BK2543</f>
        <v>0.58076048642421318</v>
      </c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8"/>
      <c r="CL2543" s="5"/>
      <c r="CM2543" s="5"/>
      <c r="CN2543" s="8"/>
      <c r="CO2543" s="5"/>
      <c r="CP2543" s="5"/>
      <c r="CQ2543" s="5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</row>
    <row r="2544" spans="1:166" hidden="1" x14ac:dyDescent="0.25">
      <c r="A2544" t="s">
        <v>167</v>
      </c>
      <c r="C2544" s="6">
        <v>43996</v>
      </c>
      <c r="D2544" s="5">
        <v>10</v>
      </c>
      <c r="E2544" t="s">
        <v>108</v>
      </c>
      <c r="F2544" s="6" t="s">
        <v>18</v>
      </c>
      <c r="G2544" s="5">
        <v>223</v>
      </c>
      <c r="H2544" t="s">
        <v>25</v>
      </c>
      <c r="I2544" s="7">
        <v>7</v>
      </c>
      <c r="J2544">
        <v>1000</v>
      </c>
      <c r="K2544" s="5">
        <f t="shared" si="76"/>
        <v>142.85714285714286</v>
      </c>
      <c r="L2544" s="5"/>
      <c r="M2544" s="8"/>
      <c r="N2544" s="8"/>
      <c r="O2544" s="8"/>
      <c r="P2544" s="8"/>
      <c r="Q2544" s="5"/>
      <c r="R2544" s="5"/>
      <c r="S2544" s="5"/>
      <c r="T2544" s="5"/>
      <c r="U2544" s="5"/>
      <c r="V2544" s="5"/>
      <c r="W2544" s="5"/>
      <c r="X2544" s="8"/>
      <c r="Y2544" s="8"/>
      <c r="Z2544" s="8"/>
      <c r="AA2544" s="8"/>
      <c r="AB2544" s="8"/>
      <c r="AC2544" s="5"/>
      <c r="AD2544" s="9"/>
      <c r="AE2544" s="8"/>
      <c r="AF2544" s="8"/>
      <c r="AG2544" s="8"/>
      <c r="AH2544" s="8"/>
      <c r="AI2544" s="8"/>
      <c r="AJ2544" s="5"/>
      <c r="AK2544" s="8"/>
      <c r="AL2544" s="8"/>
      <c r="AM2544" s="8"/>
      <c r="AN2544" s="8"/>
      <c r="AO2544" s="8"/>
      <c r="AP2544" s="8"/>
      <c r="AQ2544" s="9"/>
      <c r="AR2544" s="9"/>
      <c r="AS2544" s="8"/>
      <c r="AT2544" s="8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9"/>
      <c r="BJ2544" s="5"/>
      <c r="BK2544" s="5"/>
      <c r="BL2544" s="5"/>
      <c r="BM2544" s="8"/>
      <c r="BN2544" s="5">
        <f>BP2544*(1/(BO2544/100))</f>
        <v>578.03632236095359</v>
      </c>
      <c r="BO2544" s="7">
        <v>44.05</v>
      </c>
      <c r="BP2544" s="5">
        <v>254.625</v>
      </c>
      <c r="BQ2544" s="5">
        <f>BN2544-BP2544</f>
        <v>323.41132236095359</v>
      </c>
      <c r="BR2544" s="5"/>
      <c r="BS2544" s="5"/>
      <c r="BT2544" s="7">
        <v>11.216960352422907</v>
      </c>
      <c r="BU2544" s="7"/>
      <c r="BV2544" s="7"/>
      <c r="BW2544" s="7"/>
      <c r="BX2544" s="7"/>
      <c r="BY2544" s="7"/>
      <c r="BZ2544" s="7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8"/>
      <c r="CL2544" s="5"/>
      <c r="CM2544" s="5"/>
      <c r="CN2544" s="8"/>
      <c r="CO2544" s="5"/>
      <c r="CP2544" s="5"/>
      <c r="CQ2544" s="5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</row>
    <row r="2545" spans="1:166" hidden="1" x14ac:dyDescent="0.25">
      <c r="A2545" t="s">
        <v>168</v>
      </c>
      <c r="C2545" s="6">
        <v>43773</v>
      </c>
      <c r="D2545" s="5">
        <v>1</v>
      </c>
      <c r="E2545" s="6" t="s">
        <v>209</v>
      </c>
      <c r="F2545" t="s">
        <v>10</v>
      </c>
      <c r="G2545">
        <v>0</v>
      </c>
      <c r="H2545" t="s">
        <v>25</v>
      </c>
      <c r="I2545" s="7">
        <v>7</v>
      </c>
      <c r="J2545">
        <v>1000</v>
      </c>
      <c r="K2545" s="5">
        <f t="shared" si="76"/>
        <v>142.85714285714286</v>
      </c>
      <c r="L2545" s="5"/>
      <c r="M2545" s="8"/>
      <c r="N2545" s="8"/>
      <c r="O2545" s="8"/>
      <c r="P2545" s="8"/>
      <c r="Q2545" s="5"/>
      <c r="R2545" s="5"/>
      <c r="S2545" s="5"/>
      <c r="T2545" s="5"/>
      <c r="U2545" s="5"/>
      <c r="V2545" s="5"/>
      <c r="W2545" s="5"/>
      <c r="X2545" s="8"/>
      <c r="Y2545" s="8"/>
      <c r="Z2545" s="8"/>
      <c r="AA2545" s="8"/>
      <c r="AB2545" s="8"/>
      <c r="AC2545" s="5"/>
      <c r="AD2545" s="9"/>
      <c r="AE2545" s="8"/>
      <c r="AF2545" s="8"/>
      <c r="AG2545" s="8"/>
      <c r="AH2545" s="8"/>
      <c r="AI2545" s="8"/>
      <c r="AJ2545" s="5"/>
      <c r="AK2545" s="8"/>
      <c r="AL2545" s="8"/>
      <c r="AM2545" s="8"/>
      <c r="AN2545" s="8"/>
      <c r="AO2545" s="8"/>
      <c r="AP2545" s="8"/>
      <c r="AQ2545" s="9"/>
      <c r="AR2545" s="9"/>
      <c r="AS2545" s="8"/>
      <c r="AT2545" s="8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9"/>
      <c r="BJ2545" s="5"/>
      <c r="BK2545" s="5"/>
      <c r="BL2545" s="5"/>
      <c r="BM2545" s="8"/>
      <c r="BN2545" s="8"/>
      <c r="BO2545" s="7"/>
      <c r="BP2545" s="5"/>
      <c r="BQ2545" s="5"/>
      <c r="BR2545" s="5"/>
      <c r="BS2545" s="5"/>
      <c r="BT2545" s="7"/>
      <c r="BU2545" s="7"/>
      <c r="BV2545" s="7"/>
      <c r="BW2545" s="7"/>
      <c r="BX2545" s="7"/>
      <c r="BY2545" s="7"/>
      <c r="BZ2545" s="7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8"/>
      <c r="CL2545" s="5"/>
      <c r="CM2545" s="5"/>
      <c r="CN2545" s="8"/>
      <c r="CO2545" s="5"/>
      <c r="CP2545" s="5"/>
      <c r="CQ2545" s="5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</row>
    <row r="2546" spans="1:166" hidden="1" x14ac:dyDescent="0.25">
      <c r="A2546" t="s">
        <v>168</v>
      </c>
      <c r="C2546" s="6">
        <v>43906</v>
      </c>
      <c r="D2546" s="5">
        <v>9</v>
      </c>
      <c r="E2546" s="6" t="s">
        <v>207</v>
      </c>
      <c r="F2546" s="6" t="s">
        <v>15</v>
      </c>
      <c r="G2546" s="5">
        <v>133</v>
      </c>
      <c r="H2546" t="s">
        <v>25</v>
      </c>
      <c r="I2546" s="7">
        <v>7</v>
      </c>
      <c r="J2546">
        <v>1000</v>
      </c>
      <c r="K2546" s="5">
        <f t="shared" si="76"/>
        <v>142.85714285714286</v>
      </c>
      <c r="L2546" s="5"/>
      <c r="M2546" s="8"/>
      <c r="N2546" s="8"/>
      <c r="O2546" s="8"/>
      <c r="P2546" s="8"/>
      <c r="Q2546" s="5"/>
      <c r="R2546" s="5"/>
      <c r="S2546" s="5"/>
      <c r="T2546" s="5"/>
      <c r="U2546" s="5"/>
      <c r="V2546" s="5">
        <v>133</v>
      </c>
      <c r="W2546" s="5"/>
      <c r="X2546" s="8"/>
      <c r="Y2546" s="8"/>
      <c r="Z2546" s="8"/>
      <c r="AA2546" s="8"/>
      <c r="AB2546" s="8"/>
      <c r="AC2546" s="5">
        <v>328.77098809370614</v>
      </c>
      <c r="AD2546" s="9">
        <v>9.3639166666666662E-3</v>
      </c>
      <c r="AE2546" s="7">
        <f>AC2546*AD2546</f>
        <v>3.078584134927123</v>
      </c>
      <c r="AF2546" s="7"/>
      <c r="AG2546" s="7"/>
      <c r="AH2546" s="7"/>
      <c r="AI2546" s="7"/>
      <c r="AJ2546" s="5">
        <v>219.6435474803846</v>
      </c>
      <c r="AK2546" s="8"/>
      <c r="AL2546" s="8"/>
      <c r="AM2546" s="8"/>
      <c r="AN2546" s="8"/>
      <c r="AO2546" s="8"/>
      <c r="AP2546" s="8"/>
      <c r="AQ2546" s="9"/>
      <c r="AR2546" s="9">
        <v>3.1551666666666665E-2</v>
      </c>
      <c r="AS2546" s="7">
        <f>AJ2546*AR2546</f>
        <v>6.9301199955852679</v>
      </c>
      <c r="AT2546" s="7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>
        <v>728.90475319421364</v>
      </c>
      <c r="BI2546" s="9">
        <v>2.3459999999999995E-2</v>
      </c>
      <c r="BJ2546" s="7">
        <f>BH2546*BI2546</f>
        <v>17.100105509936249</v>
      </c>
      <c r="BK2546" s="5">
        <f>AC2546+AJ2546+BH2546</f>
        <v>1277.3192887683044</v>
      </c>
      <c r="BL2546" s="5"/>
      <c r="BM2546" s="8">
        <f>BH2546/BK2546</f>
        <v>0.57065195805277713</v>
      </c>
      <c r="BN2546" s="8"/>
      <c r="BO2546" s="7"/>
      <c r="BP2546" s="5"/>
      <c r="BQ2546" s="5"/>
      <c r="BR2546" s="5"/>
      <c r="BS2546" s="5"/>
      <c r="BT2546" s="7"/>
      <c r="BU2546" s="7"/>
      <c r="BV2546" s="7"/>
      <c r="BW2546" s="7"/>
      <c r="BX2546" s="8">
        <f>AC2546/BK2546</f>
        <v>0.25739139069193417</v>
      </c>
      <c r="BY2546" s="8">
        <f>AJ2546/BK2546</f>
        <v>0.17195665125528861</v>
      </c>
      <c r="BZ2546" s="8">
        <f>BH2546/BK2546</f>
        <v>0.57065195805277713</v>
      </c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8"/>
      <c r="CL2546" s="5"/>
      <c r="CM2546" s="5"/>
      <c r="CN2546" s="8"/>
      <c r="CO2546" s="5"/>
      <c r="CP2546" s="5"/>
      <c r="CQ2546" s="5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</row>
    <row r="2547" spans="1:166" hidden="1" x14ac:dyDescent="0.25">
      <c r="A2547" t="s">
        <v>168</v>
      </c>
      <c r="C2547" s="6">
        <v>43996</v>
      </c>
      <c r="D2547" s="5">
        <v>10</v>
      </c>
      <c r="E2547" t="s">
        <v>108</v>
      </c>
      <c r="F2547" s="6" t="s">
        <v>18</v>
      </c>
      <c r="G2547" s="5">
        <v>223</v>
      </c>
      <c r="H2547" t="s">
        <v>25</v>
      </c>
      <c r="I2547" s="7">
        <v>7</v>
      </c>
      <c r="J2547">
        <v>1000</v>
      </c>
      <c r="K2547" s="5">
        <f t="shared" ref="K2547:K2574" si="77">1000000/I2547/J2547</f>
        <v>142.85714285714286</v>
      </c>
      <c r="L2547" s="5"/>
      <c r="M2547" s="8"/>
      <c r="N2547" s="8"/>
      <c r="O2547" s="8"/>
      <c r="P2547" s="8"/>
      <c r="Q2547" s="5"/>
      <c r="R2547" s="5"/>
      <c r="S2547" s="5"/>
      <c r="T2547" s="5"/>
      <c r="U2547" s="5"/>
      <c r="V2547" s="5"/>
      <c r="W2547" s="5"/>
      <c r="X2547" s="8"/>
      <c r="Y2547" s="8"/>
      <c r="Z2547" s="8"/>
      <c r="AA2547" s="8"/>
      <c r="AB2547" s="8"/>
      <c r="AC2547" s="5"/>
      <c r="AD2547" s="9"/>
      <c r="AE2547" s="8"/>
      <c r="AF2547" s="8"/>
      <c r="AG2547" s="8"/>
      <c r="AH2547" s="8"/>
      <c r="AI2547" s="8"/>
      <c r="AJ2547" s="5"/>
      <c r="AK2547" s="8"/>
      <c r="AL2547" s="8"/>
      <c r="AM2547" s="8"/>
      <c r="AN2547" s="8"/>
      <c r="AO2547" s="8"/>
      <c r="AP2547" s="8"/>
      <c r="AQ2547" s="9"/>
      <c r="AR2547" s="9"/>
      <c r="AS2547" s="8"/>
      <c r="AT2547" s="8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9"/>
      <c r="BJ2547" s="5"/>
      <c r="BK2547" s="5"/>
      <c r="BL2547" s="5"/>
      <c r="BM2547" s="8"/>
      <c r="BN2547" s="5">
        <f>BP2547*(1/(BO2547/100))</f>
        <v>598.60841793087707</v>
      </c>
      <c r="BO2547" s="7">
        <v>43.835000000000001</v>
      </c>
      <c r="BP2547" s="5">
        <v>262.39999999999998</v>
      </c>
      <c r="BQ2547" s="5">
        <f>BN2547-BP2547</f>
        <v>336.20841793087709</v>
      </c>
      <c r="BR2547" s="5"/>
      <c r="BS2547" s="5"/>
      <c r="BT2547" s="7">
        <v>11.559471365638766</v>
      </c>
      <c r="BU2547" s="7"/>
      <c r="BV2547" s="7"/>
      <c r="BW2547" s="7"/>
      <c r="BX2547" s="7"/>
      <c r="BY2547" s="7"/>
      <c r="BZ2547" s="7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8"/>
      <c r="CL2547" s="5"/>
      <c r="CM2547" s="5"/>
      <c r="CN2547" s="8"/>
      <c r="CO2547" s="5"/>
      <c r="CP2547" s="5"/>
      <c r="CQ2547" s="5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</row>
    <row r="2548" spans="1:166" hidden="1" x14ac:dyDescent="0.25">
      <c r="A2548" t="s">
        <v>169</v>
      </c>
      <c r="C2548" s="6">
        <v>43773</v>
      </c>
      <c r="D2548" s="5">
        <v>1</v>
      </c>
      <c r="E2548" s="6" t="s">
        <v>209</v>
      </c>
      <c r="F2548" t="s">
        <v>10</v>
      </c>
      <c r="G2548">
        <v>0</v>
      </c>
      <c r="H2548" t="s">
        <v>25</v>
      </c>
      <c r="I2548" s="7">
        <v>7</v>
      </c>
      <c r="J2548">
        <v>1000</v>
      </c>
      <c r="K2548" s="5">
        <f t="shared" si="77"/>
        <v>142.85714285714286</v>
      </c>
      <c r="L2548" s="5"/>
      <c r="M2548" s="8"/>
      <c r="N2548" s="8"/>
      <c r="O2548" s="8"/>
      <c r="P2548" s="8"/>
      <c r="Q2548" s="5"/>
      <c r="R2548" s="5"/>
      <c r="S2548" s="5"/>
      <c r="T2548" s="5"/>
      <c r="U2548" s="5"/>
      <c r="V2548" s="5"/>
      <c r="W2548" s="5"/>
      <c r="X2548" s="8"/>
      <c r="Y2548" s="8"/>
      <c r="Z2548" s="8"/>
      <c r="AA2548" s="8"/>
      <c r="AB2548" s="8"/>
      <c r="AC2548" s="5"/>
      <c r="AD2548" s="9"/>
      <c r="AE2548" s="8"/>
      <c r="AF2548" s="8"/>
      <c r="AG2548" s="8"/>
      <c r="AH2548" s="8"/>
      <c r="AI2548" s="8"/>
      <c r="AJ2548" s="5"/>
      <c r="AK2548" s="8"/>
      <c r="AL2548" s="8"/>
      <c r="AM2548" s="8"/>
      <c r="AN2548" s="8"/>
      <c r="AO2548" s="8"/>
      <c r="AP2548" s="8"/>
      <c r="AQ2548" s="9"/>
      <c r="AR2548" s="9"/>
      <c r="AS2548" s="8"/>
      <c r="AT2548" s="8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9"/>
      <c r="BJ2548" s="5"/>
      <c r="BK2548" s="5"/>
      <c r="BL2548" s="5"/>
      <c r="BM2548" s="8"/>
      <c r="BN2548" s="8"/>
      <c r="BO2548" s="7"/>
      <c r="BP2548" s="5"/>
      <c r="BQ2548" s="5"/>
      <c r="BR2548" s="5"/>
      <c r="BS2548" s="5"/>
      <c r="BT2548" s="7"/>
      <c r="BU2548" s="7"/>
      <c r="BV2548" s="7"/>
      <c r="BW2548" s="7"/>
      <c r="BX2548" s="7"/>
      <c r="BY2548" s="7"/>
      <c r="BZ2548" s="7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8"/>
      <c r="CL2548" s="5"/>
      <c r="CM2548" s="5"/>
      <c r="CN2548" s="8"/>
      <c r="CO2548" s="5"/>
      <c r="CP2548" s="5"/>
      <c r="CQ2548" s="5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</row>
    <row r="2549" spans="1:166" hidden="1" x14ac:dyDescent="0.25">
      <c r="A2549" t="s">
        <v>169</v>
      </c>
      <c r="C2549" s="6">
        <v>43906</v>
      </c>
      <c r="D2549" s="5">
        <v>9</v>
      </c>
      <c r="E2549" s="6" t="s">
        <v>207</v>
      </c>
      <c r="F2549" s="6" t="s">
        <v>15</v>
      </c>
      <c r="G2549" s="5">
        <v>133</v>
      </c>
      <c r="H2549" t="s">
        <v>25</v>
      </c>
      <c r="I2549" s="7">
        <v>7</v>
      </c>
      <c r="J2549">
        <v>1000</v>
      </c>
      <c r="K2549" s="5">
        <f t="shared" si="77"/>
        <v>142.85714285714286</v>
      </c>
      <c r="L2549" s="5"/>
      <c r="M2549" s="8"/>
      <c r="N2549" s="8"/>
      <c r="O2549" s="8"/>
      <c r="P2549" s="8"/>
      <c r="Q2549" s="5"/>
      <c r="R2549" s="5"/>
      <c r="S2549" s="5"/>
      <c r="T2549" s="5"/>
      <c r="U2549" s="5"/>
      <c r="V2549" s="5">
        <v>133</v>
      </c>
      <c r="W2549" s="5"/>
      <c r="X2549" s="8"/>
      <c r="Y2549" s="8"/>
      <c r="Z2549" s="8"/>
      <c r="AA2549" s="8"/>
      <c r="AB2549" s="8"/>
      <c r="AC2549" s="5">
        <v>360.00856945745267</v>
      </c>
      <c r="AD2549" s="9">
        <v>9.7079999999999996E-3</v>
      </c>
      <c r="AE2549" s="7">
        <f>AC2549*AD2549</f>
        <v>3.4949631922929503</v>
      </c>
      <c r="AF2549" s="7"/>
      <c r="AG2549" s="7"/>
      <c r="AH2549" s="7"/>
      <c r="AI2549" s="7"/>
      <c r="AJ2549" s="5">
        <v>232.32877794607595</v>
      </c>
      <c r="AK2549" s="8"/>
      <c r="AL2549" s="8"/>
      <c r="AM2549" s="8"/>
      <c r="AN2549" s="8"/>
      <c r="AO2549" s="8"/>
      <c r="AP2549" s="8"/>
      <c r="AQ2549" s="9"/>
      <c r="AR2549" s="9">
        <v>3.2664166666666668E-2</v>
      </c>
      <c r="AS2549" s="7">
        <f>AJ2549*AR2549</f>
        <v>7.5888259242936158</v>
      </c>
      <c r="AT2549" s="7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>
        <v>732.31399581316032</v>
      </c>
      <c r="BI2549" s="9">
        <v>2.8747500000000002E-2</v>
      </c>
      <c r="BJ2549" s="7">
        <f>BH2549*BI2549</f>
        <v>21.052196594638829</v>
      </c>
      <c r="BK2549" s="5">
        <f>AC2549+AJ2549+BH2549</f>
        <v>1324.6513432166889</v>
      </c>
      <c r="BL2549" s="5"/>
      <c r="BM2549" s="8">
        <f>BH2549/BK2549</f>
        <v>0.55283527968564261</v>
      </c>
      <c r="BN2549" s="8"/>
      <c r="BO2549" s="7"/>
      <c r="BP2549" s="5"/>
      <c r="BQ2549" s="5"/>
      <c r="BR2549" s="5"/>
      <c r="BS2549" s="5"/>
      <c r="BT2549" s="7"/>
      <c r="BU2549" s="7"/>
      <c r="BV2549" s="7"/>
      <c r="BW2549" s="7"/>
      <c r="BX2549" s="8">
        <f>AC2549/BK2549</f>
        <v>0.27177609512193113</v>
      </c>
      <c r="BY2549" s="8">
        <f>AJ2549/BK2549</f>
        <v>0.17538862519242632</v>
      </c>
      <c r="BZ2549" s="8">
        <f>BH2549/BK2549</f>
        <v>0.55283527968564261</v>
      </c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8"/>
      <c r="CL2549" s="5"/>
      <c r="CM2549" s="5"/>
      <c r="CN2549" s="8"/>
      <c r="CO2549" s="5"/>
      <c r="CP2549" s="5"/>
      <c r="CQ2549" s="5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</row>
    <row r="2550" spans="1:166" hidden="1" x14ac:dyDescent="0.25">
      <c r="A2550" t="s">
        <v>169</v>
      </c>
      <c r="C2550" s="6">
        <v>43996</v>
      </c>
      <c r="D2550" s="5">
        <v>10</v>
      </c>
      <c r="E2550" t="s">
        <v>108</v>
      </c>
      <c r="F2550" s="6" t="s">
        <v>18</v>
      </c>
      <c r="G2550" s="5">
        <v>223</v>
      </c>
      <c r="H2550" t="s">
        <v>25</v>
      </c>
      <c r="I2550" s="7">
        <v>7</v>
      </c>
      <c r="J2550">
        <v>1000</v>
      </c>
      <c r="K2550" s="5">
        <f t="shared" si="77"/>
        <v>142.85714285714286</v>
      </c>
      <c r="L2550" s="5"/>
      <c r="M2550" s="8"/>
      <c r="N2550" s="8"/>
      <c r="O2550" s="8"/>
      <c r="P2550" s="8"/>
      <c r="Q2550" s="5"/>
      <c r="R2550" s="5"/>
      <c r="S2550" s="5"/>
      <c r="T2550" s="5"/>
      <c r="U2550" s="5"/>
      <c r="V2550" s="5"/>
      <c r="W2550" s="5"/>
      <c r="X2550" s="8"/>
      <c r="Y2550" s="8"/>
      <c r="Z2550" s="8"/>
      <c r="AA2550" s="8"/>
      <c r="AB2550" s="8"/>
      <c r="AC2550" s="5"/>
      <c r="AE2550" s="8"/>
      <c r="AF2550" s="8"/>
      <c r="AG2550" s="8"/>
      <c r="AH2550" s="8"/>
      <c r="AI2550" s="8"/>
      <c r="AJ2550" s="5"/>
      <c r="AK2550" s="8"/>
      <c r="AL2550" s="8"/>
      <c r="AM2550" s="8"/>
      <c r="AN2550" s="8"/>
      <c r="AO2550" s="8"/>
      <c r="AP2550" s="8"/>
      <c r="AQ2550" s="9"/>
      <c r="AS2550" s="8"/>
      <c r="AT2550" s="8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J2550" s="5"/>
      <c r="BK2550" s="5"/>
      <c r="BL2550" s="5"/>
      <c r="BM2550" s="8"/>
      <c r="BN2550" s="5">
        <f>BP2550*(1/(BO2550/100))</f>
        <v>527.62780011487644</v>
      </c>
      <c r="BO2550" s="7">
        <v>43.525000000000006</v>
      </c>
      <c r="BP2550" s="5">
        <v>229.65</v>
      </c>
      <c r="BQ2550" s="5">
        <f>BN2550-BP2550</f>
        <v>297.97780011487646</v>
      </c>
      <c r="BR2550" s="5"/>
      <c r="BS2550" s="5"/>
      <c r="BT2550" s="7">
        <v>10.116740088105727</v>
      </c>
      <c r="BU2550" s="7"/>
      <c r="BV2550" s="7"/>
      <c r="BW2550" s="7"/>
      <c r="BX2550" s="7"/>
      <c r="BY2550" s="7"/>
      <c r="BZ2550" s="7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8"/>
      <c r="CL2550" s="5"/>
      <c r="CM2550" s="5"/>
      <c r="CN2550" s="8"/>
      <c r="CO2550" s="5"/>
      <c r="CP2550" s="5"/>
      <c r="CQ2550" s="5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</row>
    <row r="2551" spans="1:166" hidden="1" x14ac:dyDescent="0.25">
      <c r="A2551" t="s">
        <v>298</v>
      </c>
      <c r="B2551" t="s">
        <v>170</v>
      </c>
      <c r="C2551" s="6">
        <v>43773</v>
      </c>
      <c r="D2551" s="5">
        <v>1</v>
      </c>
      <c r="E2551" s="6" t="s">
        <v>209</v>
      </c>
      <c r="F2551" t="s">
        <v>10</v>
      </c>
      <c r="G2551">
        <v>0</v>
      </c>
      <c r="H2551" t="s">
        <v>26</v>
      </c>
      <c r="I2551" s="7">
        <v>7</v>
      </c>
      <c r="J2551">
        <v>1000</v>
      </c>
      <c r="K2551" s="5">
        <f t="shared" si="77"/>
        <v>142.85714285714286</v>
      </c>
      <c r="L2551" s="5"/>
      <c r="M2551" s="8"/>
      <c r="N2551" s="8"/>
      <c r="O2551" s="8"/>
      <c r="P2551" s="8"/>
      <c r="Q2551" s="5"/>
      <c r="R2551" s="5"/>
      <c r="S2551" s="5"/>
      <c r="T2551" s="5"/>
      <c r="U2551" s="5"/>
      <c r="V2551" s="5"/>
      <c r="W2551" s="5"/>
      <c r="X2551" s="8"/>
      <c r="Y2551" s="8"/>
      <c r="Z2551" s="8"/>
      <c r="AA2551" s="8"/>
      <c r="AB2551" s="8"/>
      <c r="AC2551" s="5"/>
      <c r="AE2551" s="8"/>
      <c r="AF2551" s="8"/>
      <c r="AG2551" s="8"/>
      <c r="AH2551" s="8"/>
      <c r="AI2551" s="8"/>
      <c r="AJ2551" s="5"/>
      <c r="AK2551" s="8"/>
      <c r="AL2551" s="8"/>
      <c r="AM2551" s="8"/>
      <c r="AN2551" s="8"/>
      <c r="AO2551" s="8"/>
      <c r="AP2551" s="8"/>
      <c r="AQ2551" s="9"/>
      <c r="AS2551" s="8"/>
      <c r="AT2551" s="8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J2551" s="5"/>
      <c r="BK2551" s="5"/>
      <c r="BL2551" s="5"/>
      <c r="BM2551" s="8"/>
      <c r="BN2551" s="8"/>
      <c r="BO2551" s="7"/>
      <c r="BP2551" s="5"/>
      <c r="BQ2551" s="5"/>
      <c r="BR2551" s="5"/>
      <c r="BS2551" s="5"/>
      <c r="BT2551" s="7"/>
      <c r="BU2551" s="7"/>
      <c r="BV2551" s="7"/>
      <c r="BW2551" s="7"/>
      <c r="BX2551" s="7"/>
      <c r="BY2551" s="7"/>
      <c r="BZ2551" s="7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8"/>
      <c r="CL2551" s="5"/>
      <c r="CM2551" s="5"/>
      <c r="CN2551" s="8"/>
      <c r="CO2551" s="5"/>
      <c r="CP2551" s="5"/>
      <c r="CQ2551" s="5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</row>
    <row r="2552" spans="1:166" hidden="1" x14ac:dyDescent="0.25">
      <c r="A2552" t="s">
        <v>298</v>
      </c>
      <c r="B2552" t="s">
        <v>170</v>
      </c>
      <c r="C2552" s="6">
        <v>43850</v>
      </c>
      <c r="D2552" s="5">
        <v>6</v>
      </c>
      <c r="E2552" s="6" t="s">
        <v>239</v>
      </c>
      <c r="F2552" t="s">
        <v>89</v>
      </c>
      <c r="G2552" s="5">
        <v>77</v>
      </c>
      <c r="H2552" t="s">
        <v>26</v>
      </c>
      <c r="I2552" s="7">
        <v>7</v>
      </c>
      <c r="J2552">
        <v>1000</v>
      </c>
      <c r="K2552" s="5">
        <f t="shared" si="77"/>
        <v>142.85714285714286</v>
      </c>
      <c r="L2552" s="5"/>
      <c r="M2552" s="5">
        <v>678.33333333333326</v>
      </c>
      <c r="N2552" s="5">
        <v>18.333333333333332</v>
      </c>
      <c r="O2552" s="5"/>
      <c r="P2552" s="5"/>
      <c r="Q2552" s="5"/>
      <c r="R2552" s="5"/>
      <c r="S2552" s="5"/>
      <c r="T2552" s="5">
        <v>77</v>
      </c>
      <c r="U2552" s="5"/>
      <c r="V2552" s="5"/>
      <c r="W2552" s="5"/>
      <c r="X2552" s="8"/>
      <c r="Y2552" s="8"/>
      <c r="Z2552" s="8"/>
      <c r="AA2552" s="8"/>
      <c r="AB2552" s="8"/>
      <c r="AC2552" s="5">
        <v>164.29929763881839</v>
      </c>
      <c r="AD2552" s="9">
        <v>1.3568916666666668E-2</v>
      </c>
      <c r="AE2552" s="7">
        <f>AC2552*AD2552</f>
        <v>2.2293634780529903</v>
      </c>
      <c r="AF2552" s="7"/>
      <c r="AG2552" s="7"/>
      <c r="AH2552" s="7"/>
      <c r="AI2552" s="7"/>
      <c r="AJ2552" s="5">
        <v>139.74094083779801</v>
      </c>
      <c r="AK2552" s="8"/>
      <c r="AL2552" s="8"/>
      <c r="AM2552" s="8"/>
      <c r="AN2552" s="8"/>
      <c r="AO2552" s="8"/>
      <c r="AP2552" s="8"/>
      <c r="AQ2552" s="9"/>
      <c r="AR2552" s="9">
        <v>3.8434166666666672E-2</v>
      </c>
      <c r="AS2552" s="7">
        <f>AJ2552*AR2552</f>
        <v>5.3708266103167359</v>
      </c>
      <c r="AT2552" s="7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>
        <v>40.329771574847712</v>
      </c>
      <c r="BI2552" s="9">
        <v>3.6574999999999996E-2</v>
      </c>
      <c r="BJ2552" s="7">
        <f>BH2552*BI2552</f>
        <v>1.4750613953500549</v>
      </c>
      <c r="BK2552" s="5">
        <f>AC2552+AJ2552+BH2552</f>
        <v>344.37001005146413</v>
      </c>
      <c r="BL2552" s="5">
        <f>AE2552+AS2552+BJ2552</f>
        <v>9.0752514837197804</v>
      </c>
      <c r="BM2552" s="8">
        <f>BH2552/BK2552</f>
        <v>0.11711174143422262</v>
      </c>
      <c r="BN2552" s="8"/>
      <c r="BO2552" s="7"/>
      <c r="BP2552" s="5"/>
      <c r="BQ2552" s="5"/>
      <c r="BR2552" s="5"/>
      <c r="BS2552" s="5"/>
      <c r="BT2552" s="7"/>
      <c r="BU2552" s="7"/>
      <c r="BV2552" s="7"/>
      <c r="BW2552" s="7"/>
      <c r="BX2552" s="8">
        <f>AC2552/BK2552</f>
        <v>0.4771010623551824</v>
      </c>
      <c r="BY2552" s="8">
        <f>AJ2552/BK2552</f>
        <v>0.40578719621059489</v>
      </c>
      <c r="BZ2552" s="8">
        <f>BH2552/BK2552</f>
        <v>0.11711174143422262</v>
      </c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8"/>
      <c r="CL2552" s="5"/>
      <c r="CM2552" s="5"/>
      <c r="CN2552" s="8"/>
      <c r="CO2552" s="5"/>
      <c r="CP2552" s="5"/>
      <c r="CQ2552" s="5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</row>
    <row r="2553" spans="1:166" hidden="1" x14ac:dyDescent="0.25">
      <c r="A2553" t="s">
        <v>298</v>
      </c>
      <c r="B2553" t="s">
        <v>170</v>
      </c>
      <c r="C2553" s="6">
        <v>43865</v>
      </c>
      <c r="D2553" s="5"/>
      <c r="E2553" s="6"/>
      <c r="F2553" s="6"/>
      <c r="G2553" s="5">
        <v>92</v>
      </c>
      <c r="H2553" t="s">
        <v>26</v>
      </c>
      <c r="I2553" s="7">
        <v>7</v>
      </c>
      <c r="J2553">
        <v>1000</v>
      </c>
      <c r="K2553" s="5">
        <f t="shared" si="77"/>
        <v>142.85714285714286</v>
      </c>
      <c r="L2553" s="5"/>
      <c r="M2553" s="5">
        <v>782.5</v>
      </c>
      <c r="N2553" s="5">
        <v>22.916666666666668</v>
      </c>
      <c r="O2553" s="5"/>
      <c r="P2553" s="5"/>
      <c r="Q2553" s="5"/>
      <c r="R2553" s="5"/>
      <c r="S2553" s="5"/>
      <c r="T2553" s="5"/>
      <c r="U2553" s="5"/>
      <c r="V2553" s="5"/>
      <c r="W2553" s="5"/>
      <c r="X2553" s="8"/>
      <c r="Y2553" s="8"/>
      <c r="Z2553" s="8"/>
      <c r="AA2553" s="8"/>
      <c r="AB2553" s="8"/>
      <c r="AC2553" s="5">
        <v>234.68582860383395</v>
      </c>
      <c r="AD2553" s="9">
        <v>1.22635E-2</v>
      </c>
      <c r="AE2553" s="7">
        <f>AC2553*AD2553</f>
        <v>2.8780696590831178</v>
      </c>
      <c r="AF2553" s="7"/>
      <c r="AG2553" s="7"/>
      <c r="AH2553" s="7"/>
      <c r="AI2553" s="7"/>
      <c r="AJ2553" s="5">
        <v>180.91109851748308</v>
      </c>
      <c r="AK2553" s="8"/>
      <c r="AL2553" s="8"/>
      <c r="AM2553" s="8"/>
      <c r="AN2553" s="8"/>
      <c r="AO2553" s="8"/>
      <c r="AP2553" s="8"/>
      <c r="AQ2553" s="9"/>
      <c r="AR2553" s="9">
        <v>3.8344166666666665E-2</v>
      </c>
      <c r="AS2553" s="7">
        <f>AJ2553*AR2553</f>
        <v>6.9368853134041242</v>
      </c>
      <c r="AT2553" s="7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>
        <v>126.64452998233305</v>
      </c>
      <c r="BI2553" s="9">
        <v>3.2755000000000006E-2</v>
      </c>
      <c r="BJ2553" s="7">
        <f>BH2553*BI2553</f>
        <v>4.1482415795713203</v>
      </c>
      <c r="BK2553" s="5">
        <f>AC2553+AJ2553+BH2553</f>
        <v>542.24145710365008</v>
      </c>
      <c r="BL2553" s="5">
        <f>AE2553+AS2553+BJ2553</f>
        <v>13.963196552058562</v>
      </c>
      <c r="BM2553" s="8">
        <f>BH2553/BK2553</f>
        <v>0.23355744626904248</v>
      </c>
      <c r="BN2553" s="8"/>
      <c r="BO2553" s="7"/>
      <c r="BP2553" s="5"/>
      <c r="BQ2553" s="5"/>
      <c r="BR2553" s="5"/>
      <c r="BS2553" s="5"/>
      <c r="BT2553" s="7"/>
      <c r="BU2553" s="7"/>
      <c r="BV2553" s="7"/>
      <c r="BW2553" s="7"/>
      <c r="BX2553" s="8">
        <f>AC2553/BK2553</f>
        <v>0.43280687142107155</v>
      </c>
      <c r="BY2553" s="8">
        <f>AJ2553/BK2553</f>
        <v>0.33363568230988599</v>
      </c>
      <c r="BZ2553" s="8">
        <f>BH2553/BK2553</f>
        <v>0.23355744626904248</v>
      </c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8"/>
      <c r="CL2553" s="5"/>
      <c r="CM2553" s="5"/>
      <c r="CN2553" s="8"/>
      <c r="CO2553" s="5"/>
      <c r="CP2553" s="5"/>
      <c r="CQ2553" s="5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</row>
    <row r="2554" spans="1:166" hidden="1" x14ac:dyDescent="0.25">
      <c r="A2554" t="s">
        <v>298</v>
      </c>
      <c r="B2554" t="s">
        <v>170</v>
      </c>
      <c r="C2554" s="6">
        <v>43878</v>
      </c>
      <c r="D2554" s="5">
        <v>8</v>
      </c>
      <c r="E2554" t="s">
        <v>208</v>
      </c>
      <c r="F2554" s="6" t="s">
        <v>14</v>
      </c>
      <c r="G2554" s="5">
        <v>105</v>
      </c>
      <c r="H2554" t="s">
        <v>26</v>
      </c>
      <c r="I2554" s="7">
        <v>7</v>
      </c>
      <c r="J2554">
        <v>1000</v>
      </c>
      <c r="K2554" s="5">
        <f t="shared" si="77"/>
        <v>142.85714285714286</v>
      </c>
      <c r="L2554" s="5"/>
      <c r="M2554" s="5">
        <v>824.58333333333326</v>
      </c>
      <c r="N2554" s="5">
        <v>23.333333333333332</v>
      </c>
      <c r="O2554" s="5"/>
      <c r="P2554" s="5"/>
      <c r="Q2554" s="5"/>
      <c r="R2554" s="5"/>
      <c r="S2554" s="5"/>
      <c r="T2554" s="5"/>
      <c r="U2554" s="5">
        <v>105</v>
      </c>
      <c r="V2554" s="5"/>
      <c r="W2554" s="5"/>
      <c r="X2554" s="8"/>
      <c r="Y2554" s="8"/>
      <c r="Z2554" s="8"/>
      <c r="AA2554" s="8"/>
      <c r="AB2554" s="8"/>
      <c r="AC2554" s="5">
        <v>285.29911712053882</v>
      </c>
      <c r="AD2554" s="9">
        <v>1.0891666666666668E-2</v>
      </c>
      <c r="AE2554" s="7">
        <f>AC2554*AD2554</f>
        <v>3.1073828839712023</v>
      </c>
      <c r="AF2554" s="7"/>
      <c r="AG2554" s="7"/>
      <c r="AH2554" s="7"/>
      <c r="AI2554" s="7"/>
      <c r="AJ2554" s="5">
        <v>204.47568135349528</v>
      </c>
      <c r="AK2554" s="8"/>
      <c r="AL2554" s="8"/>
      <c r="AM2554" s="8"/>
      <c r="AN2554" s="8"/>
      <c r="AO2554" s="8"/>
      <c r="AP2554" s="8"/>
      <c r="AQ2554" s="9"/>
      <c r="AR2554" s="9">
        <v>3.1345833333333337E-2</v>
      </c>
      <c r="AS2554" s="7">
        <f>AJ2554*AR2554</f>
        <v>6.4094606284264382</v>
      </c>
      <c r="AT2554" s="7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>
        <v>280.55256466990875</v>
      </c>
      <c r="BI2554" s="9">
        <v>2.0781666666666667E-2</v>
      </c>
      <c r="BJ2554" s="7">
        <f>BH2554*BI2554</f>
        <v>5.8303498814484866</v>
      </c>
      <c r="BK2554" s="5">
        <f>AC2554+AJ2554+BH2554</f>
        <v>770.32736314394288</v>
      </c>
      <c r="BL2554" s="5">
        <f>AE2554+AS2554+BJ2554</f>
        <v>15.347193393846126</v>
      </c>
      <c r="BM2554" s="8">
        <f>BH2554/BK2554</f>
        <v>0.3641991419399766</v>
      </c>
      <c r="BN2554" s="8"/>
      <c r="BO2554" s="7"/>
      <c r="BP2554" s="5"/>
      <c r="BQ2554" s="5"/>
      <c r="BR2554" s="5"/>
      <c r="BS2554" s="5"/>
      <c r="BT2554" s="7"/>
      <c r="BU2554" s="7"/>
      <c r="BV2554" s="7"/>
      <c r="BW2554" s="7"/>
      <c r="BX2554" s="8">
        <f>AC2554/BK2554</f>
        <v>0.37036087612952678</v>
      </c>
      <c r="BY2554" s="8">
        <f>AJ2554/BK2554</f>
        <v>0.26543998193049656</v>
      </c>
      <c r="BZ2554" s="8">
        <f>BH2554/BK2554</f>
        <v>0.3641991419399766</v>
      </c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8"/>
      <c r="CL2554" s="5"/>
      <c r="CM2554" s="5"/>
      <c r="CN2554" s="8"/>
      <c r="CO2554" s="5"/>
      <c r="CP2554" s="5"/>
      <c r="CQ2554" s="5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</row>
    <row r="2555" spans="1:166" hidden="1" x14ac:dyDescent="0.25">
      <c r="A2555" t="s">
        <v>298</v>
      </c>
      <c r="B2555" t="s">
        <v>170</v>
      </c>
      <c r="C2555" s="6">
        <v>43906</v>
      </c>
      <c r="D2555" s="5">
        <v>9</v>
      </c>
      <c r="E2555" s="6" t="s">
        <v>207</v>
      </c>
      <c r="F2555" s="6" t="s">
        <v>15</v>
      </c>
      <c r="G2555" s="5">
        <v>133</v>
      </c>
      <c r="H2555" t="s">
        <v>26</v>
      </c>
      <c r="I2555" s="7">
        <v>7</v>
      </c>
      <c r="J2555">
        <v>1000</v>
      </c>
      <c r="K2555" s="5">
        <f t="shared" si="77"/>
        <v>142.85714285714286</v>
      </c>
      <c r="L2555" s="5"/>
      <c r="M2555" s="5">
        <v>804.58333333333326</v>
      </c>
      <c r="N2555" s="5">
        <v>25.083333333333332</v>
      </c>
      <c r="O2555" s="5"/>
      <c r="P2555" s="5"/>
      <c r="Q2555" s="5"/>
      <c r="R2555" s="5"/>
      <c r="S2555" s="5"/>
      <c r="T2555" s="5"/>
      <c r="U2555" s="5"/>
      <c r="V2555" s="5">
        <v>133</v>
      </c>
      <c r="W2555" s="5"/>
      <c r="X2555" s="8"/>
      <c r="Y2555" s="8"/>
      <c r="Z2555" s="8"/>
      <c r="AA2555" s="8"/>
      <c r="AB2555" s="8"/>
      <c r="AC2555" s="5">
        <v>353.52257447329066</v>
      </c>
      <c r="AD2555" s="9">
        <v>7.3710833333333328E-3</v>
      </c>
      <c r="AE2555" s="7">
        <f>AC2555*AD2555</f>
        <v>2.6058443566571645</v>
      </c>
      <c r="AF2555" s="7"/>
      <c r="AG2555" s="7"/>
      <c r="AH2555" s="7"/>
      <c r="AI2555" s="7"/>
      <c r="AJ2555" s="5">
        <v>224.9500018611603</v>
      </c>
      <c r="AK2555" s="8"/>
      <c r="AL2555" s="8"/>
      <c r="AM2555" s="8"/>
      <c r="AN2555" s="8"/>
      <c r="AO2555" s="8"/>
      <c r="AP2555" s="8"/>
      <c r="AQ2555" s="9"/>
      <c r="AR2555" s="9">
        <v>2.3654999999999999E-2</v>
      </c>
      <c r="AS2555" s="7">
        <f>AJ2555*AR2555</f>
        <v>5.3211922940257468</v>
      </c>
      <c r="AT2555" s="7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>
        <v>610.20837237869216</v>
      </c>
      <c r="BI2555" s="9">
        <v>2.123916666666667E-2</v>
      </c>
      <c r="BJ2555" s="7">
        <f>BH2555*BI2555</f>
        <v>12.960317322346441</v>
      </c>
      <c r="BK2555" s="5">
        <f>AC2555+AJ2555+BH2555</f>
        <v>1188.6809487131432</v>
      </c>
      <c r="BL2555" s="5">
        <f>AE2555+AS2555+BJ2555</f>
        <v>20.887353973029352</v>
      </c>
      <c r="BM2555" s="8">
        <f>BH2555/BK2555</f>
        <v>0.5133491649204095</v>
      </c>
      <c r="BN2555" s="8"/>
      <c r="BO2555" s="7"/>
      <c r="BP2555" s="5"/>
      <c r="BQ2555" s="5"/>
      <c r="BR2555" s="5"/>
      <c r="BS2555" s="5"/>
      <c r="BT2555" s="7"/>
      <c r="BU2555" s="7"/>
      <c r="BV2555" s="7"/>
      <c r="BW2555" s="7"/>
      <c r="BX2555" s="8">
        <f>AC2555/BK2555</f>
        <v>0.2974074539143674</v>
      </c>
      <c r="BY2555" s="8">
        <f>AJ2555/BK2555</f>
        <v>0.18924338116522305</v>
      </c>
      <c r="BZ2555" s="8">
        <f>BH2555/BK2555</f>
        <v>0.5133491649204095</v>
      </c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8"/>
      <c r="CL2555" s="5"/>
      <c r="CM2555" s="5"/>
      <c r="CN2555" s="8"/>
      <c r="CO2555" s="5"/>
      <c r="CP2555" s="5"/>
      <c r="CQ2555" s="5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</row>
    <row r="2556" spans="1:166" hidden="1" x14ac:dyDescent="0.25">
      <c r="A2556" t="s">
        <v>298</v>
      </c>
      <c r="B2556" t="s">
        <v>170</v>
      </c>
      <c r="C2556" s="6">
        <v>43996</v>
      </c>
      <c r="D2556" s="5">
        <v>10</v>
      </c>
      <c r="E2556" t="s">
        <v>108</v>
      </c>
      <c r="F2556" s="6" t="s">
        <v>18</v>
      </c>
      <c r="G2556" s="5">
        <v>223</v>
      </c>
      <c r="H2556" t="s">
        <v>26</v>
      </c>
      <c r="I2556" s="7">
        <v>7</v>
      </c>
      <c r="J2556">
        <v>1000</v>
      </c>
      <c r="K2556" s="5">
        <f t="shared" si="77"/>
        <v>142.85714285714286</v>
      </c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8"/>
      <c r="Y2556" s="8"/>
      <c r="Z2556" s="8"/>
      <c r="AA2556" s="8"/>
      <c r="AB2556" s="8"/>
      <c r="AC2556" s="5"/>
      <c r="AD2556" s="9"/>
      <c r="AE2556" s="8"/>
      <c r="AF2556" s="8"/>
      <c r="AG2556" s="8"/>
      <c r="AH2556" s="8"/>
      <c r="AI2556" s="8"/>
      <c r="AJ2556" s="5"/>
      <c r="AK2556" s="8"/>
      <c r="AL2556" s="8"/>
      <c r="AM2556" s="8"/>
      <c r="AN2556" s="8"/>
      <c r="AO2556" s="8"/>
      <c r="AP2556" s="8"/>
      <c r="AQ2556" s="9"/>
      <c r="AR2556" s="9"/>
      <c r="AS2556" s="8"/>
      <c r="AT2556" s="8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9"/>
      <c r="BJ2556" s="5"/>
      <c r="BK2556" s="5"/>
      <c r="BL2556" s="5"/>
      <c r="BM2556" s="8"/>
      <c r="BN2556" s="5">
        <f>BP2556*(1/(BO2556/100))</f>
        <v>428.39539244575411</v>
      </c>
      <c r="BO2556" s="7">
        <v>46.662499999999994</v>
      </c>
      <c r="BP2556" s="5">
        <v>199.9</v>
      </c>
      <c r="BQ2556" s="5">
        <f>BN2556-BP2556</f>
        <v>228.49539244575411</v>
      </c>
      <c r="BR2556" s="5"/>
      <c r="BS2556" s="5"/>
      <c r="BT2556" s="7">
        <v>8.8061674008810584</v>
      </c>
      <c r="BU2556" s="7"/>
      <c r="BV2556" s="7"/>
      <c r="BW2556" s="7"/>
      <c r="BX2556" s="7"/>
      <c r="BY2556" s="7"/>
      <c r="BZ2556" s="7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8"/>
      <c r="CL2556" s="5"/>
      <c r="CM2556" s="5"/>
      <c r="CN2556" s="8"/>
      <c r="CO2556" s="5"/>
      <c r="CP2556" s="5"/>
      <c r="CQ2556" s="5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</row>
    <row r="2557" spans="1:166" hidden="1" x14ac:dyDescent="0.25">
      <c r="A2557" t="s">
        <v>299</v>
      </c>
      <c r="B2557" t="s">
        <v>171</v>
      </c>
      <c r="C2557" s="6">
        <v>43773</v>
      </c>
      <c r="D2557" s="5">
        <v>1</v>
      </c>
      <c r="E2557" s="6" t="s">
        <v>209</v>
      </c>
      <c r="F2557" t="s">
        <v>10</v>
      </c>
      <c r="G2557">
        <v>0</v>
      </c>
      <c r="H2557" t="s">
        <v>26</v>
      </c>
      <c r="I2557" s="7">
        <v>7</v>
      </c>
      <c r="J2557">
        <v>1000</v>
      </c>
      <c r="K2557" s="5">
        <f t="shared" si="77"/>
        <v>142.85714285714286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8"/>
      <c r="Y2557" s="8"/>
      <c r="Z2557" s="8"/>
      <c r="AA2557" s="8"/>
      <c r="AB2557" s="8"/>
      <c r="AC2557" s="5"/>
      <c r="AD2557" s="9"/>
      <c r="AE2557" s="8"/>
      <c r="AF2557" s="8"/>
      <c r="AG2557" s="8"/>
      <c r="AH2557" s="8"/>
      <c r="AI2557" s="8"/>
      <c r="AJ2557" s="5"/>
      <c r="AK2557" s="8"/>
      <c r="AL2557" s="8"/>
      <c r="AM2557" s="8"/>
      <c r="AN2557" s="8"/>
      <c r="AO2557" s="8"/>
      <c r="AP2557" s="8"/>
      <c r="AQ2557" s="9"/>
      <c r="AR2557" s="9"/>
      <c r="AS2557" s="8"/>
      <c r="AT2557" s="8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9"/>
      <c r="BJ2557" s="5"/>
      <c r="BK2557" s="5"/>
      <c r="BL2557" s="5"/>
      <c r="BM2557" s="8"/>
      <c r="BN2557" s="8"/>
      <c r="BO2557" s="7"/>
      <c r="BP2557" s="5"/>
      <c r="BQ2557" s="5"/>
      <c r="BR2557" s="5"/>
      <c r="BS2557" s="5"/>
      <c r="BT2557" s="7"/>
      <c r="BU2557" s="7"/>
      <c r="BV2557" s="7"/>
      <c r="BW2557" s="7"/>
      <c r="BX2557" s="7"/>
      <c r="BY2557" s="7"/>
      <c r="BZ2557" s="7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8"/>
      <c r="CL2557" s="5"/>
      <c r="CM2557" s="5"/>
      <c r="CN2557" s="8"/>
      <c r="CO2557" s="5"/>
      <c r="CP2557" s="5"/>
      <c r="CQ2557" s="5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</row>
    <row r="2558" spans="1:166" hidden="1" x14ac:dyDescent="0.25">
      <c r="A2558" t="s">
        <v>299</v>
      </c>
      <c r="B2558" t="s">
        <v>171</v>
      </c>
      <c r="C2558" s="6">
        <v>43850</v>
      </c>
      <c r="D2558" s="5">
        <v>6</v>
      </c>
      <c r="E2558" s="6" t="s">
        <v>239</v>
      </c>
      <c r="F2558" t="s">
        <v>89</v>
      </c>
      <c r="G2558" s="5">
        <v>77</v>
      </c>
      <c r="H2558" t="s">
        <v>26</v>
      </c>
      <c r="I2558" s="7">
        <v>7</v>
      </c>
      <c r="J2558">
        <v>1000</v>
      </c>
      <c r="K2558" s="5">
        <f t="shared" si="77"/>
        <v>142.85714285714286</v>
      </c>
      <c r="L2558" s="5"/>
      <c r="M2558" s="5">
        <v>685.83333333333326</v>
      </c>
      <c r="N2558" s="5">
        <v>19.5</v>
      </c>
      <c r="O2558" s="5"/>
      <c r="P2558" s="5"/>
      <c r="Q2558" s="5"/>
      <c r="R2558" s="5"/>
      <c r="S2558" s="5"/>
      <c r="T2558" s="5">
        <v>77</v>
      </c>
      <c r="U2558" s="5"/>
      <c r="V2558" s="5"/>
      <c r="W2558" s="5"/>
      <c r="X2558" s="8"/>
      <c r="Y2558" s="8"/>
      <c r="Z2558" s="8"/>
      <c r="AA2558" s="8"/>
      <c r="AB2558" s="8"/>
      <c r="AC2558" s="5">
        <v>173.39425842336109</v>
      </c>
      <c r="AD2558" s="9">
        <v>1.3606583333333333E-2</v>
      </c>
      <c r="AE2558" s="7">
        <f>AC2558*AD2558</f>
        <v>2.3593034267589981</v>
      </c>
      <c r="AF2558" s="7"/>
      <c r="AG2558" s="7"/>
      <c r="AH2558" s="7"/>
      <c r="AI2558" s="7"/>
      <c r="AJ2558" s="5">
        <v>141.19790912250053</v>
      </c>
      <c r="AK2558" s="8"/>
      <c r="AL2558" s="8"/>
      <c r="AM2558" s="8"/>
      <c r="AN2558" s="8"/>
      <c r="AO2558" s="8"/>
      <c r="AP2558" s="8"/>
      <c r="AQ2558" s="9"/>
      <c r="AR2558" s="9">
        <v>3.7303333333333327E-2</v>
      </c>
      <c r="AS2558" s="7">
        <f>AJ2558*AR2558</f>
        <v>5.267152669966344</v>
      </c>
      <c r="AT2558" s="7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>
        <v>36.544488804904788</v>
      </c>
      <c r="BI2558" s="9">
        <v>3.1725000000000003E-2</v>
      </c>
      <c r="BJ2558" s="7">
        <f>BH2558*BI2558</f>
        <v>1.1593739073356044</v>
      </c>
      <c r="BK2558" s="5">
        <f>AC2558+AJ2558+BH2558</f>
        <v>351.13665635076643</v>
      </c>
      <c r="BL2558" s="5">
        <f>AE2558+AS2558+BJ2558</f>
        <v>8.7858300040609461</v>
      </c>
      <c r="BM2558" s="8">
        <f>BH2558/BK2558</f>
        <v>0.10407483281494494</v>
      </c>
      <c r="BN2558" s="8"/>
      <c r="BO2558" s="7"/>
      <c r="BP2558" s="5"/>
      <c r="BQ2558" s="5"/>
      <c r="BR2558" s="5"/>
      <c r="BS2558" s="5"/>
      <c r="BT2558" s="7"/>
      <c r="BU2558" s="7"/>
      <c r="BV2558" s="7"/>
      <c r="BW2558" s="7"/>
      <c r="BX2558" s="8">
        <f>AC2558/BK2558</f>
        <v>0.49380847965400015</v>
      </c>
      <c r="BY2558" s="8">
        <f>AJ2558/BK2558</f>
        <v>0.40211668753105484</v>
      </c>
      <c r="BZ2558" s="8">
        <f>BH2558/BK2558</f>
        <v>0.10407483281494494</v>
      </c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8"/>
      <c r="CL2558" s="5"/>
      <c r="CM2558" s="5"/>
      <c r="CN2558" s="8"/>
      <c r="CO2558" s="5"/>
      <c r="CP2558" s="5"/>
      <c r="CQ2558" s="5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</row>
    <row r="2559" spans="1:166" hidden="1" x14ac:dyDescent="0.25">
      <c r="A2559" t="s">
        <v>299</v>
      </c>
      <c r="B2559" t="s">
        <v>171</v>
      </c>
      <c r="C2559" s="6">
        <v>43865</v>
      </c>
      <c r="D2559" s="5"/>
      <c r="E2559" s="6"/>
      <c r="F2559" s="6"/>
      <c r="G2559" s="5">
        <v>92</v>
      </c>
      <c r="H2559" t="s">
        <v>26</v>
      </c>
      <c r="I2559" s="7">
        <v>7</v>
      </c>
      <c r="J2559">
        <v>1000</v>
      </c>
      <c r="K2559" s="5">
        <f t="shared" si="77"/>
        <v>142.85714285714286</v>
      </c>
      <c r="L2559" s="5"/>
      <c r="M2559" s="5">
        <v>755.83333333333326</v>
      </c>
      <c r="N2559" s="5">
        <v>22.666666666666668</v>
      </c>
      <c r="O2559" s="5"/>
      <c r="P2559" s="5"/>
      <c r="Q2559" s="5"/>
      <c r="R2559" s="5"/>
      <c r="S2559" s="5"/>
      <c r="T2559" s="5"/>
      <c r="U2559" s="5"/>
      <c r="V2559" s="5"/>
      <c r="W2559" s="5"/>
      <c r="X2559" s="8"/>
      <c r="Y2559" s="8"/>
      <c r="Z2559" s="8"/>
      <c r="AA2559" s="8"/>
      <c r="AB2559" s="8"/>
      <c r="AC2559" s="5">
        <v>255.22431470152952</v>
      </c>
      <c r="AD2559" s="9">
        <v>1.3309E-2</v>
      </c>
      <c r="AE2559" s="7">
        <f>AC2559*AD2559</f>
        <v>3.3967804043626564</v>
      </c>
      <c r="AF2559" s="7"/>
      <c r="AG2559" s="7"/>
      <c r="AH2559" s="7"/>
      <c r="AI2559" s="7"/>
      <c r="AJ2559" s="5">
        <v>201.63328266341196</v>
      </c>
      <c r="AK2559" s="8"/>
      <c r="AL2559" s="8"/>
      <c r="AM2559" s="8"/>
      <c r="AN2559" s="8"/>
      <c r="AO2559" s="8"/>
      <c r="AP2559" s="8"/>
      <c r="AQ2559" s="9"/>
      <c r="AR2559" s="9">
        <v>4.0631666666666663E-2</v>
      </c>
      <c r="AS2559" s="7">
        <f>AJ2559*AR2559</f>
        <v>8.1926963300855338</v>
      </c>
      <c r="AT2559" s="7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>
        <v>151.72853743661832</v>
      </c>
      <c r="BI2559" s="9">
        <v>3.3561666666666663E-2</v>
      </c>
      <c r="BJ2559" s="7">
        <f>BH2559*BI2559</f>
        <v>5.0922625972686379</v>
      </c>
      <c r="BK2559" s="5">
        <f>AC2559+AJ2559+BH2559</f>
        <v>608.58613480155987</v>
      </c>
      <c r="BL2559" s="5">
        <f>AE2559+AS2559+BJ2559</f>
        <v>16.681739331716827</v>
      </c>
      <c r="BM2559" s="8">
        <f>BH2559/BK2559</f>
        <v>0.2493131682766517</v>
      </c>
      <c r="BN2559" s="8"/>
      <c r="BO2559" s="7"/>
      <c r="BP2559" s="5"/>
      <c r="BQ2559" s="5"/>
      <c r="BR2559" s="5"/>
      <c r="BS2559" s="5"/>
      <c r="BT2559" s="7"/>
      <c r="BU2559" s="7"/>
      <c r="BV2559" s="7"/>
      <c r="BW2559" s="7"/>
      <c r="BX2559" s="8">
        <f>AC2559/BK2559</f>
        <v>0.4193725425321263</v>
      </c>
      <c r="BY2559" s="8">
        <f>AJ2559/BK2559</f>
        <v>0.33131428919122191</v>
      </c>
      <c r="BZ2559" s="8">
        <f>BH2559/BK2559</f>
        <v>0.2493131682766517</v>
      </c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8"/>
      <c r="CL2559" s="5"/>
      <c r="CM2559" s="5"/>
      <c r="CN2559" s="8"/>
      <c r="CO2559" s="5"/>
      <c r="CP2559" s="5"/>
      <c r="CQ2559" s="5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</row>
    <row r="2560" spans="1:166" hidden="1" x14ac:dyDescent="0.25">
      <c r="A2560" t="s">
        <v>299</v>
      </c>
      <c r="B2560" t="s">
        <v>171</v>
      </c>
      <c r="C2560" s="6">
        <v>43878</v>
      </c>
      <c r="D2560" s="5">
        <v>8</v>
      </c>
      <c r="E2560" t="s">
        <v>208</v>
      </c>
      <c r="F2560" s="6" t="s">
        <v>14</v>
      </c>
      <c r="G2560" s="5">
        <v>105</v>
      </c>
      <c r="H2560" t="s">
        <v>26</v>
      </c>
      <c r="I2560" s="7">
        <v>7</v>
      </c>
      <c r="J2560">
        <v>1000</v>
      </c>
      <c r="K2560" s="5">
        <f t="shared" si="77"/>
        <v>142.85714285714286</v>
      </c>
      <c r="L2560" s="5"/>
      <c r="M2560" s="5">
        <v>816.66666666666674</v>
      </c>
      <c r="N2560" s="5">
        <v>24</v>
      </c>
      <c r="O2560" s="5"/>
      <c r="P2560" s="5"/>
      <c r="Q2560" s="5"/>
      <c r="R2560" s="5"/>
      <c r="S2560" s="5"/>
      <c r="T2560" s="5"/>
      <c r="U2560" s="5">
        <v>105</v>
      </c>
      <c r="V2560" s="5"/>
      <c r="W2560" s="5"/>
      <c r="X2560" s="8"/>
      <c r="Y2560" s="8"/>
      <c r="Z2560" s="8"/>
      <c r="AA2560" s="8"/>
      <c r="AB2560" s="8"/>
      <c r="AC2560" s="5">
        <v>248.80223337704373</v>
      </c>
      <c r="AD2560" s="9">
        <v>9.9161666666666686E-3</v>
      </c>
      <c r="AE2560" s="7">
        <f>AC2560*AD2560</f>
        <v>2.4671644132056625</v>
      </c>
      <c r="AF2560" s="7"/>
      <c r="AG2560" s="7"/>
      <c r="AH2560" s="7"/>
      <c r="AI2560" s="7"/>
      <c r="AJ2560" s="5">
        <v>191.51982347877924</v>
      </c>
      <c r="AK2560" s="8"/>
      <c r="AL2560" s="8"/>
      <c r="AM2560" s="8"/>
      <c r="AN2560" s="8"/>
      <c r="AO2560" s="8"/>
      <c r="AP2560" s="8"/>
      <c r="AQ2560" s="9"/>
      <c r="AR2560" s="9">
        <v>3.3662499999999998E-2</v>
      </c>
      <c r="AS2560" s="7">
        <f>AJ2560*AR2560</f>
        <v>6.4470360578544064</v>
      </c>
      <c r="AT2560" s="7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>
        <v>347.36364903764638</v>
      </c>
      <c r="BI2560" s="9">
        <v>2.262833333333333E-2</v>
      </c>
      <c r="BJ2560" s="7">
        <f>BH2560*BI2560</f>
        <v>7.8602604383068737</v>
      </c>
      <c r="BK2560" s="5">
        <f>AC2560+AJ2560+BH2560</f>
        <v>787.68570589346939</v>
      </c>
      <c r="BL2560" s="5">
        <f>AE2560+AS2560+BJ2560</f>
        <v>16.774460909366944</v>
      </c>
      <c r="BM2560" s="8">
        <f>BH2560/BK2560</f>
        <v>0.44099270361093185</v>
      </c>
      <c r="BN2560" s="8"/>
      <c r="BO2560" s="7"/>
      <c r="BP2560" s="5"/>
      <c r="BQ2560" s="5"/>
      <c r="BR2560" s="5"/>
      <c r="BS2560" s="5"/>
      <c r="BT2560" s="7"/>
      <c r="BU2560" s="7"/>
      <c r="BV2560" s="7"/>
      <c r="BW2560" s="7"/>
      <c r="BX2560" s="8">
        <f>AC2560/BK2560</f>
        <v>0.3158648576653148</v>
      </c>
      <c r="BY2560" s="8">
        <f>AJ2560/BK2560</f>
        <v>0.2431424387237533</v>
      </c>
      <c r="BZ2560" s="8">
        <f>BH2560/BK2560</f>
        <v>0.44099270361093185</v>
      </c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8"/>
      <c r="CL2560" s="5"/>
      <c r="CM2560" s="5"/>
      <c r="CN2560" s="8"/>
      <c r="CO2560" s="5"/>
      <c r="CP2560" s="5"/>
      <c r="CQ2560" s="5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</row>
    <row r="2561" spans="1:166" hidden="1" x14ac:dyDescent="0.25">
      <c r="A2561" t="s">
        <v>299</v>
      </c>
      <c r="B2561" t="s">
        <v>171</v>
      </c>
      <c r="C2561" s="6">
        <v>43906</v>
      </c>
      <c r="D2561" s="5">
        <v>9</v>
      </c>
      <c r="E2561" s="6" t="s">
        <v>207</v>
      </c>
      <c r="F2561" s="6" t="s">
        <v>15</v>
      </c>
      <c r="G2561" s="5">
        <v>133</v>
      </c>
      <c r="H2561" t="s">
        <v>26</v>
      </c>
      <c r="I2561" s="7">
        <v>7</v>
      </c>
      <c r="J2561">
        <v>1000</v>
      </c>
      <c r="K2561" s="5">
        <f t="shared" si="77"/>
        <v>142.85714285714286</v>
      </c>
      <c r="L2561" s="5"/>
      <c r="M2561" s="5">
        <v>817.91666666666674</v>
      </c>
      <c r="N2561" s="5">
        <v>25.083333333333332</v>
      </c>
      <c r="O2561" s="5"/>
      <c r="P2561" s="5"/>
      <c r="Q2561" s="5"/>
      <c r="R2561" s="5"/>
      <c r="S2561" s="5"/>
      <c r="T2561" s="5"/>
      <c r="U2561" s="5"/>
      <c r="V2561" s="5">
        <v>133</v>
      </c>
      <c r="W2561" s="5"/>
      <c r="X2561" s="8"/>
      <c r="Y2561" s="8"/>
      <c r="Z2561" s="8"/>
      <c r="AA2561" s="8"/>
      <c r="AB2561" s="8"/>
      <c r="AC2561" s="5">
        <v>311.13182155538721</v>
      </c>
      <c r="AD2561" s="9">
        <v>8.5549166666666673E-3</v>
      </c>
      <c r="AE2561" s="7">
        <f>AC2561*AD2561</f>
        <v>2.6617068057545414</v>
      </c>
      <c r="AF2561" s="7"/>
      <c r="AG2561" s="7"/>
      <c r="AH2561" s="7"/>
      <c r="AI2561" s="7"/>
      <c r="AJ2561" s="5">
        <v>214.39284048536791</v>
      </c>
      <c r="AK2561" s="8"/>
      <c r="AL2561" s="8"/>
      <c r="AM2561" s="8"/>
      <c r="AN2561" s="8"/>
      <c r="AO2561" s="8"/>
      <c r="AP2561" s="8"/>
      <c r="AQ2561" s="9"/>
      <c r="AR2561" s="9">
        <v>2.8489166666666666E-2</v>
      </c>
      <c r="AS2561" s="7">
        <f>AJ2561*AR2561</f>
        <v>6.1078733647277268</v>
      </c>
      <c r="AT2561" s="7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>
        <v>573.44304978638593</v>
      </c>
      <c r="BI2561" s="9">
        <v>2.5520000000000004E-2</v>
      </c>
      <c r="BJ2561" s="7">
        <f>BH2561*BI2561</f>
        <v>14.634266630548572</v>
      </c>
      <c r="BK2561" s="5">
        <f>AC2561+AJ2561+BH2561</f>
        <v>1098.9677118271411</v>
      </c>
      <c r="BL2561" s="5">
        <f>AE2561+AS2561+BJ2561</f>
        <v>23.403846801030838</v>
      </c>
      <c r="BM2561" s="8">
        <f>BH2561/BK2561</f>
        <v>0.52180154486338903</v>
      </c>
      <c r="BN2561" s="8"/>
      <c r="BO2561" s="7"/>
      <c r="BP2561" s="5"/>
      <c r="BQ2561" s="5"/>
      <c r="BR2561" s="5"/>
      <c r="BS2561" s="5"/>
      <c r="BT2561" s="7"/>
      <c r="BU2561" s="7"/>
      <c r="BV2561" s="7"/>
      <c r="BW2561" s="7"/>
      <c r="BX2561" s="8">
        <f>AC2561/BK2561</f>
        <v>0.28311279595112049</v>
      </c>
      <c r="BY2561" s="8">
        <f>AJ2561/BK2561</f>
        <v>0.19508565918549042</v>
      </c>
      <c r="BZ2561" s="8">
        <f>BH2561/BK2561</f>
        <v>0.52180154486338903</v>
      </c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8"/>
      <c r="CL2561" s="5"/>
      <c r="CM2561" s="5"/>
      <c r="CN2561" s="8"/>
      <c r="CO2561" s="5"/>
      <c r="CP2561" s="5"/>
      <c r="CQ2561" s="5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</row>
    <row r="2562" spans="1:166" hidden="1" x14ac:dyDescent="0.25">
      <c r="A2562" t="s">
        <v>299</v>
      </c>
      <c r="B2562" t="s">
        <v>171</v>
      </c>
      <c r="C2562" s="6">
        <v>43996</v>
      </c>
      <c r="D2562" s="5">
        <v>10</v>
      </c>
      <c r="E2562" t="s">
        <v>108</v>
      </c>
      <c r="F2562" s="6" t="s">
        <v>18</v>
      </c>
      <c r="G2562" s="5">
        <v>223</v>
      </c>
      <c r="H2562" t="s">
        <v>26</v>
      </c>
      <c r="I2562" s="7">
        <v>7</v>
      </c>
      <c r="J2562">
        <v>1000</v>
      </c>
      <c r="K2562" s="5">
        <f t="shared" si="77"/>
        <v>142.85714285714286</v>
      </c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8"/>
      <c r="Y2562" s="8"/>
      <c r="Z2562" s="8"/>
      <c r="AA2562" s="8"/>
      <c r="AB2562" s="8"/>
      <c r="AC2562" s="5"/>
      <c r="AD2562" s="9"/>
      <c r="AE2562" s="8"/>
      <c r="AF2562" s="8"/>
      <c r="AG2562" s="8"/>
      <c r="AH2562" s="8"/>
      <c r="AI2562" s="8"/>
      <c r="AJ2562" s="5"/>
      <c r="AK2562" s="8"/>
      <c r="AL2562" s="8"/>
      <c r="AM2562" s="8"/>
      <c r="AN2562" s="8"/>
      <c r="AO2562" s="8"/>
      <c r="AP2562" s="8"/>
      <c r="AQ2562" s="9"/>
      <c r="AR2562" s="9"/>
      <c r="AS2562" s="8"/>
      <c r="AT2562" s="8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9"/>
      <c r="BJ2562" s="5"/>
      <c r="BK2562" s="5"/>
      <c r="BL2562" s="5"/>
      <c r="BM2562" s="8"/>
      <c r="BN2562" s="5">
        <f>BP2562*(1/(BO2562/100))</f>
        <v>520.50268132820543</v>
      </c>
      <c r="BO2562" s="7">
        <v>46.152500000000003</v>
      </c>
      <c r="BP2562" s="5">
        <v>240.22499999999999</v>
      </c>
      <c r="BQ2562" s="5">
        <f>BN2562-BP2562</f>
        <v>280.2776813282054</v>
      </c>
      <c r="BR2562" s="5"/>
      <c r="BS2562" s="5"/>
      <c r="BT2562" s="7">
        <v>10.582599118942731</v>
      </c>
      <c r="BU2562" s="7"/>
      <c r="BV2562" s="7"/>
      <c r="BW2562" s="7"/>
      <c r="BX2562" s="7"/>
      <c r="BY2562" s="7"/>
      <c r="BZ2562" s="7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8"/>
      <c r="CL2562" s="5"/>
      <c r="CM2562" s="5"/>
      <c r="CN2562" s="8"/>
      <c r="CO2562" s="5"/>
      <c r="CP2562" s="5"/>
      <c r="CQ2562" s="5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</row>
    <row r="2563" spans="1:166" hidden="1" x14ac:dyDescent="0.25">
      <c r="A2563" t="s">
        <v>300</v>
      </c>
      <c r="B2563" t="s">
        <v>172</v>
      </c>
      <c r="C2563" s="6">
        <v>43773</v>
      </c>
      <c r="D2563" s="5">
        <v>1</v>
      </c>
      <c r="E2563" s="6" t="s">
        <v>209</v>
      </c>
      <c r="F2563" t="s">
        <v>10</v>
      </c>
      <c r="G2563">
        <v>0</v>
      </c>
      <c r="H2563" t="s">
        <v>26</v>
      </c>
      <c r="I2563" s="7">
        <v>7</v>
      </c>
      <c r="J2563">
        <v>1000</v>
      </c>
      <c r="K2563" s="5">
        <f t="shared" si="77"/>
        <v>142.85714285714286</v>
      </c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8"/>
      <c r="Y2563" s="8"/>
      <c r="Z2563" s="8"/>
      <c r="AA2563" s="8"/>
      <c r="AB2563" s="8"/>
      <c r="AC2563" s="5"/>
      <c r="AD2563" s="9"/>
      <c r="AE2563" s="8"/>
      <c r="AF2563" s="8"/>
      <c r="AG2563" s="8"/>
      <c r="AH2563" s="8"/>
      <c r="AI2563" s="8"/>
      <c r="AJ2563" s="5"/>
      <c r="AK2563" s="8"/>
      <c r="AL2563" s="8"/>
      <c r="AM2563" s="8"/>
      <c r="AN2563" s="8"/>
      <c r="AO2563" s="8"/>
      <c r="AP2563" s="8"/>
      <c r="AQ2563" s="9"/>
      <c r="AR2563" s="9"/>
      <c r="AS2563" s="8"/>
      <c r="AT2563" s="8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9"/>
      <c r="BJ2563" s="5"/>
      <c r="BK2563" s="5"/>
      <c r="BL2563" s="5"/>
      <c r="BM2563" s="8"/>
      <c r="BN2563" s="8"/>
      <c r="BO2563" s="7"/>
      <c r="BP2563" s="5"/>
      <c r="BQ2563" s="5"/>
      <c r="BR2563" s="5"/>
      <c r="BS2563" s="5"/>
      <c r="BT2563" s="7"/>
      <c r="BU2563" s="7"/>
      <c r="BV2563" s="7"/>
      <c r="BW2563" s="7"/>
      <c r="BX2563" s="7"/>
      <c r="BY2563" s="7"/>
      <c r="BZ2563" s="7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8"/>
      <c r="CL2563" s="5"/>
      <c r="CM2563" s="5"/>
      <c r="CN2563" s="8"/>
      <c r="CO2563" s="5"/>
      <c r="CP2563" s="5"/>
      <c r="CQ2563" s="5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</row>
    <row r="2564" spans="1:166" hidden="1" x14ac:dyDescent="0.25">
      <c r="A2564" t="s">
        <v>300</v>
      </c>
      <c r="B2564" t="s">
        <v>172</v>
      </c>
      <c r="C2564" s="6">
        <v>43850</v>
      </c>
      <c r="D2564" s="5">
        <v>6</v>
      </c>
      <c r="E2564" s="6" t="s">
        <v>239</v>
      </c>
      <c r="F2564" t="s">
        <v>89</v>
      </c>
      <c r="G2564" s="5">
        <v>77</v>
      </c>
      <c r="H2564" t="s">
        <v>26</v>
      </c>
      <c r="I2564" s="7">
        <v>7</v>
      </c>
      <c r="J2564">
        <v>1000</v>
      </c>
      <c r="K2564" s="5">
        <f t="shared" si="77"/>
        <v>142.85714285714286</v>
      </c>
      <c r="L2564" s="5"/>
      <c r="M2564" s="5">
        <v>703.75</v>
      </c>
      <c r="N2564" s="5">
        <v>19.5</v>
      </c>
      <c r="O2564" s="5"/>
      <c r="P2564" s="5"/>
      <c r="Q2564" s="5"/>
      <c r="R2564" s="5"/>
      <c r="S2564" s="5"/>
      <c r="T2564" s="5">
        <v>77</v>
      </c>
      <c r="U2564" s="5"/>
      <c r="V2564" s="5"/>
      <c r="W2564" s="5"/>
      <c r="X2564" s="8"/>
      <c r="Y2564" s="8"/>
      <c r="Z2564" s="8"/>
      <c r="AA2564" s="8"/>
      <c r="AB2564" s="8"/>
      <c r="AC2564" s="5">
        <v>191.74337272036544</v>
      </c>
      <c r="AD2564" s="9">
        <v>1.5321916666666666E-2</v>
      </c>
      <c r="AE2564" s="7">
        <f>AC2564*AD2564</f>
        <v>2.9378759782070456</v>
      </c>
      <c r="AF2564" s="7"/>
      <c r="AG2564" s="7"/>
      <c r="AH2564" s="7"/>
      <c r="AI2564" s="7"/>
      <c r="AJ2564" s="5">
        <v>158.24362449931459</v>
      </c>
      <c r="AK2564" s="8"/>
      <c r="AL2564" s="8"/>
      <c r="AM2564" s="8"/>
      <c r="AN2564" s="8"/>
      <c r="AO2564" s="8"/>
      <c r="AP2564" s="8"/>
      <c r="AQ2564" s="9"/>
      <c r="AR2564" s="9">
        <v>4.0914166666666668E-2</v>
      </c>
      <c r="AS2564" s="7">
        <f>AJ2564*AR2564</f>
        <v>6.4744060267023738</v>
      </c>
      <c r="AT2564" s="7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>
        <v>39.428414233972248</v>
      </c>
      <c r="BI2564" s="9">
        <v>3.2774166666666667E-2</v>
      </c>
      <c r="BJ2564" s="7">
        <f>BH2564*BI2564</f>
        <v>1.2922334195065788</v>
      </c>
      <c r="BK2564" s="5">
        <f>AC2564+AJ2564+BH2564</f>
        <v>389.41541145365227</v>
      </c>
      <c r="BL2564" s="5">
        <f>AE2564+AS2564+BJ2564</f>
        <v>10.704515424415998</v>
      </c>
      <c r="BM2564" s="8">
        <f>BH2564/BK2564</f>
        <v>0.10125026661577047</v>
      </c>
      <c r="BN2564" s="8"/>
      <c r="BO2564" s="7"/>
      <c r="BP2564" s="5"/>
      <c r="BQ2564" s="5"/>
      <c r="BR2564" s="5"/>
      <c r="BS2564" s="5"/>
      <c r="BT2564" s="7"/>
      <c r="BU2564" s="7"/>
      <c r="BV2564" s="7"/>
      <c r="BW2564" s="7"/>
      <c r="BX2564" s="8">
        <f>AC2564/BK2564</f>
        <v>0.49238773577194828</v>
      </c>
      <c r="BY2564" s="8">
        <f>AJ2564/BK2564</f>
        <v>0.40636199761228131</v>
      </c>
      <c r="BZ2564" s="8">
        <f>BH2564/BK2564</f>
        <v>0.10125026661577047</v>
      </c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8"/>
      <c r="CL2564" s="5"/>
      <c r="CM2564" s="5"/>
      <c r="CN2564" s="8"/>
      <c r="CO2564" s="5"/>
      <c r="CP2564" s="5"/>
      <c r="CQ2564" s="5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</row>
    <row r="2565" spans="1:166" hidden="1" x14ac:dyDescent="0.25">
      <c r="A2565" t="s">
        <v>300</v>
      </c>
      <c r="B2565" t="s">
        <v>172</v>
      </c>
      <c r="C2565" s="6">
        <v>43865</v>
      </c>
      <c r="D2565" s="5"/>
      <c r="E2565" s="6"/>
      <c r="F2565" s="6"/>
      <c r="G2565" s="5">
        <v>92</v>
      </c>
      <c r="H2565" t="s">
        <v>26</v>
      </c>
      <c r="I2565" s="7">
        <v>7</v>
      </c>
      <c r="J2565">
        <v>1000</v>
      </c>
      <c r="K2565" s="5">
        <f t="shared" si="77"/>
        <v>142.85714285714286</v>
      </c>
      <c r="L2565" s="5"/>
      <c r="M2565" s="5">
        <v>812.08333333333326</v>
      </c>
      <c r="N2565" s="5">
        <v>21.833333333333332</v>
      </c>
      <c r="O2565" s="5"/>
      <c r="P2565" s="5"/>
      <c r="Q2565" s="5"/>
      <c r="R2565" s="5"/>
      <c r="S2565" s="5"/>
      <c r="T2565" s="5"/>
      <c r="U2565" s="5"/>
      <c r="V2565" s="5"/>
      <c r="W2565" s="5"/>
      <c r="X2565" s="8"/>
      <c r="Y2565" s="8"/>
      <c r="Z2565" s="8"/>
      <c r="AA2565" s="8"/>
      <c r="AB2565" s="8"/>
      <c r="AC2565" s="5">
        <v>275.41937150486808</v>
      </c>
      <c r="AD2565" s="9">
        <v>1.3668916666666666E-2</v>
      </c>
      <c r="AE2565" s="7">
        <f>AC2565*AD2565</f>
        <v>3.7646844374857498</v>
      </c>
      <c r="AF2565" s="7"/>
      <c r="AG2565" s="7"/>
      <c r="AH2565" s="7"/>
      <c r="AI2565" s="7"/>
      <c r="AJ2565" s="5">
        <v>214.18113526710289</v>
      </c>
      <c r="AK2565" s="8"/>
      <c r="AL2565" s="8"/>
      <c r="AM2565" s="8"/>
      <c r="AN2565" s="8"/>
      <c r="AO2565" s="8"/>
      <c r="AP2565" s="8"/>
      <c r="AQ2565" s="9"/>
      <c r="AR2565" s="9">
        <v>4.0664166666666668E-2</v>
      </c>
      <c r="AS2565" s="7">
        <f>AJ2565*AR2565</f>
        <v>8.70949738135735</v>
      </c>
      <c r="AT2565" s="7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>
        <v>139.32651224987092</v>
      </c>
      <c r="BI2565" s="9">
        <v>3.0326666666666665E-2</v>
      </c>
      <c r="BJ2565" s="7">
        <f>BH2565*BI2565</f>
        <v>4.2253086948310852</v>
      </c>
      <c r="BK2565" s="5">
        <f>AC2565+AJ2565+BH2565</f>
        <v>628.92701902184194</v>
      </c>
      <c r="BL2565" s="5">
        <f>AE2565+AS2565+BJ2565</f>
        <v>16.699490513674185</v>
      </c>
      <c r="BM2565" s="8">
        <f>BH2565/BK2565</f>
        <v>0.2215304924672544</v>
      </c>
      <c r="BN2565" s="8"/>
      <c r="BO2565" s="7"/>
      <c r="BP2565" s="5"/>
      <c r="BQ2565" s="5"/>
      <c r="BR2565" s="5"/>
      <c r="BS2565" s="5"/>
      <c r="BT2565" s="7"/>
      <c r="BU2565" s="7"/>
      <c r="BV2565" s="7"/>
      <c r="BW2565" s="7"/>
      <c r="BX2565" s="8">
        <f>AC2565/BK2565</f>
        <v>0.43791944561902035</v>
      </c>
      <c r="BY2565" s="8">
        <f>AJ2565/BK2565</f>
        <v>0.34055006191372517</v>
      </c>
      <c r="BZ2565" s="8">
        <f>BH2565/BK2565</f>
        <v>0.2215304924672544</v>
      </c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8"/>
      <c r="CL2565" s="5"/>
      <c r="CM2565" s="5"/>
      <c r="CN2565" s="8"/>
      <c r="CO2565" s="5"/>
      <c r="CP2565" s="5"/>
      <c r="CQ2565" s="5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</row>
    <row r="2566" spans="1:166" hidden="1" x14ac:dyDescent="0.25">
      <c r="A2566" t="s">
        <v>300</v>
      </c>
      <c r="B2566" t="s">
        <v>172</v>
      </c>
      <c r="C2566" s="6">
        <v>43878</v>
      </c>
      <c r="D2566" s="5">
        <v>8</v>
      </c>
      <c r="E2566" t="s">
        <v>208</v>
      </c>
      <c r="F2566" s="6" t="s">
        <v>14</v>
      </c>
      <c r="G2566" s="5">
        <v>105</v>
      </c>
      <c r="H2566" t="s">
        <v>26</v>
      </c>
      <c r="I2566" s="7">
        <v>7</v>
      </c>
      <c r="J2566">
        <v>1000</v>
      </c>
      <c r="K2566" s="5">
        <f t="shared" si="77"/>
        <v>142.85714285714286</v>
      </c>
      <c r="L2566" s="5"/>
      <c r="M2566" s="5">
        <v>867.5</v>
      </c>
      <c r="N2566" s="5">
        <v>24.416666666666668</v>
      </c>
      <c r="O2566" s="5"/>
      <c r="P2566" s="5"/>
      <c r="Q2566" s="5"/>
      <c r="R2566" s="5"/>
      <c r="S2566" s="5"/>
      <c r="T2566" s="5"/>
      <c r="U2566" s="5">
        <v>105</v>
      </c>
      <c r="V2566" s="5"/>
      <c r="W2566" s="5"/>
      <c r="X2566" s="8"/>
      <c r="Y2566" s="8"/>
      <c r="Z2566" s="8"/>
      <c r="AA2566" s="8"/>
      <c r="AB2566" s="8"/>
      <c r="AC2566" s="5">
        <v>309.7096410799432</v>
      </c>
      <c r="AD2566" s="9">
        <v>9.724E-3</v>
      </c>
      <c r="AE2566" s="7">
        <f>AC2566*AD2566</f>
        <v>3.0116165498613676</v>
      </c>
      <c r="AF2566" s="7"/>
      <c r="AG2566" s="7"/>
      <c r="AH2566" s="7"/>
      <c r="AI2566" s="7"/>
      <c r="AJ2566" s="5">
        <v>222.45526907751668</v>
      </c>
      <c r="AK2566" s="8"/>
      <c r="AL2566" s="8"/>
      <c r="AM2566" s="8"/>
      <c r="AN2566" s="8"/>
      <c r="AO2566" s="8"/>
      <c r="AP2566" s="8"/>
      <c r="AQ2566" s="9"/>
      <c r="AR2566" s="9">
        <v>3.4074166666666662E-2</v>
      </c>
      <c r="AS2566" s="7">
        <f>AJ2566*AR2566</f>
        <v>7.5799779144254815</v>
      </c>
      <c r="AT2566" s="7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>
        <v>349.45850509115439</v>
      </c>
      <c r="BI2566" s="9">
        <v>2.1851666666666665E-2</v>
      </c>
      <c r="BJ2566" s="7">
        <f>BH2566*BI2566</f>
        <v>7.6362507670835411</v>
      </c>
      <c r="BK2566" s="5">
        <f>AC2566+AJ2566+BH2566</f>
        <v>881.62341524861426</v>
      </c>
      <c r="BL2566" s="5">
        <f>AE2566+AS2566+BJ2566</f>
        <v>18.227845231370392</v>
      </c>
      <c r="BM2566" s="8">
        <f>BH2566/BK2566</f>
        <v>0.39638069843302481</v>
      </c>
      <c r="BN2566" s="8"/>
      <c r="BO2566" s="7"/>
      <c r="BP2566" s="5"/>
      <c r="BQ2566" s="5"/>
      <c r="BR2566" s="5"/>
      <c r="BS2566" s="5"/>
      <c r="BT2566" s="7"/>
      <c r="BU2566" s="7"/>
      <c r="BV2566" s="7"/>
      <c r="BW2566" s="7"/>
      <c r="BX2566" s="8">
        <f>AC2566/BK2566</f>
        <v>0.3512947089689154</v>
      </c>
      <c r="BY2566" s="8">
        <f>AJ2566/BK2566</f>
        <v>0.25232459259805978</v>
      </c>
      <c r="BZ2566" s="8">
        <f>BH2566/BK2566</f>
        <v>0.39638069843302481</v>
      </c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8"/>
      <c r="CL2566" s="5"/>
      <c r="CM2566" s="5"/>
      <c r="CN2566" s="8"/>
      <c r="CO2566" s="5"/>
      <c r="CP2566" s="5"/>
      <c r="CQ2566" s="5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</row>
    <row r="2567" spans="1:166" hidden="1" x14ac:dyDescent="0.25">
      <c r="A2567" t="s">
        <v>300</v>
      </c>
      <c r="B2567" t="s">
        <v>172</v>
      </c>
      <c r="C2567" s="6">
        <v>43906</v>
      </c>
      <c r="D2567" s="5">
        <v>9</v>
      </c>
      <c r="E2567" s="6" t="s">
        <v>207</v>
      </c>
      <c r="F2567" s="6" t="s">
        <v>15</v>
      </c>
      <c r="G2567" s="5">
        <v>133</v>
      </c>
      <c r="H2567" t="s">
        <v>26</v>
      </c>
      <c r="I2567" s="7">
        <v>7</v>
      </c>
      <c r="J2567">
        <v>1000</v>
      </c>
      <c r="K2567" s="5">
        <f t="shared" si="77"/>
        <v>142.85714285714286</v>
      </c>
      <c r="L2567" s="5"/>
      <c r="M2567" s="5">
        <v>863.33333333333326</v>
      </c>
      <c r="N2567" s="5">
        <v>25.666666666666668</v>
      </c>
      <c r="O2567" s="5"/>
      <c r="P2567" s="5"/>
      <c r="Q2567" s="5"/>
      <c r="R2567" s="5"/>
      <c r="S2567" s="5"/>
      <c r="T2567" s="5"/>
      <c r="U2567" s="5"/>
      <c r="V2567" s="5">
        <v>133</v>
      </c>
      <c r="W2567" s="5"/>
      <c r="X2567" s="8"/>
      <c r="Y2567" s="8"/>
      <c r="Z2567" s="8"/>
      <c r="AA2567" s="8"/>
      <c r="AB2567" s="8"/>
      <c r="AC2567" s="5">
        <v>419.21940946537114</v>
      </c>
      <c r="AD2567" s="9">
        <v>9.1493333333333322E-3</v>
      </c>
      <c r="AE2567" s="7">
        <f>AC2567*AD2567</f>
        <v>3.8355781170018353</v>
      </c>
      <c r="AF2567" s="7"/>
      <c r="AG2567" s="7"/>
      <c r="AH2567" s="7"/>
      <c r="AI2567" s="7"/>
      <c r="AJ2567" s="5">
        <v>279.01698765687195</v>
      </c>
      <c r="AK2567" s="8"/>
      <c r="AL2567" s="8"/>
      <c r="AM2567" s="8"/>
      <c r="AN2567" s="8"/>
      <c r="AO2567" s="8"/>
      <c r="AP2567" s="8"/>
      <c r="AQ2567" s="9"/>
      <c r="AR2567" s="9">
        <v>2.966333333333333E-2</v>
      </c>
      <c r="AS2567" s="7">
        <f>AJ2567*AR2567</f>
        <v>8.2765739105283433</v>
      </c>
      <c r="AT2567" s="7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>
        <v>650.10582963095089</v>
      </c>
      <c r="BI2567" s="9">
        <v>2.25325E-2</v>
      </c>
      <c r="BJ2567" s="7">
        <f>BH2567*BI2567</f>
        <v>14.648509606159401</v>
      </c>
      <c r="BK2567" s="5">
        <f>AC2567+AJ2567+BH2567</f>
        <v>1348.3422267531939</v>
      </c>
      <c r="BL2567" s="5">
        <f>AE2567+AS2567+BJ2567</f>
        <v>26.76066163368958</v>
      </c>
      <c r="BM2567" s="8">
        <f>BH2567/BK2567</f>
        <v>0.48215194683652735</v>
      </c>
      <c r="BN2567" s="8"/>
      <c r="BO2567" s="7"/>
      <c r="BP2567" s="5"/>
      <c r="BQ2567" s="5"/>
      <c r="BR2567" s="5"/>
      <c r="BS2567" s="5"/>
      <c r="BT2567" s="7"/>
      <c r="BU2567" s="7"/>
      <c r="BV2567" s="7"/>
      <c r="BW2567" s="7"/>
      <c r="BX2567" s="8">
        <f>AC2567/BK2567</f>
        <v>0.31091469298180391</v>
      </c>
      <c r="BY2567" s="8">
        <f>AJ2567/BK2567</f>
        <v>0.20693336018166875</v>
      </c>
      <c r="BZ2567" s="8">
        <f>BH2567/BK2567</f>
        <v>0.48215194683652735</v>
      </c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8"/>
      <c r="CL2567" s="5"/>
      <c r="CM2567" s="5"/>
      <c r="CN2567" s="8"/>
      <c r="CO2567" s="5"/>
      <c r="CP2567" s="5"/>
      <c r="CQ2567" s="5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</row>
    <row r="2568" spans="1:166" hidden="1" x14ac:dyDescent="0.25">
      <c r="A2568" t="s">
        <v>300</v>
      </c>
      <c r="B2568" t="s">
        <v>172</v>
      </c>
      <c r="C2568" s="6">
        <v>43996</v>
      </c>
      <c r="D2568" s="5">
        <v>10</v>
      </c>
      <c r="E2568" t="s">
        <v>108</v>
      </c>
      <c r="F2568" s="6" t="s">
        <v>18</v>
      </c>
      <c r="G2568" s="5">
        <v>223</v>
      </c>
      <c r="H2568" t="s">
        <v>26</v>
      </c>
      <c r="I2568" s="7">
        <v>7</v>
      </c>
      <c r="J2568">
        <v>1000</v>
      </c>
      <c r="K2568" s="5">
        <f t="shared" si="77"/>
        <v>142.85714285714286</v>
      </c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8"/>
      <c r="Y2568" s="8"/>
      <c r="Z2568" s="8"/>
      <c r="AA2568" s="8"/>
      <c r="AB2568" s="8"/>
      <c r="AC2568" s="5"/>
      <c r="AD2568" s="9"/>
      <c r="AE2568" s="8"/>
      <c r="AF2568" s="8"/>
      <c r="AG2568" s="8"/>
      <c r="AH2568" s="8"/>
      <c r="AI2568" s="8"/>
      <c r="AJ2568" s="5"/>
      <c r="AK2568" s="8"/>
      <c r="AL2568" s="8"/>
      <c r="AM2568" s="8"/>
      <c r="AN2568" s="8"/>
      <c r="AO2568" s="8"/>
      <c r="AP2568" s="8"/>
      <c r="AQ2568" s="9"/>
      <c r="AR2568" s="9"/>
      <c r="AS2568" s="8"/>
      <c r="AT2568" s="8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9"/>
      <c r="BJ2568" s="5"/>
      <c r="BK2568" s="5"/>
      <c r="BL2568" s="5"/>
      <c r="BM2568" s="8"/>
      <c r="BN2568" s="5">
        <f>BP2568*(1/(BO2568/100))</f>
        <v>454.94458424800558</v>
      </c>
      <c r="BO2568" s="7">
        <v>46.692499999999995</v>
      </c>
      <c r="BP2568" s="5">
        <v>212.42500000000001</v>
      </c>
      <c r="BQ2568" s="5">
        <f>BN2568-BP2568</f>
        <v>242.51958424800557</v>
      </c>
      <c r="BR2568" s="5"/>
      <c r="BS2568" s="5"/>
      <c r="BT2568" s="7">
        <v>9.3579295154185029</v>
      </c>
      <c r="BU2568" s="7"/>
      <c r="BV2568" s="7"/>
      <c r="BW2568" s="7"/>
      <c r="BX2568" s="7"/>
      <c r="BY2568" s="7"/>
      <c r="BZ2568" s="7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8"/>
      <c r="CL2568" s="5"/>
      <c r="CM2568" s="5"/>
      <c r="CN2568" s="8"/>
      <c r="CO2568" s="5"/>
      <c r="CP2568" s="5"/>
      <c r="CQ2568" s="5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</row>
    <row r="2569" spans="1:166" hidden="1" x14ac:dyDescent="0.25">
      <c r="A2569" t="s">
        <v>301</v>
      </c>
      <c r="B2569" t="s">
        <v>173</v>
      </c>
      <c r="C2569" s="6">
        <v>43773</v>
      </c>
      <c r="D2569" s="5">
        <v>1</v>
      </c>
      <c r="E2569" s="6" t="s">
        <v>209</v>
      </c>
      <c r="F2569" t="s">
        <v>10</v>
      </c>
      <c r="G2569">
        <v>0</v>
      </c>
      <c r="H2569" t="s">
        <v>26</v>
      </c>
      <c r="I2569" s="7">
        <v>7</v>
      </c>
      <c r="J2569">
        <v>1000</v>
      </c>
      <c r="K2569" s="5">
        <f t="shared" si="77"/>
        <v>142.85714285714286</v>
      </c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8"/>
      <c r="Y2569" s="8"/>
      <c r="Z2569" s="8"/>
      <c r="AA2569" s="8"/>
      <c r="AB2569" s="8"/>
      <c r="AC2569" s="5"/>
      <c r="AD2569" s="9"/>
      <c r="AE2569" s="8"/>
      <c r="AF2569" s="8"/>
      <c r="AG2569" s="8"/>
      <c r="AH2569" s="8"/>
      <c r="AI2569" s="8"/>
      <c r="AJ2569" s="5"/>
      <c r="AK2569" s="8"/>
      <c r="AL2569" s="8"/>
      <c r="AM2569" s="8"/>
      <c r="AN2569" s="8"/>
      <c r="AO2569" s="8"/>
      <c r="AP2569" s="8"/>
      <c r="AQ2569" s="9"/>
      <c r="AR2569" s="9"/>
      <c r="AS2569" s="8"/>
      <c r="AT2569" s="8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9"/>
      <c r="BJ2569" s="5"/>
      <c r="BK2569" s="5"/>
      <c r="BL2569" s="5"/>
      <c r="BM2569" s="8"/>
      <c r="BN2569" s="8"/>
      <c r="BO2569" s="7"/>
      <c r="BP2569" s="5"/>
      <c r="BQ2569" s="5"/>
      <c r="BR2569" s="5"/>
      <c r="BS2569" s="5"/>
      <c r="BT2569" s="7"/>
      <c r="BU2569" s="7"/>
      <c r="BV2569" s="7"/>
      <c r="BW2569" s="7"/>
      <c r="BX2569" s="7"/>
      <c r="BY2569" s="7"/>
      <c r="BZ2569" s="7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8"/>
      <c r="CL2569" s="5"/>
      <c r="CM2569" s="5"/>
      <c r="CN2569" s="8"/>
      <c r="CO2569" s="5"/>
      <c r="CP2569" s="5"/>
      <c r="CQ2569" s="5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</row>
    <row r="2570" spans="1:166" hidden="1" x14ac:dyDescent="0.25">
      <c r="A2570" t="s">
        <v>301</v>
      </c>
      <c r="B2570" t="s">
        <v>173</v>
      </c>
      <c r="C2570" s="6">
        <v>43850</v>
      </c>
      <c r="D2570" s="5">
        <v>6</v>
      </c>
      <c r="E2570" s="6" t="s">
        <v>239</v>
      </c>
      <c r="F2570" t="s">
        <v>89</v>
      </c>
      <c r="G2570" s="5">
        <v>77</v>
      </c>
      <c r="H2570" t="s">
        <v>26</v>
      </c>
      <c r="I2570" s="7">
        <v>7</v>
      </c>
      <c r="J2570">
        <v>1000</v>
      </c>
      <c r="K2570" s="5">
        <f t="shared" si="77"/>
        <v>142.85714285714286</v>
      </c>
      <c r="L2570" s="5"/>
      <c r="M2570" s="5">
        <v>731.75</v>
      </c>
      <c r="N2570" s="5">
        <v>19.75</v>
      </c>
      <c r="O2570" s="5"/>
      <c r="P2570" s="5"/>
      <c r="Q2570" s="5"/>
      <c r="R2570" s="5"/>
      <c r="S2570" s="5"/>
      <c r="T2570" s="5">
        <v>77</v>
      </c>
      <c r="U2570" s="5"/>
      <c r="V2570" s="5"/>
      <c r="W2570" s="5"/>
      <c r="X2570" s="8"/>
      <c r="Y2570" s="8"/>
      <c r="Z2570" s="8"/>
      <c r="AA2570" s="8"/>
      <c r="AB2570" s="8"/>
      <c r="AC2570" s="5">
        <v>193.71512723364657</v>
      </c>
      <c r="AD2570" s="9">
        <v>1.6188000000000001E-2</v>
      </c>
      <c r="AE2570" s="7">
        <f>AC2570*AD2570</f>
        <v>3.135860479658271</v>
      </c>
      <c r="AF2570" s="7"/>
      <c r="AG2570" s="7"/>
      <c r="AH2570" s="7"/>
      <c r="AI2570" s="7"/>
      <c r="AJ2570" s="5">
        <v>158.65614020797287</v>
      </c>
      <c r="AK2570" s="8"/>
      <c r="AL2570" s="8"/>
      <c r="AM2570" s="8"/>
      <c r="AN2570" s="8"/>
      <c r="AO2570" s="8"/>
      <c r="AP2570" s="8"/>
      <c r="AQ2570" s="9"/>
      <c r="AR2570" s="9">
        <v>4.1133333333333334E-2</v>
      </c>
      <c r="AS2570" s="7">
        <f>AJ2570*AR2570</f>
        <v>6.526055900554617</v>
      </c>
      <c r="AT2570" s="7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>
        <v>39.909835698270129</v>
      </c>
      <c r="BI2570" s="9">
        <v>3.3085000000000003E-2</v>
      </c>
      <c r="BJ2570" s="7">
        <f>BH2570*BI2570</f>
        <v>1.3204169140772672</v>
      </c>
      <c r="BK2570" s="5">
        <f>AC2570+AJ2570+BH2570</f>
        <v>392.28110313988958</v>
      </c>
      <c r="BL2570" s="5">
        <f>AE2570+AS2570+BJ2570</f>
        <v>10.982333294290155</v>
      </c>
      <c r="BM2570" s="8">
        <f>BH2570/BK2570</f>
        <v>0.10173784915670042</v>
      </c>
      <c r="BN2570" s="8"/>
      <c r="BO2570" s="7"/>
      <c r="BP2570" s="5"/>
      <c r="BQ2570" s="5"/>
      <c r="BR2570" s="5"/>
      <c r="BS2570" s="5"/>
      <c r="BT2570" s="7"/>
      <c r="BU2570" s="7"/>
      <c r="BV2570" s="7"/>
      <c r="BW2570" s="7"/>
      <c r="BX2570" s="8">
        <f>AC2570/BK2570</f>
        <v>0.49381712675710177</v>
      </c>
      <c r="BY2570" s="8">
        <f>AJ2570/BK2570</f>
        <v>0.40444502408619776</v>
      </c>
      <c r="BZ2570" s="8">
        <f>BH2570/BK2570</f>
        <v>0.10173784915670042</v>
      </c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8"/>
      <c r="CL2570" s="5"/>
      <c r="CM2570" s="5"/>
      <c r="CN2570" s="8"/>
      <c r="CO2570" s="5"/>
      <c r="CP2570" s="5"/>
      <c r="CQ2570" s="5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</row>
    <row r="2571" spans="1:166" hidden="1" x14ac:dyDescent="0.25">
      <c r="A2571" t="s">
        <v>301</v>
      </c>
      <c r="B2571" t="s">
        <v>173</v>
      </c>
      <c r="C2571" s="6">
        <v>43865</v>
      </c>
      <c r="D2571" s="5"/>
      <c r="E2571" s="6"/>
      <c r="F2571" s="6"/>
      <c r="G2571" s="5">
        <v>92</v>
      </c>
      <c r="H2571" t="s">
        <v>26</v>
      </c>
      <c r="I2571" s="7">
        <v>7</v>
      </c>
      <c r="J2571">
        <v>1000</v>
      </c>
      <c r="K2571" s="5">
        <f t="shared" si="77"/>
        <v>142.85714285714286</v>
      </c>
      <c r="L2571" s="5"/>
      <c r="M2571" s="5">
        <v>841.66666666666674</v>
      </c>
      <c r="N2571" s="5">
        <v>22.583333333333332</v>
      </c>
      <c r="O2571" s="5"/>
      <c r="P2571" s="5"/>
      <c r="Q2571" s="5"/>
      <c r="R2571" s="5"/>
      <c r="S2571" s="5"/>
      <c r="T2571" s="5"/>
      <c r="U2571" s="5"/>
      <c r="V2571" s="5"/>
      <c r="W2571" s="5"/>
      <c r="X2571" s="8"/>
      <c r="Y2571" s="8"/>
      <c r="Z2571" s="8"/>
      <c r="AA2571" s="8"/>
      <c r="AB2571" s="8"/>
      <c r="AC2571" s="5">
        <v>287.05542559746368</v>
      </c>
      <c r="AD2571" s="9">
        <v>1.4550833333333336E-2</v>
      </c>
      <c r="AE2571" s="7">
        <f>AC2571*AD2571</f>
        <v>4.1768956552977619</v>
      </c>
      <c r="AF2571" s="7"/>
      <c r="AG2571" s="7"/>
      <c r="AH2571" s="7"/>
      <c r="AI2571" s="7"/>
      <c r="AJ2571" s="5">
        <v>206.92074677410295</v>
      </c>
      <c r="AK2571" s="8"/>
      <c r="AL2571" s="8"/>
      <c r="AM2571" s="8"/>
      <c r="AN2571" s="8"/>
      <c r="AO2571" s="8"/>
      <c r="AP2571" s="8"/>
      <c r="AQ2571" s="9"/>
      <c r="AR2571" s="9">
        <v>4.1696666666666674E-2</v>
      </c>
      <c r="AS2571" s="7">
        <f>AJ2571*AR2571</f>
        <v>8.6279054046575148</v>
      </c>
      <c r="AT2571" s="7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>
        <v>139.79783618885546</v>
      </c>
      <c r="BI2571" s="9">
        <v>3.3189166666666665E-2</v>
      </c>
      <c r="BJ2571" s="7">
        <f>BH2571*BI2571</f>
        <v>4.6397736849112885</v>
      </c>
      <c r="BK2571" s="5">
        <f>AC2571+AJ2571+BH2571</f>
        <v>633.77400856042209</v>
      </c>
      <c r="BL2571" s="5">
        <f>AE2571+AS2571+BJ2571</f>
        <v>17.444574744866564</v>
      </c>
      <c r="BM2571" s="8">
        <f>BH2571/BK2571</f>
        <v>0.22057994537579328</v>
      </c>
      <c r="BN2571" s="8"/>
      <c r="BO2571" s="7"/>
      <c r="BP2571" s="5"/>
      <c r="BQ2571" s="5"/>
      <c r="BR2571" s="5"/>
      <c r="BS2571" s="5"/>
      <c r="BT2571" s="7"/>
      <c r="BU2571" s="7"/>
      <c r="BV2571" s="7"/>
      <c r="BW2571" s="7"/>
      <c r="BX2571" s="8">
        <f>AC2571/BK2571</f>
        <v>0.45293025860983488</v>
      </c>
      <c r="BY2571" s="8">
        <f>AJ2571/BK2571</f>
        <v>0.32648979601437184</v>
      </c>
      <c r="BZ2571" s="8">
        <f>BH2571/BK2571</f>
        <v>0.22057994537579328</v>
      </c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8"/>
      <c r="CL2571" s="5"/>
      <c r="CM2571" s="5"/>
      <c r="CN2571" s="8"/>
      <c r="CO2571" s="5"/>
      <c r="CP2571" s="5"/>
      <c r="CQ2571" s="5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</row>
    <row r="2572" spans="1:166" hidden="1" x14ac:dyDescent="0.25">
      <c r="A2572" t="s">
        <v>301</v>
      </c>
      <c r="B2572" t="s">
        <v>173</v>
      </c>
      <c r="C2572" s="6">
        <v>43878</v>
      </c>
      <c r="D2572" s="5">
        <v>8</v>
      </c>
      <c r="E2572" t="s">
        <v>208</v>
      </c>
      <c r="F2572" s="6" t="s">
        <v>14</v>
      </c>
      <c r="G2572" s="5">
        <v>105</v>
      </c>
      <c r="H2572" t="s">
        <v>26</v>
      </c>
      <c r="I2572" s="7">
        <v>7</v>
      </c>
      <c r="J2572">
        <v>1000</v>
      </c>
      <c r="K2572" s="5">
        <f t="shared" si="77"/>
        <v>142.85714285714286</v>
      </c>
      <c r="L2572" s="5"/>
      <c r="M2572" s="5">
        <v>868.75</v>
      </c>
      <c r="N2572" s="5">
        <v>24.666666666666668</v>
      </c>
      <c r="O2572" s="5"/>
      <c r="P2572" s="5"/>
      <c r="Q2572" s="5"/>
      <c r="R2572" s="5"/>
      <c r="S2572" s="5"/>
      <c r="T2572" s="5"/>
      <c r="U2572" s="5">
        <v>105</v>
      </c>
      <c r="V2572" s="5"/>
      <c r="W2572" s="5"/>
      <c r="X2572" s="8"/>
      <c r="Y2572" s="8"/>
      <c r="Z2572" s="8"/>
      <c r="AA2572" s="8"/>
      <c r="AB2572" s="8"/>
      <c r="AC2572" s="5">
        <v>327.50202362999784</v>
      </c>
      <c r="AD2572" s="9">
        <v>1.0331166666666667E-2</v>
      </c>
      <c r="AE2572" s="7">
        <f>AC2572*AD2572</f>
        <v>3.3834779897921128</v>
      </c>
      <c r="AF2572" s="7"/>
      <c r="AG2572" s="7"/>
      <c r="AH2572" s="7"/>
      <c r="AI2572" s="7"/>
      <c r="AJ2572" s="5">
        <v>237.60465200578915</v>
      </c>
      <c r="AK2572" s="8"/>
      <c r="AL2572" s="8"/>
      <c r="AM2572" s="8"/>
      <c r="AN2572" s="8"/>
      <c r="AO2572" s="8"/>
      <c r="AP2572" s="8"/>
      <c r="AQ2572" s="9"/>
      <c r="AR2572" s="9">
        <v>3.5535833333333336E-2</v>
      </c>
      <c r="AS2572" s="7">
        <f>AJ2572*AR2572</f>
        <v>8.4434793129023902</v>
      </c>
      <c r="AT2572" s="7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>
        <v>366.38828535697451</v>
      </c>
      <c r="BI2572" s="9">
        <v>2.3363333333333337E-2</v>
      </c>
      <c r="BJ2572" s="7">
        <f>BH2572*BI2572</f>
        <v>8.560051640223449</v>
      </c>
      <c r="BK2572" s="5">
        <f>AC2572+AJ2572+BH2572</f>
        <v>931.49496099276155</v>
      </c>
      <c r="BL2572" s="5">
        <f>AE2572+AS2572+BJ2572</f>
        <v>20.387008942917952</v>
      </c>
      <c r="BM2572" s="8">
        <f>BH2572/BK2572</f>
        <v>0.39333362036278546</v>
      </c>
      <c r="BN2572" s="8"/>
      <c r="BO2572" s="7"/>
      <c r="BP2572" s="5"/>
      <c r="BQ2572" s="5"/>
      <c r="BR2572" s="5"/>
      <c r="BS2572" s="5"/>
      <c r="BT2572" s="7"/>
      <c r="BU2572" s="7"/>
      <c r="BV2572" s="7"/>
      <c r="BW2572" s="7"/>
      <c r="BX2572" s="8">
        <f>AC2572/BK2572</f>
        <v>0.35158754190248676</v>
      </c>
      <c r="BY2572" s="8">
        <f>AJ2572/BK2572</f>
        <v>0.25507883773472773</v>
      </c>
      <c r="BZ2572" s="8">
        <f>BH2572/BK2572</f>
        <v>0.39333362036278546</v>
      </c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8"/>
      <c r="CL2572" s="5"/>
      <c r="CM2572" s="5"/>
      <c r="CN2572" s="8"/>
      <c r="CO2572" s="5"/>
      <c r="CP2572" s="5"/>
      <c r="CQ2572" s="5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</row>
    <row r="2573" spans="1:166" hidden="1" x14ac:dyDescent="0.25">
      <c r="A2573" t="s">
        <v>301</v>
      </c>
      <c r="B2573" t="s">
        <v>173</v>
      </c>
      <c r="C2573" s="6">
        <v>43906</v>
      </c>
      <c r="D2573" s="5">
        <v>9</v>
      </c>
      <c r="E2573" s="6" t="s">
        <v>207</v>
      </c>
      <c r="F2573" s="6" t="s">
        <v>15</v>
      </c>
      <c r="G2573" s="5">
        <v>133</v>
      </c>
      <c r="H2573" t="s">
        <v>26</v>
      </c>
      <c r="I2573" s="7">
        <v>7</v>
      </c>
      <c r="J2573">
        <v>1000</v>
      </c>
      <c r="K2573" s="5">
        <f t="shared" si="77"/>
        <v>142.85714285714286</v>
      </c>
      <c r="L2573" s="5"/>
      <c r="M2573" s="5">
        <v>900</v>
      </c>
      <c r="N2573" s="5">
        <v>25.333333333333332</v>
      </c>
      <c r="O2573" s="5"/>
      <c r="P2573" s="5"/>
      <c r="Q2573" s="5"/>
      <c r="R2573" s="5"/>
      <c r="S2573" s="5"/>
      <c r="T2573" s="5"/>
      <c r="U2573" s="5"/>
      <c r="V2573" s="5">
        <v>133</v>
      </c>
      <c r="W2573" s="5"/>
      <c r="X2573" s="8"/>
      <c r="Y2573" s="8"/>
      <c r="Z2573" s="8"/>
      <c r="AA2573" s="8"/>
      <c r="AB2573" s="8"/>
      <c r="AC2573" s="5">
        <v>411.33525554803617</v>
      </c>
      <c r="AD2573" s="9">
        <v>9.8178333333333329E-3</v>
      </c>
      <c r="AE2573" s="7">
        <f>AC2573*AD2573</f>
        <v>4.038420983094694</v>
      </c>
      <c r="AF2573" s="7"/>
      <c r="AG2573" s="7"/>
      <c r="AH2573" s="7"/>
      <c r="AI2573" s="7"/>
      <c r="AJ2573" s="5">
        <v>257.39033490823795</v>
      </c>
      <c r="AK2573" s="8"/>
      <c r="AL2573" s="8"/>
      <c r="AM2573" s="8"/>
      <c r="AN2573" s="8"/>
      <c r="AO2573" s="8"/>
      <c r="AP2573" s="8"/>
      <c r="AQ2573" s="9"/>
      <c r="AR2573" s="9">
        <v>3.2890833333333334E-2</v>
      </c>
      <c r="AS2573" s="7">
        <f>AJ2573*AR2573</f>
        <v>8.4657826070777027</v>
      </c>
      <c r="AT2573" s="7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>
        <v>730.06329059553036</v>
      </c>
      <c r="BI2573" s="9">
        <v>2.6915833333333333E-2</v>
      </c>
      <c r="BJ2573" s="7">
        <f>BH2573*BI2573</f>
        <v>19.650261852454197</v>
      </c>
      <c r="BK2573" s="5">
        <f>AC2573+AJ2573+BH2573</f>
        <v>1398.7888810518045</v>
      </c>
      <c r="BL2573" s="5">
        <f>AE2573+AS2573+BJ2573</f>
        <v>32.154465442626595</v>
      </c>
      <c r="BM2573" s="8">
        <f>BH2573/BK2573</f>
        <v>0.52192528871588328</v>
      </c>
      <c r="BN2573" s="8"/>
      <c r="BO2573" s="7"/>
      <c r="BP2573" s="5"/>
      <c r="BQ2573" s="5"/>
      <c r="BR2573" s="5"/>
      <c r="BS2573" s="5"/>
      <c r="BT2573" s="7"/>
      <c r="BU2573" s="7"/>
      <c r="BV2573" s="7"/>
      <c r="BW2573" s="7"/>
      <c r="BX2573" s="8">
        <f>AC2573/BK2573</f>
        <v>0.29406528827905537</v>
      </c>
      <c r="BY2573" s="8">
        <f>AJ2573/BK2573</f>
        <v>0.18400942300506135</v>
      </c>
      <c r="BZ2573" s="8">
        <f>BH2573/BK2573</f>
        <v>0.52192528871588328</v>
      </c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8"/>
      <c r="CL2573" s="5"/>
      <c r="CM2573" s="5"/>
      <c r="CN2573" s="8"/>
      <c r="CO2573" s="5"/>
      <c r="CP2573" s="5"/>
      <c r="CQ2573" s="5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</row>
    <row r="2574" spans="1:166" hidden="1" x14ac:dyDescent="0.25">
      <c r="A2574" t="s">
        <v>301</v>
      </c>
      <c r="B2574" t="s">
        <v>173</v>
      </c>
      <c r="C2574" s="6">
        <v>43996</v>
      </c>
      <c r="D2574" s="5">
        <v>10</v>
      </c>
      <c r="E2574" t="s">
        <v>108</v>
      </c>
      <c r="F2574" s="6" t="s">
        <v>18</v>
      </c>
      <c r="G2574" s="5">
        <v>223</v>
      </c>
      <c r="H2574" t="s">
        <v>26</v>
      </c>
      <c r="I2574" s="7">
        <v>7</v>
      </c>
      <c r="J2574">
        <v>1000</v>
      </c>
      <c r="K2574" s="5">
        <f t="shared" si="77"/>
        <v>142.85714285714286</v>
      </c>
      <c r="L2574" s="5"/>
      <c r="M2574" s="8"/>
      <c r="N2574" s="8"/>
      <c r="O2574" s="8"/>
      <c r="P2574" s="8"/>
      <c r="Q2574" s="5"/>
      <c r="R2574" s="5"/>
      <c r="S2574" s="5"/>
      <c r="T2574" s="5"/>
      <c r="U2574" s="5"/>
      <c r="V2574" s="5"/>
      <c r="W2574" s="5"/>
      <c r="X2574" s="8"/>
      <c r="Y2574" s="8"/>
      <c r="Z2574" s="8"/>
      <c r="AA2574" s="8"/>
      <c r="AB2574" s="8"/>
      <c r="AC2574" s="5"/>
      <c r="AE2574" s="8"/>
      <c r="AF2574" s="8"/>
      <c r="AG2574" s="8"/>
      <c r="AH2574" s="8"/>
      <c r="AI2574" s="8"/>
      <c r="AJ2574" s="5"/>
      <c r="AK2574" s="8"/>
      <c r="AL2574" s="8"/>
      <c r="AM2574" s="8"/>
      <c r="AN2574" s="8"/>
      <c r="AO2574" s="8"/>
      <c r="AP2574" s="8"/>
      <c r="AQ2574" s="9"/>
      <c r="AS2574" s="8"/>
      <c r="AT2574" s="8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J2574" s="5"/>
      <c r="BK2574" s="5"/>
      <c r="BL2574" s="5"/>
      <c r="BM2574" s="8"/>
      <c r="BN2574" s="5">
        <f>BP2574*(1/(BO2574/100))</f>
        <v>536.79560392199119</v>
      </c>
      <c r="BO2574" s="7">
        <v>46.405000000000001</v>
      </c>
      <c r="BP2574" s="5">
        <v>249.1</v>
      </c>
      <c r="BQ2574" s="5">
        <f>BN2574-BP2574</f>
        <v>287.69560392199116</v>
      </c>
      <c r="BR2574" s="5"/>
      <c r="BS2574" s="5"/>
      <c r="BT2574" s="7">
        <v>10.973568281938325</v>
      </c>
      <c r="BU2574" s="7"/>
      <c r="BV2574" s="7"/>
      <c r="BW2574" s="7"/>
      <c r="BX2574" s="7"/>
      <c r="BY2574" s="7"/>
      <c r="BZ2574" s="7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8"/>
      <c r="CL2574" s="5"/>
      <c r="CM2574" s="5"/>
      <c r="CN2574" s="8"/>
      <c r="CO2574" s="5"/>
      <c r="CP2574" s="5"/>
      <c r="CQ2574" s="5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</row>
    <row r="2575" spans="1:166" hidden="1" x14ac:dyDescent="0.25">
      <c r="A2575" t="s">
        <v>196</v>
      </c>
      <c r="C2575" s="6">
        <v>44211</v>
      </c>
      <c r="D2575" s="5"/>
      <c r="E2575" s="6"/>
      <c r="F2575" s="6"/>
      <c r="G2575" s="6"/>
      <c r="H2575" t="s">
        <v>113</v>
      </c>
      <c r="I2575" s="7"/>
      <c r="K2575" s="5"/>
      <c r="L2575" s="5"/>
      <c r="M2575" s="8"/>
      <c r="N2575" s="8"/>
      <c r="O2575" s="8"/>
      <c r="P2575" s="8"/>
      <c r="Q2575" s="5"/>
      <c r="R2575" s="5"/>
      <c r="S2575" s="5"/>
      <c r="T2575" s="5"/>
      <c r="U2575" s="5"/>
      <c r="V2575" s="5"/>
      <c r="W2575" s="5"/>
      <c r="X2575" s="8"/>
      <c r="Y2575" s="8"/>
      <c r="Z2575" s="8"/>
      <c r="AA2575" s="8"/>
      <c r="AB2575" s="8"/>
      <c r="AC2575" s="5">
        <v>163.22712588697459</v>
      </c>
      <c r="AD2575" s="9">
        <v>1.30925E-2</v>
      </c>
      <c r="AE2575" s="7">
        <f t="shared" ref="AE2575:AE2610" si="78">AC2575*AD2575</f>
        <v>2.137051145675215</v>
      </c>
      <c r="AF2575" s="7"/>
      <c r="AG2575" s="7"/>
      <c r="AH2575" s="7"/>
      <c r="AI2575" s="7"/>
      <c r="AJ2575" s="5">
        <v>268.27400462847288</v>
      </c>
      <c r="AK2575" s="8"/>
      <c r="AL2575" s="8"/>
      <c r="AM2575" s="8"/>
      <c r="AN2575" s="8"/>
      <c r="AO2575" s="8"/>
      <c r="AP2575" s="8"/>
      <c r="AQ2575" s="9"/>
      <c r="AR2575" s="9">
        <v>3.9481666666666665E-2</v>
      </c>
      <c r="AS2575" s="7">
        <f t="shared" ref="AS2575:AS2610" si="79">AJ2575*AR2575</f>
        <v>10.591904826073156</v>
      </c>
      <c r="AT2575" s="7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>
        <v>39.736558910554116</v>
      </c>
      <c r="BI2575" s="9">
        <v>2.6380000000000001E-2</v>
      </c>
      <c r="BJ2575" s="7">
        <f t="shared" ref="BJ2575:BJ2610" si="80">BH2575*BI2575</f>
        <v>1.0482504240604176</v>
      </c>
      <c r="BK2575" s="5">
        <f t="shared" ref="BK2575:BK2610" si="81">AC2575+AJ2575+BH2575</f>
        <v>471.23768942600157</v>
      </c>
      <c r="BL2575" s="5"/>
      <c r="BM2575" s="8">
        <f t="shared" ref="BM2575:BM2610" si="82">BH2575/BK2575</f>
        <v>8.4323813230974487E-2</v>
      </c>
      <c r="BN2575" s="8"/>
      <c r="BO2575" s="7"/>
      <c r="BP2575" s="5"/>
      <c r="BQ2575" s="5"/>
      <c r="BR2575" s="5"/>
      <c r="BS2575" s="5"/>
      <c r="BT2575" s="7"/>
      <c r="BU2575" s="7"/>
      <c r="BV2575" s="7"/>
      <c r="BW2575" s="7"/>
      <c r="BX2575" s="8">
        <f t="shared" ref="BX2575:BX2610" si="83">AC2575/BK2575</f>
        <v>0.34637960746687291</v>
      </c>
      <c r="BY2575" s="8">
        <f t="shared" ref="BY2575:BY2610" si="84">AJ2575/BK2575</f>
        <v>0.56929657930215261</v>
      </c>
      <c r="BZ2575" s="8">
        <f t="shared" ref="BZ2575:BZ2610" si="85">BH2575/BK2575</f>
        <v>8.4323813230974487E-2</v>
      </c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8"/>
      <c r="CL2575" s="5"/>
      <c r="CM2575" s="5"/>
      <c r="CN2575" s="8"/>
      <c r="CO2575" s="5"/>
      <c r="CP2575" s="5"/>
      <c r="CQ2575" s="5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</row>
    <row r="2576" spans="1:166" hidden="1" x14ac:dyDescent="0.25">
      <c r="A2576" t="s">
        <v>196</v>
      </c>
      <c r="C2576" s="6">
        <v>44230</v>
      </c>
      <c r="D2576" s="5"/>
      <c r="E2576" s="6"/>
      <c r="F2576" s="6"/>
      <c r="G2576" s="6"/>
      <c r="H2576" t="s">
        <v>113</v>
      </c>
      <c r="I2576" s="7"/>
      <c r="K2576" s="5"/>
      <c r="L2576" s="5"/>
      <c r="M2576" s="8"/>
      <c r="N2576" s="8"/>
      <c r="O2576" s="8"/>
      <c r="P2576" s="8"/>
      <c r="Q2576" s="5"/>
      <c r="R2576" s="5"/>
      <c r="S2576" s="5"/>
      <c r="T2576" s="5"/>
      <c r="U2576" s="5"/>
      <c r="V2576" s="5"/>
      <c r="W2576" s="5"/>
      <c r="X2576" s="8"/>
      <c r="Y2576" s="8"/>
      <c r="Z2576" s="8"/>
      <c r="AA2576" s="8"/>
      <c r="AB2576" s="8"/>
      <c r="AC2576" s="5">
        <v>289.94300421370906</v>
      </c>
      <c r="AD2576" s="9">
        <v>9.4845833333333344E-3</v>
      </c>
      <c r="AE2576" s="7">
        <f t="shared" si="78"/>
        <v>2.7499885853819417</v>
      </c>
      <c r="AF2576" s="7"/>
      <c r="AG2576" s="7"/>
      <c r="AH2576" s="7"/>
      <c r="AI2576" s="7"/>
      <c r="AJ2576" s="5">
        <v>196.59939728009502</v>
      </c>
      <c r="AK2576" s="8"/>
      <c r="AL2576" s="8"/>
      <c r="AM2576" s="8"/>
      <c r="AN2576" s="8"/>
      <c r="AO2576" s="8"/>
      <c r="AP2576" s="8"/>
      <c r="AQ2576" s="9"/>
      <c r="AR2576" s="9">
        <v>3.582833333333333E-2</v>
      </c>
      <c r="AS2576" s="7">
        <f t="shared" si="79"/>
        <v>7.0438287388836702</v>
      </c>
      <c r="AT2576" s="7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>
        <v>235.26520493244442</v>
      </c>
      <c r="BI2576" s="9">
        <v>2.1617500000000001E-2</v>
      </c>
      <c r="BJ2576" s="7">
        <f t="shared" si="80"/>
        <v>5.0858455676271177</v>
      </c>
      <c r="BK2576" s="5">
        <f t="shared" si="81"/>
        <v>721.80760642624841</v>
      </c>
      <c r="BL2576" s="5"/>
      <c r="BM2576" s="8">
        <f t="shared" si="82"/>
        <v>0.3259389383512723</v>
      </c>
      <c r="BN2576" s="8"/>
      <c r="BO2576" s="7"/>
      <c r="BP2576" s="5"/>
      <c r="BQ2576" s="5"/>
      <c r="BR2576" s="5"/>
      <c r="BS2576" s="5"/>
      <c r="BT2576" s="7"/>
      <c r="BU2576" s="7"/>
      <c r="BV2576" s="7"/>
      <c r="BW2576" s="7"/>
      <c r="BX2576" s="8">
        <f t="shared" si="83"/>
        <v>0.40169014794572455</v>
      </c>
      <c r="BY2576" s="8">
        <f t="shared" si="84"/>
        <v>0.2723709137030032</v>
      </c>
      <c r="BZ2576" s="8">
        <f t="shared" si="85"/>
        <v>0.3259389383512723</v>
      </c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8"/>
      <c r="CL2576" s="5"/>
      <c r="CM2576" s="5"/>
      <c r="CN2576" s="8"/>
      <c r="CO2576" s="5"/>
      <c r="CP2576" s="5"/>
      <c r="CQ2576" s="5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</row>
    <row r="2577" spans="1:166" hidden="1" x14ac:dyDescent="0.25">
      <c r="A2577" t="s">
        <v>196</v>
      </c>
      <c r="C2577" s="6">
        <v>44242</v>
      </c>
      <c r="D2577" s="5"/>
      <c r="E2577" s="6"/>
      <c r="F2577" s="6"/>
      <c r="G2577" s="6"/>
      <c r="H2577" t="s">
        <v>113</v>
      </c>
      <c r="I2577" s="7"/>
      <c r="K2577" s="5"/>
      <c r="L2577" s="5"/>
      <c r="M2577" s="8"/>
      <c r="N2577" s="8"/>
      <c r="O2577" s="8"/>
      <c r="P2577" s="8"/>
      <c r="Q2577" s="5"/>
      <c r="R2577" s="5"/>
      <c r="S2577" s="5"/>
      <c r="T2577" s="5"/>
      <c r="U2577" s="5"/>
      <c r="V2577" s="5"/>
      <c r="W2577" s="5"/>
      <c r="X2577" s="8"/>
      <c r="Y2577" s="8"/>
      <c r="Z2577" s="8"/>
      <c r="AA2577" s="8"/>
      <c r="AB2577" s="8"/>
      <c r="AC2577" s="5">
        <v>289.94300421370906</v>
      </c>
      <c r="AD2577" s="9">
        <v>7.189416666666666E-3</v>
      </c>
      <c r="AE2577" s="7">
        <f t="shared" si="78"/>
        <v>2.0845210668774432</v>
      </c>
      <c r="AF2577" s="7"/>
      <c r="AG2577" s="7"/>
      <c r="AH2577" s="7"/>
      <c r="AI2577" s="7"/>
      <c r="AJ2577" s="5">
        <v>196.59939728009502</v>
      </c>
      <c r="AK2577" s="8"/>
      <c r="AL2577" s="8"/>
      <c r="AM2577" s="8"/>
      <c r="AN2577" s="8"/>
      <c r="AO2577" s="8"/>
      <c r="AP2577" s="8"/>
      <c r="AQ2577" s="9"/>
      <c r="AR2577" s="9">
        <v>3.0230833333333332E-2</v>
      </c>
      <c r="AS2577" s="7">
        <f t="shared" si="79"/>
        <v>5.9433636126083389</v>
      </c>
      <c r="AT2577" s="7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>
        <v>235.26520493244442</v>
      </c>
      <c r="BI2577" s="9">
        <v>1.8489999999999999E-2</v>
      </c>
      <c r="BJ2577" s="7">
        <f t="shared" si="80"/>
        <v>4.3500536392008975</v>
      </c>
      <c r="BK2577" s="5">
        <f t="shared" si="81"/>
        <v>721.80760642624841</v>
      </c>
      <c r="BL2577" s="5"/>
      <c r="BM2577" s="8">
        <f t="shared" si="82"/>
        <v>0.3259389383512723</v>
      </c>
      <c r="BN2577" s="8"/>
      <c r="BO2577" s="7"/>
      <c r="BP2577" s="5"/>
      <c r="BQ2577" s="5"/>
      <c r="BR2577" s="5"/>
      <c r="BS2577" s="5"/>
      <c r="BT2577" s="7"/>
      <c r="BU2577" s="7"/>
      <c r="BV2577" s="7"/>
      <c r="BW2577" s="7"/>
      <c r="BX2577" s="8">
        <f t="shared" si="83"/>
        <v>0.40169014794572455</v>
      </c>
      <c r="BY2577" s="8">
        <f t="shared" si="84"/>
        <v>0.2723709137030032</v>
      </c>
      <c r="BZ2577" s="8">
        <f t="shared" si="85"/>
        <v>0.3259389383512723</v>
      </c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8"/>
      <c r="CL2577" s="5"/>
      <c r="CM2577" s="5"/>
      <c r="CN2577" s="8"/>
      <c r="CO2577" s="5"/>
      <c r="CP2577" s="5"/>
      <c r="CQ2577" s="5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</row>
    <row r="2578" spans="1:166" hidden="1" x14ac:dyDescent="0.25">
      <c r="A2578" t="s">
        <v>196</v>
      </c>
      <c r="C2578" s="6">
        <v>44284</v>
      </c>
      <c r="D2578" s="5"/>
      <c r="E2578" s="6"/>
      <c r="F2578" s="6"/>
      <c r="G2578" s="6"/>
      <c r="H2578" t="s">
        <v>113</v>
      </c>
      <c r="I2578" s="7"/>
      <c r="K2578" s="5"/>
      <c r="L2578" s="5"/>
      <c r="M2578" s="8"/>
      <c r="N2578" s="8"/>
      <c r="O2578" s="8"/>
      <c r="P2578" s="8"/>
      <c r="Q2578" s="5"/>
      <c r="R2578" s="5"/>
      <c r="S2578" s="5"/>
      <c r="T2578" s="5"/>
      <c r="U2578" s="5"/>
      <c r="V2578" s="5"/>
      <c r="W2578" s="5"/>
      <c r="X2578" s="8"/>
      <c r="Y2578" s="8"/>
      <c r="Z2578" s="8"/>
      <c r="AA2578" s="8"/>
      <c r="AB2578" s="8"/>
      <c r="AC2578" s="5">
        <v>267.32419280109673</v>
      </c>
      <c r="AD2578" s="9">
        <v>6.8274999999999994E-3</v>
      </c>
      <c r="AE2578" s="7">
        <f t="shared" si="78"/>
        <v>1.8251559263494876</v>
      </c>
      <c r="AF2578" s="7"/>
      <c r="AG2578" s="7"/>
      <c r="AH2578" s="7"/>
      <c r="AI2578" s="7"/>
      <c r="AJ2578" s="5">
        <v>105.94974236891986</v>
      </c>
      <c r="AK2578" s="8"/>
      <c r="AL2578" s="8"/>
      <c r="AM2578" s="8"/>
      <c r="AN2578" s="8"/>
      <c r="AO2578" s="8"/>
      <c r="AP2578" s="8"/>
      <c r="AQ2578" s="9"/>
      <c r="AR2578" s="9">
        <v>1.9345833333333333E-2</v>
      </c>
      <c r="AS2578" s="7">
        <f t="shared" si="79"/>
        <v>2.0496860575787288</v>
      </c>
      <c r="AT2578" s="7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>
        <v>981.85033389029377</v>
      </c>
      <c r="BI2578" s="9">
        <v>1.3332500000000001E-2</v>
      </c>
      <c r="BJ2578" s="7">
        <f t="shared" si="80"/>
        <v>13.090519576592342</v>
      </c>
      <c r="BK2578" s="5">
        <f t="shared" si="81"/>
        <v>1355.1242690603103</v>
      </c>
      <c r="BL2578" s="5"/>
      <c r="BM2578" s="8">
        <f t="shared" si="82"/>
        <v>0.72454634331886214</v>
      </c>
      <c r="BN2578" s="8"/>
      <c r="BO2578" s="7"/>
      <c r="BP2578" s="5"/>
      <c r="BQ2578" s="5"/>
      <c r="BR2578" s="5"/>
      <c r="BS2578" s="5"/>
      <c r="BT2578" s="7"/>
      <c r="BU2578" s="7"/>
      <c r="BV2578" s="7"/>
      <c r="BW2578" s="7"/>
      <c r="BX2578" s="8">
        <f t="shared" si="83"/>
        <v>0.1972691353144081</v>
      </c>
      <c r="BY2578" s="8">
        <f t="shared" si="84"/>
        <v>7.8184521366729737E-2</v>
      </c>
      <c r="BZ2578" s="8">
        <f t="shared" si="85"/>
        <v>0.72454634331886214</v>
      </c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8"/>
      <c r="CL2578" s="5"/>
      <c r="CM2578" s="5"/>
      <c r="CN2578" s="8"/>
      <c r="CO2578" s="5"/>
      <c r="CP2578" s="5"/>
      <c r="CQ2578" s="5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</row>
    <row r="2579" spans="1:166" hidden="1" x14ac:dyDescent="0.25">
      <c r="A2579" t="s">
        <v>197</v>
      </c>
      <c r="C2579" s="6">
        <v>44211</v>
      </c>
      <c r="D2579" s="5"/>
      <c r="E2579" s="6"/>
      <c r="F2579" s="6"/>
      <c r="G2579" s="6"/>
      <c r="H2579" t="s">
        <v>113</v>
      </c>
      <c r="I2579" s="7"/>
      <c r="K2579" s="5"/>
      <c r="L2579" s="5"/>
      <c r="M2579" s="8"/>
      <c r="N2579" s="8"/>
      <c r="O2579" s="8"/>
      <c r="P2579" s="8"/>
      <c r="Q2579" s="5"/>
      <c r="R2579" s="5"/>
      <c r="S2579" s="5"/>
      <c r="T2579" s="5"/>
      <c r="U2579" s="5"/>
      <c r="V2579" s="5"/>
      <c r="W2579" s="5"/>
      <c r="X2579" s="8"/>
      <c r="Y2579" s="8"/>
      <c r="Z2579" s="8"/>
      <c r="AA2579" s="8"/>
      <c r="AB2579" s="8"/>
      <c r="AC2579" s="5">
        <v>189.82540110078597</v>
      </c>
      <c r="AD2579" s="9">
        <v>1.4135416666666668E-2</v>
      </c>
      <c r="AE2579" s="7">
        <f t="shared" si="78"/>
        <v>2.6832611384767353</v>
      </c>
      <c r="AF2579" s="7"/>
      <c r="AG2579" s="7"/>
      <c r="AH2579" s="7"/>
      <c r="AI2579" s="7"/>
      <c r="AJ2579" s="5">
        <v>140.50219845074014</v>
      </c>
      <c r="AK2579" s="8"/>
      <c r="AL2579" s="8"/>
      <c r="AM2579" s="8"/>
      <c r="AN2579" s="8"/>
      <c r="AO2579" s="8"/>
      <c r="AP2579" s="8"/>
      <c r="AQ2579" s="9"/>
      <c r="AR2579" s="9">
        <v>4.0774999999999999E-2</v>
      </c>
      <c r="AS2579" s="7">
        <f t="shared" si="79"/>
        <v>5.7289771418289286</v>
      </c>
      <c r="AT2579" s="7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>
        <v>52.784469175260689</v>
      </c>
      <c r="BI2579" s="9">
        <v>2.6802500000000003E-2</v>
      </c>
      <c r="BJ2579" s="7">
        <f t="shared" si="80"/>
        <v>1.4147557350699247</v>
      </c>
      <c r="BK2579" s="5">
        <f t="shared" si="81"/>
        <v>383.11206872678679</v>
      </c>
      <c r="BL2579" s="5"/>
      <c r="BM2579" s="8">
        <f t="shared" si="82"/>
        <v>0.13777814243931713</v>
      </c>
      <c r="BN2579" s="8"/>
      <c r="BO2579" s="7"/>
      <c r="BP2579" s="5"/>
      <c r="BQ2579" s="5"/>
      <c r="BR2579" s="5"/>
      <c r="BS2579" s="5"/>
      <c r="BT2579" s="7"/>
      <c r="BU2579" s="7"/>
      <c r="BV2579" s="7"/>
      <c r="BW2579" s="7"/>
      <c r="BX2579" s="8">
        <f t="shared" si="83"/>
        <v>0.4954826970908045</v>
      </c>
      <c r="BY2579" s="8">
        <f t="shared" si="84"/>
        <v>0.36673916046987837</v>
      </c>
      <c r="BZ2579" s="8">
        <f t="shared" si="85"/>
        <v>0.13777814243931713</v>
      </c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8"/>
      <c r="CL2579" s="5"/>
      <c r="CM2579" s="5"/>
      <c r="CN2579" s="8"/>
      <c r="CO2579" s="5"/>
      <c r="CP2579" s="5"/>
      <c r="CQ2579" s="5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</row>
    <row r="2580" spans="1:166" hidden="1" x14ac:dyDescent="0.25">
      <c r="A2580" t="s">
        <v>197</v>
      </c>
      <c r="C2580" s="6">
        <v>44230</v>
      </c>
      <c r="D2580" s="5"/>
      <c r="E2580" s="6"/>
      <c r="F2580" s="6"/>
      <c r="G2580" s="6"/>
      <c r="H2580" t="s">
        <v>113</v>
      </c>
      <c r="I2580" s="7"/>
      <c r="K2580" s="5"/>
      <c r="L2580" s="5"/>
      <c r="M2580" s="8"/>
      <c r="N2580" s="8"/>
      <c r="O2580" s="8"/>
      <c r="P2580" s="8"/>
      <c r="Q2580" s="5"/>
      <c r="R2580" s="5"/>
      <c r="S2580" s="5"/>
      <c r="T2580" s="5"/>
      <c r="U2580" s="5"/>
      <c r="V2580" s="5"/>
      <c r="W2580" s="5"/>
      <c r="X2580" s="8"/>
      <c r="Y2580" s="8"/>
      <c r="Z2580" s="8"/>
      <c r="AA2580" s="8"/>
      <c r="AB2580" s="8"/>
      <c r="AC2580" s="5">
        <v>286.12759167418187</v>
      </c>
      <c r="AD2580" s="9">
        <v>1.1058416666666666E-2</v>
      </c>
      <c r="AE2580" s="7">
        <f t="shared" si="78"/>
        <v>3.1641181285629671</v>
      </c>
      <c r="AF2580" s="7"/>
      <c r="AG2580" s="7"/>
      <c r="AH2580" s="7"/>
      <c r="AI2580" s="7"/>
      <c r="AJ2580" s="5">
        <v>203.01278514925909</v>
      </c>
      <c r="AK2580" s="8"/>
      <c r="AL2580" s="8"/>
      <c r="AM2580" s="8"/>
      <c r="AN2580" s="8"/>
      <c r="AO2580" s="8"/>
      <c r="AP2580" s="8"/>
      <c r="AQ2580" s="9"/>
      <c r="AR2580" s="9">
        <v>3.9041666666666669E-2</v>
      </c>
      <c r="AS2580" s="7">
        <f t="shared" si="79"/>
        <v>7.9259574868689908</v>
      </c>
      <c r="AT2580" s="7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>
        <v>251.58676708804373</v>
      </c>
      <c r="BI2580" s="9">
        <v>2.2970000000000001E-2</v>
      </c>
      <c r="BJ2580" s="7">
        <f t="shared" si="80"/>
        <v>5.7789480400123647</v>
      </c>
      <c r="BK2580" s="5">
        <f t="shared" si="81"/>
        <v>740.72714391148475</v>
      </c>
      <c r="BL2580" s="5"/>
      <c r="BM2580" s="8">
        <f t="shared" si="82"/>
        <v>0.33964837005906695</v>
      </c>
      <c r="BN2580" s="8"/>
      <c r="BO2580" s="7"/>
      <c r="BP2580" s="5"/>
      <c r="BQ2580" s="5"/>
      <c r="BR2580" s="5"/>
      <c r="BS2580" s="5"/>
      <c r="BT2580" s="7"/>
      <c r="BU2580" s="7"/>
      <c r="BV2580" s="7"/>
      <c r="BW2580" s="7"/>
      <c r="BX2580" s="8">
        <f t="shared" si="83"/>
        <v>0.38627933919534274</v>
      </c>
      <c r="BY2580" s="8">
        <f t="shared" si="84"/>
        <v>0.2740722907455902</v>
      </c>
      <c r="BZ2580" s="8">
        <f t="shared" si="85"/>
        <v>0.33964837005906695</v>
      </c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8"/>
      <c r="CL2580" s="5"/>
      <c r="CM2580" s="5"/>
      <c r="CN2580" s="8"/>
      <c r="CO2580" s="5"/>
      <c r="CP2580" s="5"/>
      <c r="CQ2580" s="5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</row>
    <row r="2581" spans="1:166" hidden="1" x14ac:dyDescent="0.25">
      <c r="A2581" t="s">
        <v>197</v>
      </c>
      <c r="C2581" s="6">
        <v>44242</v>
      </c>
      <c r="D2581" s="5"/>
      <c r="E2581" s="6"/>
      <c r="F2581" s="6"/>
      <c r="G2581" s="6"/>
      <c r="H2581" t="s">
        <v>113</v>
      </c>
      <c r="I2581" s="7"/>
      <c r="K2581" s="5"/>
      <c r="L2581" s="5"/>
      <c r="M2581" s="8"/>
      <c r="N2581" s="8"/>
      <c r="O2581" s="8"/>
      <c r="P2581" s="8"/>
      <c r="Q2581" s="5"/>
      <c r="R2581" s="5"/>
      <c r="S2581" s="5"/>
      <c r="T2581" s="5"/>
      <c r="U2581" s="5"/>
      <c r="V2581" s="5"/>
      <c r="W2581" s="5"/>
      <c r="X2581" s="8"/>
      <c r="Y2581" s="8"/>
      <c r="Z2581" s="8"/>
      <c r="AA2581" s="8"/>
      <c r="AB2581" s="8"/>
      <c r="AC2581" s="5">
        <v>286.12759167418187</v>
      </c>
      <c r="AD2581" s="9">
        <v>9.8431666666666667E-3</v>
      </c>
      <c r="AE2581" s="7">
        <f t="shared" si="78"/>
        <v>2.8164015727809177</v>
      </c>
      <c r="AF2581" s="7"/>
      <c r="AG2581" s="7"/>
      <c r="AH2581" s="7"/>
      <c r="AI2581" s="7"/>
      <c r="AJ2581" s="5">
        <v>203.01278514925909</v>
      </c>
      <c r="AK2581" s="8"/>
      <c r="AL2581" s="8"/>
      <c r="AM2581" s="8"/>
      <c r="AN2581" s="8"/>
      <c r="AO2581" s="8"/>
      <c r="AP2581" s="8"/>
      <c r="AQ2581" s="9"/>
      <c r="AR2581" s="9">
        <v>3.470666666666667E-2</v>
      </c>
      <c r="AS2581" s="7">
        <f t="shared" si="79"/>
        <v>7.0458970632469526</v>
      </c>
      <c r="AT2581" s="7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>
        <v>251.58676708804373</v>
      </c>
      <c r="BI2581" s="9">
        <v>1.9734166666666667E-2</v>
      </c>
      <c r="BJ2581" s="7">
        <f t="shared" si="80"/>
        <v>4.9648551928433031</v>
      </c>
      <c r="BK2581" s="5">
        <f t="shared" si="81"/>
        <v>740.72714391148475</v>
      </c>
      <c r="BL2581" s="5"/>
      <c r="BM2581" s="8">
        <f t="shared" si="82"/>
        <v>0.33964837005906695</v>
      </c>
      <c r="BN2581" s="8"/>
      <c r="BO2581" s="7"/>
      <c r="BP2581" s="5"/>
      <c r="BQ2581" s="5"/>
      <c r="BR2581" s="5"/>
      <c r="BS2581" s="5"/>
      <c r="BT2581" s="7"/>
      <c r="BU2581" s="7"/>
      <c r="BV2581" s="7"/>
      <c r="BW2581" s="7"/>
      <c r="BX2581" s="8">
        <f t="shared" si="83"/>
        <v>0.38627933919534274</v>
      </c>
      <c r="BY2581" s="8">
        <f t="shared" si="84"/>
        <v>0.2740722907455902</v>
      </c>
      <c r="BZ2581" s="8">
        <f t="shared" si="85"/>
        <v>0.33964837005906695</v>
      </c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8"/>
      <c r="CL2581" s="5"/>
      <c r="CM2581" s="5"/>
      <c r="CN2581" s="8"/>
      <c r="CO2581" s="5"/>
      <c r="CP2581" s="5"/>
      <c r="CQ2581" s="5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</row>
    <row r="2582" spans="1:166" hidden="1" x14ac:dyDescent="0.25">
      <c r="A2582" t="s">
        <v>197</v>
      </c>
      <c r="C2582" s="6">
        <v>44284</v>
      </c>
      <c r="D2582" s="5"/>
      <c r="E2582" s="6"/>
      <c r="F2582" s="6"/>
      <c r="G2582" s="6"/>
      <c r="H2582" t="s">
        <v>113</v>
      </c>
      <c r="I2582" s="7"/>
      <c r="K2582" s="5"/>
      <c r="L2582" s="5"/>
      <c r="M2582" s="8"/>
      <c r="N2582" s="8"/>
      <c r="O2582" s="8"/>
      <c r="P2582" s="8"/>
      <c r="Q2582" s="5"/>
      <c r="R2582" s="5"/>
      <c r="S2582" s="5"/>
      <c r="T2582" s="5"/>
      <c r="U2582" s="5"/>
      <c r="V2582" s="5"/>
      <c r="W2582" s="5"/>
      <c r="X2582" s="8"/>
      <c r="Y2582" s="8"/>
      <c r="Z2582" s="8"/>
      <c r="AA2582" s="8"/>
      <c r="AB2582" s="8"/>
      <c r="AC2582" s="5">
        <v>263.19731803885861</v>
      </c>
      <c r="AD2582" s="9">
        <v>8.040916666666665E-3</v>
      </c>
      <c r="AE2582" s="7">
        <f t="shared" si="78"/>
        <v>2.1163477012406249</v>
      </c>
      <c r="AF2582" s="7"/>
      <c r="AG2582" s="7"/>
      <c r="AH2582" s="7"/>
      <c r="AI2582" s="7"/>
      <c r="AJ2582" s="5">
        <v>134.13029726825636</v>
      </c>
      <c r="AK2582" s="8"/>
      <c r="AL2582" s="8"/>
      <c r="AM2582" s="8"/>
      <c r="AN2582" s="8"/>
      <c r="AO2582" s="8"/>
      <c r="AP2582" s="8"/>
      <c r="AQ2582" s="9"/>
      <c r="AR2582" s="9">
        <v>2.5637500000000001E-2</v>
      </c>
      <c r="AS2582" s="7">
        <f t="shared" si="79"/>
        <v>3.4387654962149226</v>
      </c>
      <c r="AT2582" s="7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>
        <v>752.16699288852476</v>
      </c>
      <c r="BI2582" s="9">
        <v>1.9344166666666666E-2</v>
      </c>
      <c r="BJ2582" s="7">
        <f t="shared" si="80"/>
        <v>14.550043671601104</v>
      </c>
      <c r="BK2582" s="5">
        <f t="shared" si="81"/>
        <v>1149.4946081956398</v>
      </c>
      <c r="BL2582" s="5"/>
      <c r="BM2582" s="8">
        <f t="shared" si="82"/>
        <v>0.65434582078571057</v>
      </c>
      <c r="BN2582" s="8"/>
      <c r="BO2582" s="7"/>
      <c r="BP2582" s="5"/>
      <c r="BQ2582" s="5"/>
      <c r="BR2582" s="5"/>
      <c r="BS2582" s="5"/>
      <c r="BT2582" s="7"/>
      <c r="BU2582" s="7"/>
      <c r="BV2582" s="7"/>
      <c r="BW2582" s="7"/>
      <c r="BX2582" s="8">
        <f t="shared" si="83"/>
        <v>0.22896785784145529</v>
      </c>
      <c r="BY2582" s="8">
        <f t="shared" si="84"/>
        <v>0.11668632137283402</v>
      </c>
      <c r="BZ2582" s="8">
        <f t="shared" si="85"/>
        <v>0.65434582078571057</v>
      </c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8"/>
      <c r="CL2582" s="5"/>
      <c r="CM2582" s="5"/>
      <c r="CN2582" s="8"/>
      <c r="CO2582" s="5"/>
      <c r="CP2582" s="5"/>
      <c r="CQ2582" s="5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</row>
    <row r="2583" spans="1:166" hidden="1" x14ac:dyDescent="0.25">
      <c r="A2583" t="s">
        <v>198</v>
      </c>
      <c r="C2583" s="6">
        <v>44211</v>
      </c>
      <c r="D2583" s="5"/>
      <c r="E2583" s="6"/>
      <c r="F2583" s="6"/>
      <c r="G2583" s="6"/>
      <c r="H2583" t="s">
        <v>113</v>
      </c>
      <c r="I2583" s="7"/>
      <c r="K2583" s="5"/>
      <c r="L2583" s="5"/>
      <c r="M2583" s="8"/>
      <c r="N2583" s="8"/>
      <c r="O2583" s="8"/>
      <c r="P2583" s="8"/>
      <c r="Q2583" s="5"/>
      <c r="R2583" s="5"/>
      <c r="S2583" s="5"/>
      <c r="T2583" s="5"/>
      <c r="U2583" s="5"/>
      <c r="V2583" s="5"/>
      <c r="W2583" s="5"/>
      <c r="X2583" s="8"/>
      <c r="Y2583" s="8"/>
      <c r="Z2583" s="8"/>
      <c r="AA2583" s="8"/>
      <c r="AB2583" s="8"/>
      <c r="AC2583" s="5">
        <v>158.43997088655385</v>
      </c>
      <c r="AD2583" s="9">
        <v>1.55125E-2</v>
      </c>
      <c r="AE2583" s="7">
        <f t="shared" si="78"/>
        <v>2.4578000483776665</v>
      </c>
      <c r="AF2583" s="7"/>
      <c r="AG2583" s="7"/>
      <c r="AH2583" s="7"/>
      <c r="AI2583" s="7"/>
      <c r="AJ2583" s="5">
        <v>125.03851619385641</v>
      </c>
      <c r="AK2583" s="8"/>
      <c r="AL2583" s="8"/>
      <c r="AM2583" s="8"/>
      <c r="AN2583" s="8"/>
      <c r="AO2583" s="8"/>
      <c r="AP2583" s="8"/>
      <c r="AQ2583" s="9"/>
      <c r="AR2583" s="9">
        <v>4.2962499999999994E-2</v>
      </c>
      <c r="AS2583" s="7">
        <f t="shared" si="79"/>
        <v>5.3719672519785551</v>
      </c>
      <c r="AT2583" s="7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>
        <v>37.66940042567029</v>
      </c>
      <c r="BI2583" s="9">
        <v>3.0059166666666665E-2</v>
      </c>
      <c r="BJ2583" s="7">
        <f t="shared" si="80"/>
        <v>1.1323107856286274</v>
      </c>
      <c r="BK2583" s="5">
        <f t="shared" si="81"/>
        <v>321.14788750608056</v>
      </c>
      <c r="BL2583" s="5"/>
      <c r="BM2583" s="8">
        <f t="shared" si="82"/>
        <v>0.11729611774250598</v>
      </c>
      <c r="BN2583" s="8"/>
      <c r="BO2583" s="7"/>
      <c r="BP2583" s="5"/>
      <c r="BQ2583" s="5"/>
      <c r="BR2583" s="5"/>
      <c r="BS2583" s="5"/>
      <c r="BT2583" s="7"/>
      <c r="BU2583" s="7"/>
      <c r="BV2583" s="7"/>
      <c r="BW2583" s="7"/>
      <c r="BX2583" s="8">
        <f t="shared" si="83"/>
        <v>0.49335517078110619</v>
      </c>
      <c r="BY2583" s="8">
        <f t="shared" si="84"/>
        <v>0.38934871147638783</v>
      </c>
      <c r="BZ2583" s="8">
        <f t="shared" si="85"/>
        <v>0.11729611774250598</v>
      </c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8"/>
      <c r="CL2583" s="5"/>
      <c r="CM2583" s="5"/>
      <c r="CN2583" s="8"/>
      <c r="CO2583" s="5"/>
      <c r="CP2583" s="5"/>
      <c r="CQ2583" s="5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</row>
    <row r="2584" spans="1:166" hidden="1" x14ac:dyDescent="0.25">
      <c r="A2584" t="s">
        <v>198</v>
      </c>
      <c r="C2584" s="6">
        <v>44230</v>
      </c>
      <c r="D2584" s="5"/>
      <c r="E2584" s="6"/>
      <c r="F2584" s="6"/>
      <c r="G2584" s="6"/>
      <c r="H2584" t="s">
        <v>113</v>
      </c>
      <c r="I2584" s="7"/>
      <c r="K2584" s="5"/>
      <c r="L2584" s="5"/>
      <c r="M2584" s="8"/>
      <c r="N2584" s="8"/>
      <c r="O2584" s="8"/>
      <c r="P2584" s="8"/>
      <c r="Q2584" s="5"/>
      <c r="R2584" s="5"/>
      <c r="S2584" s="5"/>
      <c r="T2584" s="5"/>
      <c r="U2584" s="5"/>
      <c r="V2584" s="5"/>
      <c r="W2584" s="5"/>
      <c r="X2584" s="8"/>
      <c r="Y2584" s="8"/>
      <c r="Z2584" s="8"/>
      <c r="AA2584" s="8"/>
      <c r="AB2584" s="8"/>
      <c r="AC2584" s="5">
        <v>284.46820350333337</v>
      </c>
      <c r="AD2584" s="9">
        <v>1.2981083333333332E-2</v>
      </c>
      <c r="AE2584" s="7">
        <f t="shared" si="78"/>
        <v>3.6927054553603953</v>
      </c>
      <c r="AF2584" s="7"/>
      <c r="AG2584" s="7"/>
      <c r="AH2584" s="7"/>
      <c r="AI2584" s="7"/>
      <c r="AJ2584" s="5">
        <v>214.324179971376</v>
      </c>
      <c r="AK2584" s="8"/>
      <c r="AL2584" s="8"/>
      <c r="AM2584" s="8"/>
      <c r="AN2584" s="8"/>
      <c r="AO2584" s="8"/>
      <c r="AP2584" s="8"/>
      <c r="AQ2584" s="9"/>
      <c r="AR2584" s="9">
        <v>4.0806666666666665E-2</v>
      </c>
      <c r="AS2584" s="7">
        <f t="shared" si="79"/>
        <v>8.7458553706986155</v>
      </c>
      <c r="AT2584" s="7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>
        <v>207.19668111386233</v>
      </c>
      <c r="BI2584" s="9">
        <v>2.5156666666666667E-2</v>
      </c>
      <c r="BJ2584" s="7">
        <f t="shared" si="80"/>
        <v>5.2123778412210635</v>
      </c>
      <c r="BK2584" s="5">
        <f t="shared" si="81"/>
        <v>705.98906458857164</v>
      </c>
      <c r="BL2584" s="5"/>
      <c r="BM2584" s="8">
        <f t="shared" si="82"/>
        <v>0.29348426414311402</v>
      </c>
      <c r="BN2584" s="8"/>
      <c r="BO2584" s="7"/>
      <c r="BP2584" s="5"/>
      <c r="BQ2584" s="5"/>
      <c r="BR2584" s="5"/>
      <c r="BS2584" s="5"/>
      <c r="BT2584" s="7"/>
      <c r="BU2584" s="7"/>
      <c r="BV2584" s="7"/>
      <c r="BW2584" s="7"/>
      <c r="BX2584" s="8">
        <f t="shared" si="83"/>
        <v>0.40293570789104582</v>
      </c>
      <c r="BY2584" s="8">
        <f t="shared" si="84"/>
        <v>0.30358002796584027</v>
      </c>
      <c r="BZ2584" s="8">
        <f t="shared" si="85"/>
        <v>0.29348426414311402</v>
      </c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8"/>
      <c r="CL2584" s="5"/>
      <c r="CM2584" s="5"/>
      <c r="CN2584" s="8"/>
      <c r="CO2584" s="5"/>
      <c r="CP2584" s="5"/>
      <c r="CQ2584" s="5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</row>
    <row r="2585" spans="1:166" hidden="1" x14ac:dyDescent="0.25">
      <c r="A2585" t="s">
        <v>198</v>
      </c>
      <c r="C2585" s="6">
        <v>44242</v>
      </c>
      <c r="D2585" s="5"/>
      <c r="E2585" s="6"/>
      <c r="F2585" s="6"/>
      <c r="G2585" s="6"/>
      <c r="H2585" t="s">
        <v>113</v>
      </c>
      <c r="I2585" s="7"/>
      <c r="K2585" s="5"/>
      <c r="L2585" s="5"/>
      <c r="M2585" s="8"/>
      <c r="N2585" s="8"/>
      <c r="O2585" s="8"/>
      <c r="P2585" s="8"/>
      <c r="Q2585" s="5"/>
      <c r="R2585" s="5"/>
      <c r="S2585" s="5"/>
      <c r="T2585" s="5"/>
      <c r="U2585" s="5"/>
      <c r="V2585" s="5"/>
      <c r="W2585" s="5"/>
      <c r="X2585" s="8"/>
      <c r="Y2585" s="8"/>
      <c r="Z2585" s="8"/>
      <c r="AA2585" s="8"/>
      <c r="AB2585" s="8"/>
      <c r="AC2585" s="5">
        <v>284.46820350333337</v>
      </c>
      <c r="AD2585" s="9">
        <v>1.1688333333333334E-2</v>
      </c>
      <c r="AE2585" s="7">
        <f t="shared" si="78"/>
        <v>3.3249591852814615</v>
      </c>
      <c r="AF2585" s="7"/>
      <c r="AG2585" s="7"/>
      <c r="AH2585" s="7"/>
      <c r="AI2585" s="7"/>
      <c r="AJ2585" s="5">
        <v>214.324179971376</v>
      </c>
      <c r="AK2585" s="8"/>
      <c r="AL2585" s="8"/>
      <c r="AM2585" s="8"/>
      <c r="AN2585" s="8"/>
      <c r="AO2585" s="8"/>
      <c r="AP2585" s="8"/>
      <c r="AQ2585" s="9"/>
      <c r="AR2585" s="9">
        <v>3.8668333333333332E-2</v>
      </c>
      <c r="AS2585" s="7">
        <f t="shared" si="79"/>
        <v>8.2875588325264911</v>
      </c>
      <c r="AT2585" s="7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>
        <v>207.19668111386233</v>
      </c>
      <c r="BI2585" s="9">
        <v>2.4864999999999998E-2</v>
      </c>
      <c r="BJ2585" s="7">
        <f t="shared" si="80"/>
        <v>5.151945475896186</v>
      </c>
      <c r="BK2585" s="5">
        <f t="shared" si="81"/>
        <v>705.98906458857164</v>
      </c>
      <c r="BL2585" s="5"/>
      <c r="BM2585" s="8">
        <f t="shared" si="82"/>
        <v>0.29348426414311402</v>
      </c>
      <c r="BN2585" s="8"/>
      <c r="BO2585" s="7"/>
      <c r="BP2585" s="5"/>
      <c r="BQ2585" s="5"/>
      <c r="BR2585" s="5"/>
      <c r="BS2585" s="5"/>
      <c r="BT2585" s="7"/>
      <c r="BU2585" s="7"/>
      <c r="BV2585" s="7"/>
      <c r="BW2585" s="7"/>
      <c r="BX2585" s="8">
        <f t="shared" si="83"/>
        <v>0.40293570789104582</v>
      </c>
      <c r="BY2585" s="8">
        <f t="shared" si="84"/>
        <v>0.30358002796584027</v>
      </c>
      <c r="BZ2585" s="8">
        <f t="shared" si="85"/>
        <v>0.29348426414311402</v>
      </c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8"/>
      <c r="CL2585" s="5"/>
      <c r="CM2585" s="5"/>
      <c r="CN2585" s="8"/>
      <c r="CO2585" s="5"/>
      <c r="CP2585" s="5"/>
      <c r="CQ2585" s="5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</row>
    <row r="2586" spans="1:166" hidden="1" x14ac:dyDescent="0.25">
      <c r="A2586" t="s">
        <v>198</v>
      </c>
      <c r="C2586" s="6">
        <v>44284</v>
      </c>
      <c r="D2586" s="5"/>
      <c r="E2586" s="6"/>
      <c r="F2586" s="6"/>
      <c r="G2586" s="6"/>
      <c r="H2586" t="s">
        <v>113</v>
      </c>
      <c r="I2586" s="7"/>
      <c r="K2586" s="5"/>
      <c r="L2586" s="5"/>
      <c r="M2586" s="8"/>
      <c r="N2586" s="8"/>
      <c r="O2586" s="8"/>
      <c r="P2586" s="8"/>
      <c r="Q2586" s="5"/>
      <c r="R2586" s="5"/>
      <c r="S2586" s="5"/>
      <c r="T2586" s="5"/>
      <c r="U2586" s="5"/>
      <c r="V2586" s="5"/>
      <c r="W2586" s="5"/>
      <c r="X2586" s="8"/>
      <c r="Y2586" s="8"/>
      <c r="Z2586" s="8"/>
      <c r="AA2586" s="8"/>
      <c r="AB2586" s="8"/>
      <c r="AC2586" s="5">
        <v>304.3061655075976</v>
      </c>
      <c r="AD2586" s="9">
        <v>8.7492500000000001E-3</v>
      </c>
      <c r="AE2586" s="7">
        <f t="shared" si="78"/>
        <v>2.6624507185673485</v>
      </c>
      <c r="AF2586" s="7"/>
      <c r="AG2586" s="7"/>
      <c r="AH2586" s="7"/>
      <c r="AI2586" s="7"/>
      <c r="AJ2586" s="5">
        <v>156.95363224077619</v>
      </c>
      <c r="AK2586" s="8"/>
      <c r="AL2586" s="8"/>
      <c r="AM2586" s="8"/>
      <c r="AN2586" s="8"/>
      <c r="AO2586" s="8"/>
      <c r="AP2586" s="8"/>
      <c r="AQ2586" s="9"/>
      <c r="AR2586" s="9">
        <v>2.80275E-2</v>
      </c>
      <c r="AS2586" s="7">
        <f t="shared" si="79"/>
        <v>4.3990179276283543</v>
      </c>
      <c r="AT2586" s="7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>
        <v>861.9847956517317</v>
      </c>
      <c r="BI2586" s="9">
        <v>1.8895833333333334E-2</v>
      </c>
      <c r="BJ2586" s="7">
        <f t="shared" si="80"/>
        <v>16.287921034502514</v>
      </c>
      <c r="BK2586" s="5">
        <f t="shared" si="81"/>
        <v>1323.2445934001055</v>
      </c>
      <c r="BL2586" s="5"/>
      <c r="BM2586" s="8">
        <f t="shared" si="82"/>
        <v>0.65141758368106628</v>
      </c>
      <c r="BN2586" s="8"/>
      <c r="BO2586" s="7"/>
      <c r="BP2586" s="5"/>
      <c r="BQ2586" s="5"/>
      <c r="BR2586" s="5"/>
      <c r="BS2586" s="5"/>
      <c r="BT2586" s="7"/>
      <c r="BU2586" s="7"/>
      <c r="BV2586" s="7"/>
      <c r="BW2586" s="7"/>
      <c r="BX2586" s="8">
        <f t="shared" si="83"/>
        <v>0.2299697025216452</v>
      </c>
      <c r="BY2586" s="8">
        <f t="shared" si="84"/>
        <v>0.11861271379728856</v>
      </c>
      <c r="BZ2586" s="8">
        <f t="shared" si="85"/>
        <v>0.65141758368106628</v>
      </c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8"/>
      <c r="CL2586" s="5"/>
      <c r="CM2586" s="5"/>
      <c r="CN2586" s="8"/>
      <c r="CO2586" s="5"/>
      <c r="CP2586" s="5"/>
      <c r="CQ2586" s="5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</row>
    <row r="2587" spans="1:166" hidden="1" x14ac:dyDescent="0.25">
      <c r="A2587" t="s">
        <v>199</v>
      </c>
      <c r="C2587" s="6">
        <v>44211</v>
      </c>
      <c r="D2587" s="5"/>
      <c r="E2587" s="6"/>
      <c r="F2587" s="6"/>
      <c r="G2587" s="6"/>
      <c r="H2587" t="s">
        <v>113</v>
      </c>
      <c r="I2587" s="7"/>
      <c r="K2587" s="5"/>
      <c r="L2587" s="5"/>
      <c r="M2587" s="8"/>
      <c r="N2587" s="8"/>
      <c r="O2587" s="8"/>
      <c r="P2587" s="8"/>
      <c r="Q2587" s="5"/>
      <c r="R2587" s="5"/>
      <c r="S2587" s="5"/>
      <c r="T2587" s="5"/>
      <c r="U2587" s="5"/>
      <c r="V2587" s="5"/>
      <c r="W2587" s="5"/>
      <c r="X2587" s="8"/>
      <c r="Y2587" s="8"/>
      <c r="Z2587" s="8"/>
      <c r="AA2587" s="8"/>
      <c r="AB2587" s="8"/>
      <c r="AC2587" s="5">
        <v>163.23302312923346</v>
      </c>
      <c r="AD2587" s="9">
        <v>1.5761666666666667E-2</v>
      </c>
      <c r="AE2587" s="7">
        <f t="shared" si="78"/>
        <v>2.572824499555268</v>
      </c>
      <c r="AF2587" s="7"/>
      <c r="AG2587" s="7"/>
      <c r="AH2587" s="7"/>
      <c r="AI2587" s="7"/>
      <c r="AJ2587" s="5">
        <v>128.64285457505491</v>
      </c>
      <c r="AK2587" s="8"/>
      <c r="AL2587" s="8"/>
      <c r="AM2587" s="8"/>
      <c r="AN2587" s="8"/>
      <c r="AO2587" s="8"/>
      <c r="AP2587" s="8"/>
      <c r="AQ2587" s="9"/>
      <c r="AR2587" s="9">
        <v>4.2936666666666665E-2</v>
      </c>
      <c r="AS2587" s="7">
        <f t="shared" si="79"/>
        <v>5.5234953659376078</v>
      </c>
      <c r="AT2587" s="7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>
        <v>48.528269518075227</v>
      </c>
      <c r="BI2587" s="9">
        <v>3.3670000000000005E-2</v>
      </c>
      <c r="BJ2587" s="7">
        <f t="shared" si="80"/>
        <v>1.6339468346735933</v>
      </c>
      <c r="BK2587" s="5">
        <f t="shared" si="81"/>
        <v>340.40414722236358</v>
      </c>
      <c r="BL2587" s="5"/>
      <c r="BM2587" s="8">
        <f t="shared" si="82"/>
        <v>0.14256074702396299</v>
      </c>
      <c r="BN2587" s="8"/>
      <c r="BO2587" s="7"/>
      <c r="BP2587" s="5"/>
      <c r="BQ2587" s="5"/>
      <c r="BR2587" s="5"/>
      <c r="BS2587" s="5"/>
      <c r="BT2587" s="7"/>
      <c r="BU2587" s="7"/>
      <c r="BV2587" s="7"/>
      <c r="BW2587" s="7"/>
      <c r="BX2587" s="8">
        <f t="shared" si="83"/>
        <v>0.47952712815394721</v>
      </c>
      <c r="BY2587" s="8">
        <f t="shared" si="84"/>
        <v>0.37791212482208986</v>
      </c>
      <c r="BZ2587" s="8">
        <f t="shared" si="85"/>
        <v>0.14256074702396299</v>
      </c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8"/>
      <c r="CL2587" s="5"/>
      <c r="CM2587" s="5"/>
      <c r="CN2587" s="8"/>
      <c r="CO2587" s="5"/>
      <c r="CP2587" s="5"/>
      <c r="CQ2587" s="5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</row>
    <row r="2588" spans="1:166" hidden="1" x14ac:dyDescent="0.25">
      <c r="A2588" t="s">
        <v>199</v>
      </c>
      <c r="C2588" s="6">
        <v>44230</v>
      </c>
      <c r="D2588" s="5"/>
      <c r="E2588" s="6"/>
      <c r="F2588" s="6"/>
      <c r="G2588" s="6"/>
      <c r="H2588" t="s">
        <v>113</v>
      </c>
      <c r="I2588" s="7"/>
      <c r="K2588" s="5"/>
      <c r="L2588" s="5"/>
      <c r="M2588" s="8"/>
      <c r="N2588" s="8"/>
      <c r="O2588" s="8"/>
      <c r="P2588" s="8"/>
      <c r="Q2588" s="5"/>
      <c r="R2588" s="5"/>
      <c r="S2588" s="5"/>
      <c r="T2588" s="5"/>
      <c r="U2588" s="5"/>
      <c r="V2588" s="5"/>
      <c r="W2588" s="5"/>
      <c r="X2588" s="8"/>
      <c r="Y2588" s="8"/>
      <c r="Z2588" s="8"/>
      <c r="AA2588" s="8"/>
      <c r="AB2588" s="8"/>
      <c r="AC2588" s="5">
        <v>263.15402912251199</v>
      </c>
      <c r="AD2588" s="9">
        <v>1.3379666666666665E-2</v>
      </c>
      <c r="AE2588" s="7">
        <f t="shared" si="78"/>
        <v>3.5209131916495022</v>
      </c>
      <c r="AF2588" s="7"/>
      <c r="AG2588" s="7"/>
      <c r="AH2588" s="7"/>
      <c r="AI2588" s="7"/>
      <c r="AJ2588" s="5">
        <v>199.23056781632198</v>
      </c>
      <c r="AK2588" s="8"/>
      <c r="AL2588" s="8"/>
      <c r="AM2588" s="8"/>
      <c r="AN2588" s="8"/>
      <c r="AO2588" s="8"/>
      <c r="AP2588" s="8"/>
      <c r="AQ2588" s="9"/>
      <c r="AR2588" s="9">
        <v>4.0774166666666674E-2</v>
      </c>
      <c r="AS2588" s="7">
        <f t="shared" si="79"/>
        <v>8.1234603772373504</v>
      </c>
      <c r="AT2588" s="7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>
        <v>211.7792105331153</v>
      </c>
      <c r="BI2588" s="9">
        <v>2.4370000000000003E-2</v>
      </c>
      <c r="BJ2588" s="7">
        <f t="shared" si="80"/>
        <v>5.161059360692021</v>
      </c>
      <c r="BK2588" s="5">
        <f t="shared" si="81"/>
        <v>674.16380747194921</v>
      </c>
      <c r="BL2588" s="5"/>
      <c r="BM2588" s="8">
        <f t="shared" si="82"/>
        <v>0.31413613158390602</v>
      </c>
      <c r="BN2588" s="8"/>
      <c r="BO2588" s="7"/>
      <c r="BP2588" s="5"/>
      <c r="BQ2588" s="5"/>
      <c r="BR2588" s="5"/>
      <c r="BS2588" s="5"/>
      <c r="BT2588" s="7"/>
      <c r="BU2588" s="7"/>
      <c r="BV2588" s="7"/>
      <c r="BW2588" s="7"/>
      <c r="BX2588" s="8">
        <f t="shared" si="83"/>
        <v>0.39034137728234747</v>
      </c>
      <c r="BY2588" s="8">
        <f t="shared" si="84"/>
        <v>0.29552249113374662</v>
      </c>
      <c r="BZ2588" s="8">
        <f t="shared" si="85"/>
        <v>0.31413613158390602</v>
      </c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8"/>
      <c r="CL2588" s="5"/>
      <c r="CM2588" s="5"/>
      <c r="CN2588" s="8"/>
      <c r="CO2588" s="5"/>
      <c r="CP2588" s="5"/>
      <c r="CQ2588" s="5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</row>
    <row r="2589" spans="1:166" hidden="1" x14ac:dyDescent="0.25">
      <c r="A2589" t="s">
        <v>199</v>
      </c>
      <c r="C2589" s="6">
        <v>44242</v>
      </c>
      <c r="D2589" s="5"/>
      <c r="E2589" s="6"/>
      <c r="F2589" s="6"/>
      <c r="G2589" s="6"/>
      <c r="H2589" t="s">
        <v>113</v>
      </c>
      <c r="I2589" s="7"/>
      <c r="K2589" s="5"/>
      <c r="L2589" s="5"/>
      <c r="M2589" s="8"/>
      <c r="N2589" s="8"/>
      <c r="O2589" s="8"/>
      <c r="P2589" s="8"/>
      <c r="Q2589" s="5"/>
      <c r="R2589" s="5"/>
      <c r="S2589" s="5"/>
      <c r="T2589" s="5"/>
      <c r="U2589" s="5"/>
      <c r="V2589" s="5"/>
      <c r="W2589" s="5"/>
      <c r="X2589" s="8"/>
      <c r="Y2589" s="8"/>
      <c r="Z2589" s="8"/>
      <c r="AA2589" s="8"/>
      <c r="AB2589" s="8"/>
      <c r="AC2589" s="5">
        <v>263.15402912251199</v>
      </c>
      <c r="AD2589" s="9">
        <v>1.176725E-2</v>
      </c>
      <c r="AE2589" s="7">
        <f t="shared" si="78"/>
        <v>3.096599249191879</v>
      </c>
      <c r="AF2589" s="7"/>
      <c r="AG2589" s="7"/>
      <c r="AH2589" s="7"/>
      <c r="AI2589" s="7"/>
      <c r="AJ2589" s="5">
        <v>199.23056781632198</v>
      </c>
      <c r="AK2589" s="8"/>
      <c r="AL2589" s="8"/>
      <c r="AM2589" s="8"/>
      <c r="AN2589" s="8"/>
      <c r="AO2589" s="8"/>
      <c r="AP2589" s="8"/>
      <c r="AQ2589" s="9"/>
      <c r="AR2589" s="9">
        <v>3.7951666666666668E-2</v>
      </c>
      <c r="AS2589" s="7">
        <f t="shared" si="79"/>
        <v>7.5611320995757803</v>
      </c>
      <c r="AT2589" s="7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>
        <v>211.7792105331153</v>
      </c>
      <c r="BI2589" s="9">
        <v>2.3258333333333332E-2</v>
      </c>
      <c r="BJ2589" s="7">
        <f t="shared" si="80"/>
        <v>4.925631471649373</v>
      </c>
      <c r="BK2589" s="5">
        <f t="shared" si="81"/>
        <v>674.16380747194921</v>
      </c>
      <c r="BL2589" s="5"/>
      <c r="BM2589" s="8">
        <f t="shared" si="82"/>
        <v>0.31413613158390602</v>
      </c>
      <c r="BN2589" s="8"/>
      <c r="BO2589" s="7"/>
      <c r="BP2589" s="5"/>
      <c r="BQ2589" s="5"/>
      <c r="BR2589" s="5"/>
      <c r="BS2589" s="5"/>
      <c r="BT2589" s="7"/>
      <c r="BU2589" s="7"/>
      <c r="BV2589" s="7"/>
      <c r="BW2589" s="7"/>
      <c r="BX2589" s="8">
        <f t="shared" si="83"/>
        <v>0.39034137728234747</v>
      </c>
      <c r="BY2589" s="8">
        <f t="shared" si="84"/>
        <v>0.29552249113374662</v>
      </c>
      <c r="BZ2589" s="8">
        <f t="shared" si="85"/>
        <v>0.31413613158390602</v>
      </c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8"/>
      <c r="CL2589" s="5"/>
      <c r="CM2589" s="5"/>
      <c r="CN2589" s="8"/>
      <c r="CO2589" s="5"/>
      <c r="CP2589" s="5"/>
      <c r="CQ2589" s="5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</row>
    <row r="2590" spans="1:166" hidden="1" x14ac:dyDescent="0.25">
      <c r="A2590" t="s">
        <v>199</v>
      </c>
      <c r="C2590" s="6">
        <v>44284</v>
      </c>
      <c r="D2590" s="5"/>
      <c r="E2590" s="6"/>
      <c r="F2590" s="6"/>
      <c r="G2590" s="6"/>
      <c r="H2590" t="s">
        <v>113</v>
      </c>
      <c r="I2590" s="7"/>
      <c r="K2590" s="5"/>
      <c r="L2590" s="5"/>
      <c r="M2590" s="8"/>
      <c r="N2590" s="8"/>
      <c r="O2590" s="8"/>
      <c r="P2590" s="8"/>
      <c r="Q2590" s="5"/>
      <c r="R2590" s="5"/>
      <c r="S2590" s="5"/>
      <c r="T2590" s="5"/>
      <c r="U2590" s="5"/>
      <c r="V2590" s="5"/>
      <c r="W2590" s="5"/>
      <c r="X2590" s="8"/>
      <c r="Y2590" s="8"/>
      <c r="Z2590" s="8"/>
      <c r="AA2590" s="8"/>
      <c r="AB2590" s="8"/>
      <c r="AC2590" s="5">
        <v>228.11175167958237</v>
      </c>
      <c r="AD2590" s="9">
        <v>9.4257500000000001E-3</v>
      </c>
      <c r="AE2590" s="7">
        <f t="shared" si="78"/>
        <v>2.1501243433938235</v>
      </c>
      <c r="AF2590" s="7"/>
      <c r="AG2590" s="7"/>
      <c r="AH2590" s="7"/>
      <c r="AI2590" s="7"/>
      <c r="AJ2590" s="5">
        <v>119.59617475482844</v>
      </c>
      <c r="AK2590" s="8"/>
      <c r="AL2590" s="8"/>
      <c r="AM2590" s="8"/>
      <c r="AN2590" s="8"/>
      <c r="AO2590" s="8"/>
      <c r="AP2590" s="8"/>
      <c r="AQ2590" s="9"/>
      <c r="AR2590" s="9">
        <v>2.7809166666666666E-2</v>
      </c>
      <c r="AS2590" s="7">
        <f t="shared" si="79"/>
        <v>3.3258699564528165</v>
      </c>
      <c r="AT2590" s="7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>
        <v>734.31222539468922</v>
      </c>
      <c r="BI2590" s="9">
        <v>1.4773333333333334E-2</v>
      </c>
      <c r="BJ2590" s="7">
        <f t="shared" si="80"/>
        <v>10.848239276497543</v>
      </c>
      <c r="BK2590" s="5">
        <f t="shared" si="81"/>
        <v>1082.0201518291001</v>
      </c>
      <c r="BL2590" s="5"/>
      <c r="BM2590" s="8">
        <f t="shared" si="82"/>
        <v>0.67864930625679354</v>
      </c>
      <c r="BN2590" s="8"/>
      <c r="BO2590" s="7"/>
      <c r="BP2590" s="5"/>
      <c r="BQ2590" s="5"/>
      <c r="BR2590" s="5"/>
      <c r="BS2590" s="5"/>
      <c r="BT2590" s="7"/>
      <c r="BU2590" s="7"/>
      <c r="BV2590" s="7"/>
      <c r="BW2590" s="7"/>
      <c r="BX2590" s="8">
        <f t="shared" si="83"/>
        <v>0.210820243314296</v>
      </c>
      <c r="BY2590" s="8">
        <f t="shared" si="84"/>
        <v>0.11053045042891038</v>
      </c>
      <c r="BZ2590" s="8">
        <f t="shared" si="85"/>
        <v>0.67864930625679354</v>
      </c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8"/>
      <c r="CL2590" s="5"/>
      <c r="CM2590" s="5"/>
      <c r="CN2590" s="8"/>
      <c r="CO2590" s="5"/>
      <c r="CP2590" s="5"/>
      <c r="CQ2590" s="5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</row>
    <row r="2591" spans="1:166" hidden="1" x14ac:dyDescent="0.25">
      <c r="A2591" t="s">
        <v>191</v>
      </c>
      <c r="C2591" s="6">
        <v>44284</v>
      </c>
      <c r="D2591" s="5"/>
      <c r="E2591" s="6"/>
      <c r="F2591" s="6"/>
      <c r="G2591" s="6"/>
      <c r="H2591" t="s">
        <v>25</v>
      </c>
      <c r="I2591" s="7"/>
      <c r="K2591" s="5"/>
      <c r="L2591" s="5"/>
      <c r="M2591" s="8"/>
      <c r="N2591" s="8"/>
      <c r="O2591" s="8"/>
      <c r="P2591" s="8"/>
      <c r="Q2591" s="5"/>
      <c r="R2591" s="5"/>
      <c r="S2591" s="5"/>
      <c r="T2591" s="5"/>
      <c r="U2591" s="5"/>
      <c r="V2591" s="5"/>
      <c r="W2591" s="5"/>
      <c r="X2591" s="8"/>
      <c r="Y2591" s="8"/>
      <c r="Z2591" s="8"/>
      <c r="AA2591" s="8"/>
      <c r="AB2591" s="8"/>
      <c r="AC2591" s="5">
        <v>256.84976768426645</v>
      </c>
      <c r="AD2591" s="9">
        <v>7.0545833333333337E-3</v>
      </c>
      <c r="AE2591" s="7">
        <f t="shared" si="78"/>
        <v>1.8119680902759647</v>
      </c>
      <c r="AF2591" s="7"/>
      <c r="AG2591" s="7"/>
      <c r="AH2591" s="7"/>
      <c r="AI2591" s="7"/>
      <c r="AJ2591" s="5">
        <v>113.24634057766482</v>
      </c>
      <c r="AK2591" s="8"/>
      <c r="AL2591" s="8"/>
      <c r="AM2591" s="8"/>
      <c r="AN2591" s="8"/>
      <c r="AO2591" s="8"/>
      <c r="AP2591" s="8"/>
      <c r="AQ2591" s="9"/>
      <c r="AR2591" s="9">
        <v>1.99825E-2</v>
      </c>
      <c r="AS2591" s="7">
        <f t="shared" si="79"/>
        <v>2.2629450005931875</v>
      </c>
      <c r="AT2591" s="7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>
        <v>782.82719948532156</v>
      </c>
      <c r="BI2591" s="9">
        <v>1.3588333333333334E-2</v>
      </c>
      <c r="BJ2591" s="7">
        <f t="shared" si="80"/>
        <v>10.637316929006378</v>
      </c>
      <c r="BK2591" s="5">
        <f t="shared" si="81"/>
        <v>1152.9233077472527</v>
      </c>
      <c r="BL2591" s="5"/>
      <c r="BM2591" s="8">
        <f t="shared" si="82"/>
        <v>0.67899329836164202</v>
      </c>
      <c r="BN2591" s="8"/>
      <c r="BO2591" s="7"/>
      <c r="BP2591" s="5"/>
      <c r="BQ2591" s="5"/>
      <c r="BR2591" s="5"/>
      <c r="BS2591" s="5"/>
      <c r="BT2591" s="7"/>
      <c r="BU2591" s="7"/>
      <c r="BV2591" s="7"/>
      <c r="BW2591" s="7"/>
      <c r="BX2591" s="8">
        <f t="shared" si="83"/>
        <v>0.22278131247614072</v>
      </c>
      <c r="BY2591" s="8">
        <f t="shared" si="84"/>
        <v>9.8225389162217389E-2</v>
      </c>
      <c r="BZ2591" s="8">
        <f t="shared" si="85"/>
        <v>0.67899329836164202</v>
      </c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8"/>
      <c r="CL2591" s="5"/>
      <c r="CM2591" s="5"/>
      <c r="CN2591" s="8"/>
      <c r="CO2591" s="5"/>
      <c r="CP2591" s="5"/>
      <c r="CQ2591" s="5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</row>
    <row r="2592" spans="1:166" hidden="1" x14ac:dyDescent="0.25">
      <c r="A2592" t="s">
        <v>188</v>
      </c>
      <c r="C2592" s="6">
        <v>44284</v>
      </c>
      <c r="D2592" s="5"/>
      <c r="E2592" s="6"/>
      <c r="F2592" s="6"/>
      <c r="G2592" s="6"/>
      <c r="H2592" t="s">
        <v>25</v>
      </c>
      <c r="I2592" s="7"/>
      <c r="K2592" s="5"/>
      <c r="L2592" s="5"/>
      <c r="M2592" s="8"/>
      <c r="N2592" s="8"/>
      <c r="O2592" s="8"/>
      <c r="P2592" s="8"/>
      <c r="Q2592" s="5"/>
      <c r="R2592" s="5"/>
      <c r="S2592" s="5"/>
      <c r="T2592" s="5"/>
      <c r="U2592" s="5"/>
      <c r="V2592" s="5"/>
      <c r="W2592" s="5"/>
      <c r="X2592" s="8"/>
      <c r="Y2592" s="8"/>
      <c r="Z2592" s="8"/>
      <c r="AA2592" s="8"/>
      <c r="AB2592" s="8"/>
      <c r="AC2592" s="5">
        <v>259.82816627446078</v>
      </c>
      <c r="AD2592" s="9">
        <v>6.9876666666666663E-3</v>
      </c>
      <c r="AE2592" s="7">
        <f t="shared" si="78"/>
        <v>1.8155926165371736</v>
      </c>
      <c r="AF2592" s="7"/>
      <c r="AG2592" s="7"/>
      <c r="AH2592" s="7"/>
      <c r="AI2592" s="7"/>
      <c r="AJ2592" s="5">
        <v>133.32118428423576</v>
      </c>
      <c r="AK2592" s="8"/>
      <c r="AL2592" s="8"/>
      <c r="AM2592" s="8"/>
      <c r="AN2592" s="8"/>
      <c r="AO2592" s="8"/>
      <c r="AP2592" s="8"/>
      <c r="AQ2592" s="9"/>
      <c r="AR2592" s="9">
        <v>2.3225000000000003E-2</v>
      </c>
      <c r="AS2592" s="7">
        <f t="shared" si="79"/>
        <v>3.0963845050013759</v>
      </c>
      <c r="AT2592" s="7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>
        <v>802.42603495073877</v>
      </c>
      <c r="BI2592" s="9">
        <v>1.5025E-2</v>
      </c>
      <c r="BJ2592" s="7">
        <f t="shared" si="80"/>
        <v>12.05645117513485</v>
      </c>
      <c r="BK2592" s="5">
        <f t="shared" si="81"/>
        <v>1195.5753855094354</v>
      </c>
      <c r="BL2592" s="5"/>
      <c r="BM2592" s="8">
        <f t="shared" si="82"/>
        <v>0.67116306062860653</v>
      </c>
      <c r="BN2592" s="8"/>
      <c r="BO2592" s="7"/>
      <c r="BP2592" s="5"/>
      <c r="BQ2592" s="5"/>
      <c r="BR2592" s="5"/>
      <c r="BS2592" s="5"/>
      <c r="BT2592" s="7"/>
      <c r="BU2592" s="7"/>
      <c r="BV2592" s="7"/>
      <c r="BW2592" s="7"/>
      <c r="BX2592" s="8">
        <f t="shared" si="83"/>
        <v>0.21732478723100163</v>
      </c>
      <c r="BY2592" s="8">
        <f t="shared" si="84"/>
        <v>0.11151215214039181</v>
      </c>
      <c r="BZ2592" s="8">
        <f t="shared" si="85"/>
        <v>0.67116306062860653</v>
      </c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8"/>
      <c r="CL2592" s="5"/>
      <c r="CM2592" s="5"/>
      <c r="CN2592" s="8"/>
      <c r="CO2592" s="5"/>
      <c r="CP2592" s="5"/>
      <c r="CQ2592" s="5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</row>
    <row r="2593" spans="1:166" hidden="1" x14ac:dyDescent="0.25">
      <c r="A2593" t="s">
        <v>189</v>
      </c>
      <c r="C2593" s="6">
        <v>44284</v>
      </c>
      <c r="D2593" s="5"/>
      <c r="E2593" s="6"/>
      <c r="F2593" s="6"/>
      <c r="G2593" s="6"/>
      <c r="H2593" t="s">
        <v>25</v>
      </c>
      <c r="I2593" s="7"/>
      <c r="K2593" s="5"/>
      <c r="L2593" s="5"/>
      <c r="M2593" s="8"/>
      <c r="N2593" s="8"/>
      <c r="O2593" s="8"/>
      <c r="P2593" s="8"/>
      <c r="Q2593" s="5"/>
      <c r="R2593" s="5"/>
      <c r="S2593" s="5"/>
      <c r="T2593" s="5"/>
      <c r="U2593" s="5"/>
      <c r="V2593" s="5"/>
      <c r="W2593" s="5"/>
      <c r="X2593" s="8"/>
      <c r="Y2593" s="8"/>
      <c r="Z2593" s="8"/>
      <c r="AA2593" s="8"/>
      <c r="AB2593" s="8"/>
      <c r="AC2593" s="5">
        <v>247.81785384915639</v>
      </c>
      <c r="AD2593" s="9">
        <v>1.1913083333333335E-2</v>
      </c>
      <c r="AE2593" s="7">
        <f t="shared" si="78"/>
        <v>2.9522747443928212</v>
      </c>
      <c r="AF2593" s="7"/>
      <c r="AG2593" s="7"/>
      <c r="AH2593" s="7"/>
      <c r="AI2593" s="7"/>
      <c r="AJ2593" s="5">
        <v>115.60270779400506</v>
      </c>
      <c r="AK2593" s="8"/>
      <c r="AL2593" s="8"/>
      <c r="AM2593" s="8"/>
      <c r="AN2593" s="8"/>
      <c r="AO2593" s="8"/>
      <c r="AP2593" s="8"/>
      <c r="AQ2593" s="9"/>
      <c r="AR2593" s="9">
        <v>2.6832500000000002E-2</v>
      </c>
      <c r="AS2593" s="7">
        <f t="shared" si="79"/>
        <v>3.1019096568826408</v>
      </c>
      <c r="AT2593" s="7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>
        <v>782.44971815362567</v>
      </c>
      <c r="BI2593" s="9">
        <v>1.8441666666666669E-2</v>
      </c>
      <c r="BJ2593" s="7">
        <f t="shared" si="80"/>
        <v>14.429676885616448</v>
      </c>
      <c r="BK2593" s="5">
        <f t="shared" si="81"/>
        <v>1145.8702797967871</v>
      </c>
      <c r="BL2593" s="5"/>
      <c r="BM2593" s="8">
        <f t="shared" si="82"/>
        <v>0.68284319084738643</v>
      </c>
      <c r="BN2593" s="8"/>
      <c r="BO2593" s="7"/>
      <c r="BP2593" s="5"/>
      <c r="BQ2593" s="5"/>
      <c r="BR2593" s="5"/>
      <c r="BS2593" s="5"/>
      <c r="BT2593" s="7"/>
      <c r="BU2593" s="7"/>
      <c r="BV2593" s="7"/>
      <c r="BW2593" s="7"/>
      <c r="BX2593" s="8">
        <f t="shared" si="83"/>
        <v>0.21627042625898746</v>
      </c>
      <c r="BY2593" s="8">
        <f t="shared" si="84"/>
        <v>0.10088638289362603</v>
      </c>
      <c r="BZ2593" s="8">
        <f t="shared" si="85"/>
        <v>0.68284319084738643</v>
      </c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8"/>
      <c r="CL2593" s="5"/>
      <c r="CM2593" s="5"/>
      <c r="CN2593" s="8"/>
      <c r="CO2593" s="5"/>
      <c r="CP2593" s="5"/>
      <c r="CQ2593" s="5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</row>
    <row r="2594" spans="1:166" hidden="1" x14ac:dyDescent="0.25">
      <c r="A2594" t="s">
        <v>190</v>
      </c>
      <c r="C2594" s="6">
        <v>44284</v>
      </c>
      <c r="D2594" s="5"/>
      <c r="E2594" s="6"/>
      <c r="F2594" s="6"/>
      <c r="G2594" s="6"/>
      <c r="H2594" t="s">
        <v>25</v>
      </c>
      <c r="I2594" s="7"/>
      <c r="K2594" s="5"/>
      <c r="L2594" s="5"/>
      <c r="M2594" s="8"/>
      <c r="N2594" s="8"/>
      <c r="O2594" s="8"/>
      <c r="P2594" s="8"/>
      <c r="Q2594" s="5"/>
      <c r="R2594" s="5"/>
      <c r="S2594" s="5"/>
      <c r="T2594" s="5"/>
      <c r="U2594" s="5"/>
      <c r="V2594" s="5"/>
      <c r="W2594" s="5"/>
      <c r="X2594" s="8"/>
      <c r="Y2594" s="8"/>
      <c r="Z2594" s="8"/>
      <c r="AA2594" s="8"/>
      <c r="AB2594" s="8"/>
      <c r="AC2594" s="5">
        <v>262.33231512310653</v>
      </c>
      <c r="AD2594" s="9">
        <v>9.9290833333333332E-3</v>
      </c>
      <c r="AE2594" s="7">
        <f t="shared" si="78"/>
        <v>2.6047194178835849</v>
      </c>
      <c r="AF2594" s="7"/>
      <c r="AG2594" s="7"/>
      <c r="AH2594" s="7"/>
      <c r="AI2594" s="7"/>
      <c r="AJ2594" s="5">
        <v>152.61964453843731</v>
      </c>
      <c r="AK2594" s="8"/>
      <c r="AL2594" s="8"/>
      <c r="AM2594" s="8"/>
      <c r="AN2594" s="8"/>
      <c r="AO2594" s="8"/>
      <c r="AP2594" s="8"/>
      <c r="AQ2594" s="9"/>
      <c r="AR2594" s="9">
        <v>2.8148333333333334E-2</v>
      </c>
      <c r="AS2594" s="7">
        <f t="shared" si="79"/>
        <v>4.2959886276827799</v>
      </c>
      <c r="AT2594" s="7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>
        <v>869.14806396666461</v>
      </c>
      <c r="BI2594" s="9">
        <v>1.8126666666666669E-2</v>
      </c>
      <c r="BJ2594" s="7">
        <f t="shared" si="80"/>
        <v>15.754757239502409</v>
      </c>
      <c r="BK2594" s="5">
        <f t="shared" si="81"/>
        <v>1284.1000236282084</v>
      </c>
      <c r="BL2594" s="5"/>
      <c r="BM2594" s="8">
        <f t="shared" si="82"/>
        <v>0.67685386494340039</v>
      </c>
      <c r="BN2594" s="8"/>
      <c r="BO2594" s="7"/>
      <c r="BP2594" s="5"/>
      <c r="BQ2594" s="5"/>
      <c r="BR2594" s="5"/>
      <c r="BS2594" s="5"/>
      <c r="BT2594" s="7"/>
      <c r="BU2594" s="7"/>
      <c r="BV2594" s="7"/>
      <c r="BW2594" s="7"/>
      <c r="BX2594" s="8">
        <f t="shared" si="83"/>
        <v>0.20429274222882565</v>
      </c>
      <c r="BY2594" s="8">
        <f t="shared" si="84"/>
        <v>0.11885339282777399</v>
      </c>
      <c r="BZ2594" s="8">
        <f t="shared" si="85"/>
        <v>0.67685386494340039</v>
      </c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8"/>
      <c r="CL2594" s="5"/>
      <c r="CM2594" s="5"/>
      <c r="CN2594" s="8"/>
      <c r="CO2594" s="5"/>
      <c r="CP2594" s="5"/>
      <c r="CQ2594" s="5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</row>
    <row r="2595" spans="1:166" hidden="1" x14ac:dyDescent="0.25">
      <c r="A2595" t="s">
        <v>192</v>
      </c>
      <c r="C2595" s="6">
        <v>44211</v>
      </c>
      <c r="D2595" s="5"/>
      <c r="E2595" s="6"/>
      <c r="F2595" s="6"/>
      <c r="G2595" s="6"/>
      <c r="H2595" t="s">
        <v>26</v>
      </c>
      <c r="I2595" s="7"/>
      <c r="K2595" s="5"/>
      <c r="L2595" s="5"/>
      <c r="M2595" s="8"/>
      <c r="N2595" s="8"/>
      <c r="O2595" s="8"/>
      <c r="P2595" s="8"/>
      <c r="Q2595" s="5"/>
      <c r="R2595" s="5"/>
      <c r="S2595" s="5"/>
      <c r="T2595" s="5"/>
      <c r="U2595" s="5"/>
      <c r="V2595" s="5"/>
      <c r="W2595" s="5"/>
      <c r="X2595" s="8"/>
      <c r="Y2595" s="8"/>
      <c r="Z2595" s="8"/>
      <c r="AA2595" s="8"/>
      <c r="AB2595" s="8"/>
      <c r="AC2595" s="5">
        <v>162.33075778344966</v>
      </c>
      <c r="AD2595" s="9">
        <v>1.3119833333333332E-2</v>
      </c>
      <c r="AE2595" s="7">
        <f t="shared" si="78"/>
        <v>2.1297524869925621</v>
      </c>
      <c r="AF2595" s="7"/>
      <c r="AG2595" s="7"/>
      <c r="AH2595" s="7"/>
      <c r="AI2595" s="7"/>
      <c r="AJ2595" s="5">
        <v>117.57496289686688</v>
      </c>
      <c r="AK2595" s="8"/>
      <c r="AL2595" s="8"/>
      <c r="AM2595" s="8"/>
      <c r="AN2595" s="8"/>
      <c r="AO2595" s="8"/>
      <c r="AP2595" s="8"/>
      <c r="AQ2595" s="9"/>
      <c r="AR2595" s="9">
        <v>4.1364166666666667E-2</v>
      </c>
      <c r="AS2595" s="7">
        <f t="shared" si="79"/>
        <v>4.8633903610931508</v>
      </c>
      <c r="AT2595" s="7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>
        <v>45.865352189331986</v>
      </c>
      <c r="BI2595" s="9">
        <v>2.7965833333333336E-2</v>
      </c>
      <c r="BJ2595" s="7">
        <f t="shared" si="80"/>
        <v>1.2826627951014935</v>
      </c>
      <c r="BK2595" s="5">
        <f t="shared" si="81"/>
        <v>325.77107286964855</v>
      </c>
      <c r="BL2595" s="5"/>
      <c r="BM2595" s="8">
        <f t="shared" si="82"/>
        <v>0.14079013150343211</v>
      </c>
      <c r="BN2595" s="8"/>
      <c r="BO2595" s="7"/>
      <c r="BP2595" s="5"/>
      <c r="BQ2595" s="5"/>
      <c r="BR2595" s="5"/>
      <c r="BS2595" s="5"/>
      <c r="BT2595" s="7"/>
      <c r="BU2595" s="7"/>
      <c r="BV2595" s="7"/>
      <c r="BW2595" s="7"/>
      <c r="BX2595" s="8">
        <f t="shared" si="83"/>
        <v>0.49829702911775531</v>
      </c>
      <c r="BY2595" s="8">
        <f t="shared" si="84"/>
        <v>0.36091283937881247</v>
      </c>
      <c r="BZ2595" s="8">
        <f t="shared" si="85"/>
        <v>0.14079013150343211</v>
      </c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8"/>
      <c r="CL2595" s="5"/>
      <c r="CM2595" s="5"/>
      <c r="CN2595" s="8"/>
      <c r="CO2595" s="5"/>
      <c r="CP2595" s="5"/>
      <c r="CQ2595" s="5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</row>
    <row r="2596" spans="1:166" hidden="1" x14ac:dyDescent="0.25">
      <c r="A2596" t="s">
        <v>192</v>
      </c>
      <c r="C2596" s="6">
        <v>44230</v>
      </c>
      <c r="D2596" s="5"/>
      <c r="E2596" s="6"/>
      <c r="F2596" s="6"/>
      <c r="G2596" s="6"/>
      <c r="H2596" t="s">
        <v>26</v>
      </c>
      <c r="I2596" s="7"/>
      <c r="K2596" s="5"/>
      <c r="L2596" s="5"/>
      <c r="M2596" s="8"/>
      <c r="N2596" s="8"/>
      <c r="O2596" s="8"/>
      <c r="P2596" s="8"/>
      <c r="Q2596" s="5"/>
      <c r="R2596" s="5"/>
      <c r="S2596" s="5"/>
      <c r="T2596" s="5"/>
      <c r="U2596" s="5"/>
      <c r="V2596" s="5"/>
      <c r="W2596" s="5"/>
      <c r="X2596" s="8"/>
      <c r="Y2596" s="8"/>
      <c r="Z2596" s="8"/>
      <c r="AA2596" s="8"/>
      <c r="AB2596" s="8"/>
      <c r="AC2596" s="5">
        <v>230.20901875131113</v>
      </c>
      <c r="AD2596" s="9">
        <v>1.075825E-2</v>
      </c>
      <c r="AE2596" s="7">
        <f t="shared" si="78"/>
        <v>2.4766461759812932</v>
      </c>
      <c r="AF2596" s="7"/>
      <c r="AG2596" s="7"/>
      <c r="AH2596" s="7"/>
      <c r="AI2596" s="7"/>
      <c r="AJ2596" s="5">
        <v>162.68430146092464</v>
      </c>
      <c r="AK2596" s="8"/>
      <c r="AL2596" s="8"/>
      <c r="AM2596" s="8"/>
      <c r="AN2596" s="8"/>
      <c r="AO2596" s="8"/>
      <c r="AP2596" s="8"/>
      <c r="AQ2596" s="9"/>
      <c r="AR2596" s="9">
        <v>3.7603333333333336E-2</v>
      </c>
      <c r="AS2596" s="7">
        <f t="shared" si="79"/>
        <v>6.1174720159356371</v>
      </c>
      <c r="AT2596" s="7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>
        <v>201.61387538705645</v>
      </c>
      <c r="BI2596" s="9">
        <v>2.5552499999999999E-2</v>
      </c>
      <c r="BJ2596" s="7">
        <f t="shared" si="80"/>
        <v>5.1517385508277593</v>
      </c>
      <c r="BK2596" s="5">
        <f t="shared" si="81"/>
        <v>594.50719559929223</v>
      </c>
      <c r="BL2596" s="5"/>
      <c r="BM2596" s="8">
        <f t="shared" si="82"/>
        <v>0.33912772945299652</v>
      </c>
      <c r="BN2596" s="8"/>
      <c r="BO2596" s="7"/>
      <c r="BP2596" s="5"/>
      <c r="BQ2596" s="5"/>
      <c r="BR2596" s="5"/>
      <c r="BS2596" s="5"/>
      <c r="BT2596" s="7"/>
      <c r="BU2596" s="7"/>
      <c r="BV2596" s="7"/>
      <c r="BW2596" s="7"/>
      <c r="BX2596" s="8">
        <f t="shared" si="83"/>
        <v>0.38722663149476133</v>
      </c>
      <c r="BY2596" s="8">
        <f t="shared" si="84"/>
        <v>0.27364563905224215</v>
      </c>
      <c r="BZ2596" s="8">
        <f t="shared" si="85"/>
        <v>0.33912772945299652</v>
      </c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8"/>
      <c r="CL2596" s="5"/>
      <c r="CM2596" s="5"/>
      <c r="CN2596" s="8"/>
      <c r="CO2596" s="5"/>
      <c r="CP2596" s="5"/>
      <c r="CQ2596" s="5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</row>
    <row r="2597" spans="1:166" hidden="1" x14ac:dyDescent="0.25">
      <c r="A2597" t="s">
        <v>192</v>
      </c>
      <c r="C2597" s="6">
        <v>44242</v>
      </c>
      <c r="D2597" s="5"/>
      <c r="E2597" s="6"/>
      <c r="F2597" s="6"/>
      <c r="G2597" s="6"/>
      <c r="H2597" t="s">
        <v>26</v>
      </c>
      <c r="I2597" s="7"/>
      <c r="K2597" s="5"/>
      <c r="L2597" s="5"/>
      <c r="M2597" s="8"/>
      <c r="N2597" s="8"/>
      <c r="O2597" s="8"/>
      <c r="P2597" s="8"/>
      <c r="Q2597" s="5"/>
      <c r="R2597" s="5"/>
      <c r="S2597" s="5"/>
      <c r="T2597" s="5"/>
      <c r="U2597" s="5"/>
      <c r="V2597" s="5"/>
      <c r="W2597" s="5"/>
      <c r="X2597" s="8"/>
      <c r="Y2597" s="8"/>
      <c r="Z2597" s="8"/>
      <c r="AA2597" s="8"/>
      <c r="AB2597" s="8"/>
      <c r="AC2597" s="5">
        <v>230.20901875131113</v>
      </c>
      <c r="AD2597" s="9">
        <v>8.6344999999999998E-3</v>
      </c>
      <c r="AE2597" s="7">
        <f t="shared" si="78"/>
        <v>1.987739772408196</v>
      </c>
      <c r="AF2597" s="7"/>
      <c r="AG2597" s="7"/>
      <c r="AH2597" s="7"/>
      <c r="AI2597" s="7"/>
      <c r="AJ2597" s="5">
        <v>162.68430146092464</v>
      </c>
      <c r="AK2597" s="8"/>
      <c r="AL2597" s="8"/>
      <c r="AM2597" s="8"/>
      <c r="AN2597" s="8"/>
      <c r="AO2597" s="8"/>
      <c r="AP2597" s="8"/>
      <c r="AQ2597" s="9"/>
      <c r="AR2597" s="9">
        <v>3.3931666666666666E-2</v>
      </c>
      <c r="AS2597" s="7">
        <f t="shared" si="79"/>
        <v>5.5201494890716081</v>
      </c>
      <c r="AT2597" s="7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>
        <v>201.61387538705645</v>
      </c>
      <c r="BI2597" s="9">
        <v>1.9713333333333333E-2</v>
      </c>
      <c r="BJ2597" s="7">
        <f t="shared" si="80"/>
        <v>3.9744815301301726</v>
      </c>
      <c r="BK2597" s="5">
        <f t="shared" si="81"/>
        <v>594.50719559929223</v>
      </c>
      <c r="BL2597" s="5"/>
      <c r="BM2597" s="8">
        <f t="shared" si="82"/>
        <v>0.33912772945299652</v>
      </c>
      <c r="BN2597" s="8"/>
      <c r="BO2597" s="7"/>
      <c r="BP2597" s="5"/>
      <c r="BQ2597" s="5"/>
      <c r="BR2597" s="5"/>
      <c r="BS2597" s="5"/>
      <c r="BT2597" s="7"/>
      <c r="BU2597" s="7"/>
      <c r="BV2597" s="7"/>
      <c r="BW2597" s="7"/>
      <c r="BX2597" s="8">
        <f t="shared" si="83"/>
        <v>0.38722663149476133</v>
      </c>
      <c r="BY2597" s="8">
        <f t="shared" si="84"/>
        <v>0.27364563905224215</v>
      </c>
      <c r="BZ2597" s="8">
        <f t="shared" si="85"/>
        <v>0.33912772945299652</v>
      </c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8"/>
      <c r="CL2597" s="5"/>
      <c r="CM2597" s="5"/>
      <c r="CN2597" s="8"/>
      <c r="CO2597" s="5"/>
      <c r="CP2597" s="5"/>
      <c r="CQ2597" s="5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</row>
    <row r="2598" spans="1:166" hidden="1" x14ac:dyDescent="0.25">
      <c r="A2598" t="s">
        <v>192</v>
      </c>
      <c r="C2598" s="6">
        <v>44284</v>
      </c>
      <c r="D2598" s="5"/>
      <c r="E2598" s="6"/>
      <c r="F2598" s="6"/>
      <c r="G2598" s="6"/>
      <c r="H2598" t="s">
        <v>26</v>
      </c>
      <c r="I2598" s="7"/>
      <c r="K2598" s="5"/>
      <c r="L2598" s="5"/>
      <c r="M2598" s="8"/>
      <c r="N2598" s="8"/>
      <c r="O2598" s="8"/>
      <c r="P2598" s="8"/>
      <c r="Q2598" s="5"/>
      <c r="R2598" s="5"/>
      <c r="S2598" s="5"/>
      <c r="T2598" s="5"/>
      <c r="U2598" s="5"/>
      <c r="V2598" s="5"/>
      <c r="W2598" s="5"/>
      <c r="X2598" s="8"/>
      <c r="Y2598" s="8"/>
      <c r="Z2598" s="8"/>
      <c r="AA2598" s="8"/>
      <c r="AB2598" s="8"/>
      <c r="AC2598" s="5">
        <v>226.44322320180271</v>
      </c>
      <c r="AD2598" s="9">
        <v>7.525583333333332E-3</v>
      </c>
      <c r="AE2598" s="7">
        <f t="shared" si="78"/>
        <v>1.7041173464737662</v>
      </c>
      <c r="AF2598" s="7"/>
      <c r="AG2598" s="7"/>
      <c r="AH2598" s="7"/>
      <c r="AI2598" s="7"/>
      <c r="AJ2598" s="5">
        <v>113.86026585645777</v>
      </c>
      <c r="AK2598" s="8"/>
      <c r="AL2598" s="8"/>
      <c r="AM2598" s="8"/>
      <c r="AN2598" s="8"/>
      <c r="AO2598" s="8"/>
      <c r="AP2598" s="8"/>
      <c r="AQ2598" s="9"/>
      <c r="AR2598" s="9">
        <v>2.1504166666666668E-2</v>
      </c>
      <c r="AS2598" s="7">
        <f t="shared" si="79"/>
        <v>2.448470133688244</v>
      </c>
      <c r="AT2598" s="7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>
        <v>710.49963272068362</v>
      </c>
      <c r="BI2598" s="9">
        <v>1.4320000000000001E-2</v>
      </c>
      <c r="BJ2598" s="7">
        <f t="shared" si="80"/>
        <v>10.17435474056019</v>
      </c>
      <c r="BK2598" s="5">
        <f t="shared" si="81"/>
        <v>1050.8031217789442</v>
      </c>
      <c r="BL2598" s="5"/>
      <c r="BM2598" s="8">
        <f t="shared" si="82"/>
        <v>0.67614914534879955</v>
      </c>
      <c r="BN2598" s="8"/>
      <c r="BO2598" s="7"/>
      <c r="BP2598" s="5"/>
      <c r="BQ2598" s="5"/>
      <c r="BR2598" s="5"/>
      <c r="BS2598" s="5"/>
      <c r="BT2598" s="7"/>
      <c r="BU2598" s="7"/>
      <c r="BV2598" s="7"/>
      <c r="BW2598" s="7"/>
      <c r="BX2598" s="8">
        <f t="shared" si="83"/>
        <v>0.21549538491896414</v>
      </c>
      <c r="BY2598" s="8">
        <f t="shared" si="84"/>
        <v>0.10835546973223628</v>
      </c>
      <c r="BZ2598" s="8">
        <f t="shared" si="85"/>
        <v>0.67614914534879955</v>
      </c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8"/>
      <c r="CL2598" s="5"/>
      <c r="CM2598" s="5"/>
      <c r="CN2598" s="8"/>
      <c r="CO2598" s="5"/>
      <c r="CP2598" s="5"/>
      <c r="CQ2598" s="5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</row>
    <row r="2599" spans="1:166" hidden="1" x14ac:dyDescent="0.25">
      <c r="A2599" t="s">
        <v>193</v>
      </c>
      <c r="C2599" s="6">
        <v>44211</v>
      </c>
      <c r="D2599" s="5"/>
      <c r="E2599" s="6"/>
      <c r="F2599" s="6"/>
      <c r="G2599" s="6"/>
      <c r="H2599" t="s">
        <v>26</v>
      </c>
      <c r="I2599" s="7"/>
      <c r="K2599" s="5"/>
      <c r="L2599" s="5"/>
      <c r="M2599" s="8"/>
      <c r="N2599" s="8"/>
      <c r="O2599" s="8"/>
      <c r="P2599" s="8"/>
      <c r="Q2599" s="5"/>
      <c r="R2599" s="5"/>
      <c r="S2599" s="5"/>
      <c r="T2599" s="5"/>
      <c r="U2599" s="5"/>
      <c r="V2599" s="5"/>
      <c r="W2599" s="5"/>
      <c r="X2599" s="8"/>
      <c r="Y2599" s="8"/>
      <c r="Z2599" s="8"/>
      <c r="AA2599" s="8"/>
      <c r="AB2599" s="8"/>
      <c r="AC2599" s="5">
        <v>182.30958903146356</v>
      </c>
      <c r="AD2599" s="9">
        <v>1.4689999999999998E-2</v>
      </c>
      <c r="AE2599" s="7">
        <f t="shared" si="78"/>
        <v>2.6781278628721994</v>
      </c>
      <c r="AF2599" s="7"/>
      <c r="AG2599" s="7"/>
      <c r="AH2599" s="7"/>
      <c r="AI2599" s="7"/>
      <c r="AJ2599" s="5">
        <v>137.39554653618171</v>
      </c>
      <c r="AK2599" s="8"/>
      <c r="AL2599" s="8"/>
      <c r="AM2599" s="8"/>
      <c r="AN2599" s="8"/>
      <c r="AO2599" s="8"/>
      <c r="AP2599" s="8"/>
      <c r="AQ2599" s="9"/>
      <c r="AR2599" s="9">
        <v>4.3791666666666673E-2</v>
      </c>
      <c r="AS2599" s="7">
        <f t="shared" si="79"/>
        <v>6.0167799753969584</v>
      </c>
      <c r="AT2599" s="7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>
        <v>46.403871865262879</v>
      </c>
      <c r="BI2599" s="9">
        <v>3.3932500000000004E-2</v>
      </c>
      <c r="BJ2599" s="7">
        <f t="shared" si="80"/>
        <v>1.5745993820680328</v>
      </c>
      <c r="BK2599" s="5">
        <f t="shared" si="81"/>
        <v>366.10900743290813</v>
      </c>
      <c r="BL2599" s="5"/>
      <c r="BM2599" s="8">
        <f t="shared" si="82"/>
        <v>0.12674878498794295</v>
      </c>
      <c r="BN2599" s="8"/>
      <c r="BO2599" s="7"/>
      <c r="BP2599" s="5"/>
      <c r="BQ2599" s="5"/>
      <c r="BR2599" s="5"/>
      <c r="BS2599" s="5"/>
      <c r="BT2599" s="7"/>
      <c r="BU2599" s="7"/>
      <c r="BV2599" s="7"/>
      <c r="BW2599" s="7"/>
      <c r="BX2599" s="8">
        <f t="shared" si="83"/>
        <v>0.49796531997337701</v>
      </c>
      <c r="BY2599" s="8">
        <f t="shared" si="84"/>
        <v>0.3752858950386801</v>
      </c>
      <c r="BZ2599" s="8">
        <f t="shared" si="85"/>
        <v>0.12674878498794295</v>
      </c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8"/>
      <c r="CL2599" s="5"/>
      <c r="CM2599" s="5"/>
      <c r="CN2599" s="8"/>
      <c r="CO2599" s="5"/>
      <c r="CP2599" s="5"/>
      <c r="CQ2599" s="5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</row>
    <row r="2600" spans="1:166" hidden="1" x14ac:dyDescent="0.25">
      <c r="A2600" t="s">
        <v>193</v>
      </c>
      <c r="C2600" s="6">
        <v>44230</v>
      </c>
      <c r="D2600" s="5"/>
      <c r="E2600" s="6"/>
      <c r="F2600" s="6"/>
      <c r="G2600" s="6"/>
      <c r="H2600" t="s">
        <v>26</v>
      </c>
      <c r="I2600" s="7"/>
      <c r="K2600" s="5"/>
      <c r="L2600" s="5"/>
      <c r="M2600" s="8"/>
      <c r="N2600" s="8"/>
      <c r="O2600" s="8"/>
      <c r="P2600" s="8"/>
      <c r="Q2600" s="5"/>
      <c r="R2600" s="5"/>
      <c r="S2600" s="5"/>
      <c r="T2600" s="5"/>
      <c r="U2600" s="5"/>
      <c r="V2600" s="5"/>
      <c r="W2600" s="5"/>
      <c r="X2600" s="8"/>
      <c r="Y2600" s="8"/>
      <c r="Z2600" s="8"/>
      <c r="AA2600" s="8"/>
      <c r="AB2600" s="8"/>
      <c r="AC2600" s="5">
        <v>249.35316734944746</v>
      </c>
      <c r="AD2600" s="9">
        <v>1.2744166666666666E-2</v>
      </c>
      <c r="AE2600" s="7">
        <f t="shared" si="78"/>
        <v>3.1777983235625831</v>
      </c>
      <c r="AF2600" s="7"/>
      <c r="AG2600" s="7"/>
      <c r="AH2600" s="7"/>
      <c r="AI2600" s="7"/>
      <c r="AJ2600" s="5">
        <v>185.25630632051821</v>
      </c>
      <c r="AK2600" s="8"/>
      <c r="AL2600" s="8"/>
      <c r="AM2600" s="8"/>
      <c r="AN2600" s="8"/>
      <c r="AO2600" s="8"/>
      <c r="AP2600" s="8"/>
      <c r="AQ2600" s="9"/>
      <c r="AR2600" s="9">
        <v>3.9846666666666669E-2</v>
      </c>
      <c r="AS2600" s="7">
        <f t="shared" si="79"/>
        <v>7.3818462858515828</v>
      </c>
      <c r="AT2600" s="7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>
        <v>211.25708441238825</v>
      </c>
      <c r="BI2600" s="9">
        <v>2.3119999999999998E-2</v>
      </c>
      <c r="BJ2600" s="7">
        <f t="shared" si="80"/>
        <v>4.8842637916144156</v>
      </c>
      <c r="BK2600" s="5">
        <f t="shared" si="81"/>
        <v>645.86655808235389</v>
      </c>
      <c r="BL2600" s="5"/>
      <c r="BM2600" s="8">
        <f t="shared" si="82"/>
        <v>0.32709091648843514</v>
      </c>
      <c r="BN2600" s="8"/>
      <c r="BO2600" s="7"/>
      <c r="BP2600" s="5"/>
      <c r="BQ2600" s="5"/>
      <c r="BR2600" s="5"/>
      <c r="BS2600" s="5"/>
      <c r="BT2600" s="7"/>
      <c r="BU2600" s="7"/>
      <c r="BV2600" s="7"/>
      <c r="BW2600" s="7"/>
      <c r="BX2600" s="8">
        <f t="shared" si="83"/>
        <v>0.38607536530425635</v>
      </c>
      <c r="BY2600" s="8">
        <f t="shared" si="84"/>
        <v>0.28683371820730857</v>
      </c>
      <c r="BZ2600" s="8">
        <f t="shared" si="85"/>
        <v>0.32709091648843514</v>
      </c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8"/>
      <c r="CL2600" s="5"/>
      <c r="CM2600" s="5"/>
      <c r="CN2600" s="8"/>
      <c r="CO2600" s="5"/>
      <c r="CP2600" s="5"/>
      <c r="CQ2600" s="5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</row>
    <row r="2601" spans="1:166" hidden="1" x14ac:dyDescent="0.25">
      <c r="A2601" t="s">
        <v>193</v>
      </c>
      <c r="C2601" s="6">
        <v>44242</v>
      </c>
      <c r="D2601" s="5"/>
      <c r="E2601" s="6"/>
      <c r="F2601" s="6"/>
      <c r="G2601" s="6"/>
      <c r="H2601" t="s">
        <v>26</v>
      </c>
      <c r="I2601" s="7"/>
      <c r="K2601" s="5"/>
      <c r="L2601" s="5"/>
      <c r="M2601" s="8"/>
      <c r="N2601" s="8"/>
      <c r="O2601" s="8"/>
      <c r="P2601" s="8"/>
      <c r="Q2601" s="5"/>
      <c r="R2601" s="5"/>
      <c r="S2601" s="5"/>
      <c r="T2601" s="5"/>
      <c r="U2601" s="5"/>
      <c r="V2601" s="5"/>
      <c r="W2601" s="5"/>
      <c r="X2601" s="8"/>
      <c r="Y2601" s="8"/>
      <c r="Z2601" s="8"/>
      <c r="AA2601" s="8"/>
      <c r="AB2601" s="8"/>
      <c r="AC2601" s="5">
        <v>249.35316734944746</v>
      </c>
      <c r="AD2601" s="9">
        <v>9.1548333333333343E-3</v>
      </c>
      <c r="AE2601" s="7">
        <f t="shared" si="78"/>
        <v>2.2827866882229668</v>
      </c>
      <c r="AF2601" s="7"/>
      <c r="AG2601" s="7"/>
      <c r="AH2601" s="7"/>
      <c r="AI2601" s="7"/>
      <c r="AJ2601" s="5">
        <v>185.25630632051821</v>
      </c>
      <c r="AK2601" s="8"/>
      <c r="AL2601" s="8"/>
      <c r="AM2601" s="8"/>
      <c r="AN2601" s="8"/>
      <c r="AO2601" s="8"/>
      <c r="AP2601" s="8"/>
      <c r="AQ2601" s="9"/>
      <c r="AR2601" s="9">
        <v>3.4791666666666672E-2</v>
      </c>
      <c r="AS2601" s="7">
        <f t="shared" si="79"/>
        <v>6.4453756574013639</v>
      </c>
      <c r="AT2601" s="7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>
        <v>211.25708441238825</v>
      </c>
      <c r="BI2601" s="9">
        <v>2.0175833333333334E-2</v>
      </c>
      <c r="BJ2601" s="7">
        <f t="shared" si="80"/>
        <v>4.2622877255902765</v>
      </c>
      <c r="BK2601" s="5">
        <f t="shared" si="81"/>
        <v>645.86655808235389</v>
      </c>
      <c r="BL2601" s="5"/>
      <c r="BM2601" s="8">
        <f t="shared" si="82"/>
        <v>0.32709091648843514</v>
      </c>
      <c r="BN2601" s="8"/>
      <c r="BO2601" s="7"/>
      <c r="BP2601" s="5"/>
      <c r="BQ2601" s="5"/>
      <c r="BR2601" s="5"/>
      <c r="BS2601" s="5"/>
      <c r="BT2601" s="7"/>
      <c r="BU2601" s="7"/>
      <c r="BV2601" s="7"/>
      <c r="BW2601" s="7"/>
      <c r="BX2601" s="8">
        <f t="shared" si="83"/>
        <v>0.38607536530425635</v>
      </c>
      <c r="BY2601" s="8">
        <f t="shared" si="84"/>
        <v>0.28683371820730857</v>
      </c>
      <c r="BZ2601" s="8">
        <f t="shared" si="85"/>
        <v>0.32709091648843514</v>
      </c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8"/>
      <c r="CL2601" s="5"/>
      <c r="CM2601" s="5"/>
      <c r="CN2601" s="8"/>
      <c r="CO2601" s="5"/>
      <c r="CP2601" s="5"/>
      <c r="CQ2601" s="5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</row>
    <row r="2602" spans="1:166" hidden="1" x14ac:dyDescent="0.25">
      <c r="A2602" t="s">
        <v>193</v>
      </c>
      <c r="C2602" s="6">
        <v>44284</v>
      </c>
      <c r="D2602" s="5"/>
      <c r="E2602" s="6"/>
      <c r="F2602" s="6"/>
      <c r="G2602" s="6"/>
      <c r="H2602" t="s">
        <v>26</v>
      </c>
      <c r="I2602" s="7"/>
      <c r="K2602" s="5"/>
      <c r="L2602" s="5"/>
      <c r="M2602" s="8"/>
      <c r="N2602" s="8"/>
      <c r="O2602" s="8"/>
      <c r="P2602" s="8"/>
      <c r="Q2602" s="5"/>
      <c r="R2602" s="5"/>
      <c r="S2602" s="5"/>
      <c r="T2602" s="5"/>
      <c r="U2602" s="5"/>
      <c r="V2602" s="5"/>
      <c r="W2602" s="5"/>
      <c r="X2602" s="8"/>
      <c r="Y2602" s="8"/>
      <c r="Z2602" s="8"/>
      <c r="AA2602" s="8"/>
      <c r="AB2602" s="8"/>
      <c r="AC2602" s="5">
        <v>251.47706539640109</v>
      </c>
      <c r="AD2602" s="9">
        <v>7.2107500000000001E-3</v>
      </c>
      <c r="AE2602" s="7">
        <f t="shared" si="78"/>
        <v>1.8133382493070991</v>
      </c>
      <c r="AF2602" s="7"/>
      <c r="AG2602" s="7"/>
      <c r="AH2602" s="7"/>
      <c r="AI2602" s="7"/>
      <c r="AJ2602" s="5">
        <v>142.74079800554739</v>
      </c>
      <c r="AK2602" s="8"/>
      <c r="AL2602" s="8"/>
      <c r="AM2602" s="8"/>
      <c r="AN2602" s="8"/>
      <c r="AO2602" s="8"/>
      <c r="AP2602" s="8"/>
      <c r="AQ2602" s="9"/>
      <c r="AR2602" s="9">
        <v>2.0436666666666669E-2</v>
      </c>
      <c r="AS2602" s="7">
        <f t="shared" si="79"/>
        <v>2.9171461085733705</v>
      </c>
      <c r="AT2602" s="7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>
        <v>836.38429809111335</v>
      </c>
      <c r="BI2602" s="9">
        <v>1.3779999999999999E-2</v>
      </c>
      <c r="BJ2602" s="7">
        <f t="shared" si="80"/>
        <v>11.52537562769554</v>
      </c>
      <c r="BK2602" s="5">
        <f t="shared" si="81"/>
        <v>1230.6021614930619</v>
      </c>
      <c r="BL2602" s="5"/>
      <c r="BM2602" s="8">
        <f t="shared" si="82"/>
        <v>0.67965450107478043</v>
      </c>
      <c r="BN2602" s="8"/>
      <c r="BO2602" s="7"/>
      <c r="BP2602" s="5"/>
      <c r="BQ2602" s="5"/>
      <c r="BR2602" s="5"/>
      <c r="BS2602" s="5"/>
      <c r="BT2602" s="7"/>
      <c r="BU2602" s="7"/>
      <c r="BV2602" s="7"/>
      <c r="BW2602" s="7"/>
      <c r="BX2602" s="8">
        <f t="shared" si="83"/>
        <v>0.20435285526501076</v>
      </c>
      <c r="BY2602" s="8">
        <f t="shared" si="84"/>
        <v>0.11599264366020876</v>
      </c>
      <c r="BZ2602" s="8">
        <f t="shared" si="85"/>
        <v>0.67965450107478043</v>
      </c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8"/>
      <c r="CL2602" s="5"/>
      <c r="CM2602" s="5"/>
      <c r="CN2602" s="8"/>
      <c r="CO2602" s="5"/>
      <c r="CP2602" s="5"/>
      <c r="CQ2602" s="5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</row>
    <row r="2603" spans="1:166" hidden="1" x14ac:dyDescent="0.25">
      <c r="A2603" t="s">
        <v>194</v>
      </c>
      <c r="C2603" s="6">
        <v>44211</v>
      </c>
      <c r="D2603" s="5"/>
      <c r="E2603" s="6"/>
      <c r="F2603" s="6"/>
      <c r="G2603" s="6"/>
      <c r="H2603" t="s">
        <v>26</v>
      </c>
      <c r="I2603" s="7"/>
      <c r="K2603" s="5"/>
      <c r="L2603" s="5"/>
      <c r="M2603" s="8"/>
      <c r="N2603" s="8"/>
      <c r="O2603" s="8"/>
      <c r="P2603" s="8"/>
      <c r="Q2603" s="5"/>
      <c r="R2603" s="5"/>
      <c r="S2603" s="5"/>
      <c r="T2603" s="5"/>
      <c r="U2603" s="5"/>
      <c r="V2603" s="5"/>
      <c r="W2603" s="5"/>
      <c r="X2603" s="8"/>
      <c r="Y2603" s="8"/>
      <c r="Z2603" s="8"/>
      <c r="AA2603" s="8"/>
      <c r="AB2603" s="8"/>
      <c r="AC2603" s="5">
        <v>148.60120764017876</v>
      </c>
      <c r="AD2603" s="9">
        <v>1.561891666666667E-2</v>
      </c>
      <c r="AE2603" s="7">
        <f t="shared" si="78"/>
        <v>2.3209898786979823</v>
      </c>
      <c r="AF2603" s="7"/>
      <c r="AG2603" s="7"/>
      <c r="AH2603" s="7"/>
      <c r="AI2603" s="7"/>
      <c r="AJ2603" s="5">
        <v>117.70632561044333</v>
      </c>
      <c r="AK2603" s="8"/>
      <c r="AL2603" s="8"/>
      <c r="AM2603" s="8"/>
      <c r="AN2603" s="8"/>
      <c r="AO2603" s="8"/>
      <c r="AP2603" s="8"/>
      <c r="AQ2603" s="9"/>
      <c r="AR2603" s="9">
        <v>4.4970833333333335E-2</v>
      </c>
      <c r="AS2603" s="7">
        <f t="shared" si="79"/>
        <v>5.2933515513063121</v>
      </c>
      <c r="AT2603" s="7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>
        <v>34.774968357018999</v>
      </c>
      <c r="BI2603" s="9">
        <v>3.5939166666666668E-2</v>
      </c>
      <c r="BJ2603" s="7">
        <f t="shared" si="80"/>
        <v>1.2497833836109653</v>
      </c>
      <c r="BK2603" s="5">
        <f t="shared" si="81"/>
        <v>301.08250160764112</v>
      </c>
      <c r="BL2603" s="5"/>
      <c r="BM2603" s="8">
        <f t="shared" si="82"/>
        <v>0.1154997987971296</v>
      </c>
      <c r="BN2603" s="8"/>
      <c r="BO2603" s="7"/>
      <c r="BP2603" s="5"/>
      <c r="BQ2603" s="5"/>
      <c r="BR2603" s="5"/>
      <c r="BS2603" s="5"/>
      <c r="BT2603" s="7"/>
      <c r="BU2603" s="7"/>
      <c r="BV2603" s="7"/>
      <c r="BW2603" s="7"/>
      <c r="BX2603" s="8">
        <f t="shared" si="83"/>
        <v>0.49355644000138543</v>
      </c>
      <c r="BY2603" s="8">
        <f t="shared" si="84"/>
        <v>0.39094376120148483</v>
      </c>
      <c r="BZ2603" s="8">
        <f t="shared" si="85"/>
        <v>0.1154997987971296</v>
      </c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8"/>
      <c r="CL2603" s="5"/>
      <c r="CM2603" s="5"/>
      <c r="CN2603" s="8"/>
      <c r="CO2603" s="5"/>
      <c r="CP2603" s="5"/>
      <c r="CQ2603" s="5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</row>
    <row r="2604" spans="1:166" hidden="1" x14ac:dyDescent="0.25">
      <c r="A2604" t="s">
        <v>194</v>
      </c>
      <c r="C2604" s="6">
        <v>44230</v>
      </c>
      <c r="D2604" s="5"/>
      <c r="E2604" s="6"/>
      <c r="F2604" s="6"/>
      <c r="G2604" s="6"/>
      <c r="H2604" t="s">
        <v>26</v>
      </c>
      <c r="I2604" s="7"/>
      <c r="K2604" s="5"/>
      <c r="L2604" s="5"/>
      <c r="M2604" s="8"/>
      <c r="N2604" s="8"/>
      <c r="O2604" s="8"/>
      <c r="P2604" s="8"/>
      <c r="Q2604" s="5"/>
      <c r="R2604" s="5"/>
      <c r="S2604" s="5"/>
      <c r="T2604" s="5"/>
      <c r="U2604" s="5"/>
      <c r="V2604" s="5"/>
      <c r="W2604" s="5"/>
      <c r="X2604" s="8"/>
      <c r="Y2604" s="8"/>
      <c r="Z2604" s="8"/>
      <c r="AA2604" s="8"/>
      <c r="AB2604" s="8"/>
      <c r="AC2604" s="5">
        <v>199.47241490933936</v>
      </c>
      <c r="AD2604" s="9">
        <v>1.3358083333333333E-2</v>
      </c>
      <c r="AE2604" s="7">
        <f t="shared" si="78"/>
        <v>2.6645691410601975</v>
      </c>
      <c r="AF2604" s="7"/>
      <c r="AG2604" s="7"/>
      <c r="AH2604" s="7"/>
      <c r="AI2604" s="7"/>
      <c r="AJ2604" s="5">
        <v>155.99814422656698</v>
      </c>
      <c r="AK2604" s="8"/>
      <c r="AL2604" s="8"/>
      <c r="AM2604" s="8"/>
      <c r="AN2604" s="8"/>
      <c r="AO2604" s="8"/>
      <c r="AP2604" s="8"/>
      <c r="AQ2604" s="9"/>
      <c r="AR2604" s="9">
        <v>4.2211666666666661E-2</v>
      </c>
      <c r="AS2604" s="7">
        <f t="shared" si="79"/>
        <v>6.5849416647104357</v>
      </c>
      <c r="AT2604" s="7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>
        <v>156.97843669758998</v>
      </c>
      <c r="BI2604" s="9">
        <v>2.7991666666666668E-2</v>
      </c>
      <c r="BJ2604" s="7">
        <f t="shared" si="80"/>
        <v>4.3940880738933732</v>
      </c>
      <c r="BK2604" s="5">
        <f t="shared" si="81"/>
        <v>512.44899583349638</v>
      </c>
      <c r="BL2604" s="5"/>
      <c r="BM2604" s="8">
        <f t="shared" si="82"/>
        <v>0.30632987472687917</v>
      </c>
      <c r="BN2604" s="8"/>
      <c r="BO2604" s="7"/>
      <c r="BP2604" s="5"/>
      <c r="BQ2604" s="5"/>
      <c r="BR2604" s="5"/>
      <c r="BS2604" s="5"/>
      <c r="BT2604" s="7"/>
      <c r="BU2604" s="7"/>
      <c r="BV2604" s="7"/>
      <c r="BW2604" s="7"/>
      <c r="BX2604" s="8">
        <f t="shared" si="83"/>
        <v>0.38925320672137959</v>
      </c>
      <c r="BY2604" s="8">
        <f t="shared" si="84"/>
        <v>0.30441691855174108</v>
      </c>
      <c r="BZ2604" s="8">
        <f t="shared" si="85"/>
        <v>0.30632987472687917</v>
      </c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8"/>
      <c r="CL2604" s="5"/>
      <c r="CM2604" s="5"/>
      <c r="CN2604" s="8"/>
      <c r="CO2604" s="5"/>
      <c r="CP2604" s="5"/>
      <c r="CQ2604" s="5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</row>
    <row r="2605" spans="1:166" hidden="1" x14ac:dyDescent="0.25">
      <c r="A2605" t="s">
        <v>194</v>
      </c>
      <c r="C2605" s="6">
        <v>44242</v>
      </c>
      <c r="D2605" s="5"/>
      <c r="E2605" s="6"/>
      <c r="F2605" s="6"/>
      <c r="G2605" s="6"/>
      <c r="H2605" t="s">
        <v>26</v>
      </c>
      <c r="I2605" s="7"/>
      <c r="K2605" s="5"/>
      <c r="L2605" s="5"/>
      <c r="M2605" s="8"/>
      <c r="N2605" s="8"/>
      <c r="O2605" s="8"/>
      <c r="P2605" s="8"/>
      <c r="Q2605" s="5"/>
      <c r="R2605" s="5"/>
      <c r="S2605" s="5"/>
      <c r="T2605" s="5"/>
      <c r="U2605" s="5"/>
      <c r="V2605" s="5"/>
      <c r="W2605" s="5"/>
      <c r="X2605" s="8"/>
      <c r="Y2605" s="8"/>
      <c r="Z2605" s="8"/>
      <c r="AA2605" s="8"/>
      <c r="AB2605" s="8"/>
      <c r="AC2605" s="5">
        <v>199.47241490933936</v>
      </c>
      <c r="AD2605" s="9">
        <v>1.0710916666666665E-2</v>
      </c>
      <c r="AE2605" s="7">
        <f t="shared" si="78"/>
        <v>2.1365324133926911</v>
      </c>
      <c r="AF2605" s="7"/>
      <c r="AG2605" s="7"/>
      <c r="AH2605" s="7"/>
      <c r="AI2605" s="7"/>
      <c r="AJ2605" s="5">
        <v>155.99814422656698</v>
      </c>
      <c r="AK2605" s="8"/>
      <c r="AL2605" s="8"/>
      <c r="AM2605" s="8"/>
      <c r="AN2605" s="8"/>
      <c r="AO2605" s="8"/>
      <c r="AP2605" s="8"/>
      <c r="AQ2605" s="9"/>
      <c r="AR2605" s="9">
        <v>3.8124166666666667E-2</v>
      </c>
      <c r="AS2605" s="7">
        <f t="shared" si="79"/>
        <v>5.9472992501843436</v>
      </c>
      <c r="AT2605" s="7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>
        <v>156.97843669758998</v>
      </c>
      <c r="BI2605" s="9">
        <v>2.2602500000000001E-2</v>
      </c>
      <c r="BJ2605" s="7">
        <f t="shared" si="80"/>
        <v>3.5481051154572776</v>
      </c>
      <c r="BK2605" s="5">
        <f t="shared" si="81"/>
        <v>512.44899583349638</v>
      </c>
      <c r="BL2605" s="5"/>
      <c r="BM2605" s="8">
        <f t="shared" si="82"/>
        <v>0.30632987472687917</v>
      </c>
      <c r="BN2605" s="8"/>
      <c r="BO2605" s="7"/>
      <c r="BP2605" s="5"/>
      <c r="BQ2605" s="5"/>
      <c r="BR2605" s="5"/>
      <c r="BS2605" s="5"/>
      <c r="BT2605" s="7"/>
      <c r="BU2605" s="7"/>
      <c r="BV2605" s="7"/>
      <c r="BW2605" s="7"/>
      <c r="BX2605" s="8">
        <f t="shared" si="83"/>
        <v>0.38925320672137959</v>
      </c>
      <c r="BY2605" s="8">
        <f t="shared" si="84"/>
        <v>0.30441691855174108</v>
      </c>
      <c r="BZ2605" s="8">
        <f t="shared" si="85"/>
        <v>0.30632987472687917</v>
      </c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8"/>
      <c r="CL2605" s="5"/>
      <c r="CM2605" s="5"/>
      <c r="CN2605" s="8"/>
      <c r="CO2605" s="5"/>
      <c r="CP2605" s="5"/>
      <c r="CQ2605" s="5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</row>
    <row r="2606" spans="1:166" hidden="1" x14ac:dyDescent="0.25">
      <c r="A2606" t="s">
        <v>194</v>
      </c>
      <c r="C2606" s="6">
        <v>44284</v>
      </c>
      <c r="D2606" s="5"/>
      <c r="E2606" s="6"/>
      <c r="F2606" s="6"/>
      <c r="G2606" s="6"/>
      <c r="H2606" t="s">
        <v>26</v>
      </c>
      <c r="I2606" s="7"/>
      <c r="K2606" s="5"/>
      <c r="L2606" s="5"/>
      <c r="M2606" s="8"/>
      <c r="N2606" s="8"/>
      <c r="O2606" s="8"/>
      <c r="P2606" s="8"/>
      <c r="Q2606" s="5"/>
      <c r="R2606" s="5"/>
      <c r="S2606" s="5"/>
      <c r="T2606" s="5"/>
      <c r="U2606" s="5"/>
      <c r="V2606" s="5"/>
      <c r="W2606" s="5"/>
      <c r="X2606" s="8"/>
      <c r="Y2606" s="8"/>
      <c r="Z2606" s="8"/>
      <c r="AA2606" s="8"/>
      <c r="AB2606" s="8"/>
      <c r="AC2606" s="5">
        <v>270.16410358138</v>
      </c>
      <c r="AD2606" s="9">
        <v>1.4745416666666667E-2</v>
      </c>
      <c r="AE2606" s="7">
        <f t="shared" si="78"/>
        <v>3.9836822756839405</v>
      </c>
      <c r="AF2606" s="7"/>
      <c r="AG2606" s="7"/>
      <c r="AH2606" s="7"/>
      <c r="AI2606" s="7"/>
      <c r="AJ2606" s="5">
        <v>167.97265404635868</v>
      </c>
      <c r="AK2606" s="8"/>
      <c r="AL2606" s="8"/>
      <c r="AM2606" s="8"/>
      <c r="AN2606" s="8"/>
      <c r="AO2606" s="8"/>
      <c r="AP2606" s="8"/>
      <c r="AQ2606" s="9"/>
      <c r="AR2606" s="9">
        <v>2.9192500000000003E-2</v>
      </c>
      <c r="AS2606" s="7">
        <f t="shared" si="79"/>
        <v>4.9035417032483268</v>
      </c>
      <c r="AT2606" s="7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>
        <v>803.43671308362332</v>
      </c>
      <c r="BI2606" s="9">
        <v>1.9328333333333333E-2</v>
      </c>
      <c r="BJ2606" s="7">
        <f t="shared" si="80"/>
        <v>15.529092602717965</v>
      </c>
      <c r="BK2606" s="5">
        <f t="shared" si="81"/>
        <v>1241.573470711362</v>
      </c>
      <c r="BL2606" s="5"/>
      <c r="BM2606" s="8">
        <f t="shared" si="82"/>
        <v>0.64711169498756493</v>
      </c>
      <c r="BN2606" s="8"/>
      <c r="BO2606" s="7"/>
      <c r="BP2606" s="5"/>
      <c r="BQ2606" s="5"/>
      <c r="BR2606" s="5"/>
      <c r="BS2606" s="5"/>
      <c r="BT2606" s="7"/>
      <c r="BU2606" s="7"/>
      <c r="BV2606" s="7"/>
      <c r="BW2606" s="7"/>
      <c r="BX2606" s="8">
        <f t="shared" si="83"/>
        <v>0.21759816068443291</v>
      </c>
      <c r="BY2606" s="8">
        <f t="shared" si="84"/>
        <v>0.13529014432800213</v>
      </c>
      <c r="BZ2606" s="8">
        <f t="shared" si="85"/>
        <v>0.64711169498756493</v>
      </c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8"/>
      <c r="CL2606" s="5"/>
      <c r="CM2606" s="5"/>
      <c r="CN2606" s="8"/>
      <c r="CO2606" s="5"/>
      <c r="CP2606" s="5"/>
      <c r="CQ2606" s="5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</row>
    <row r="2607" spans="1:166" hidden="1" x14ac:dyDescent="0.25">
      <c r="A2607" t="s">
        <v>195</v>
      </c>
      <c r="C2607" s="6">
        <v>44211</v>
      </c>
      <c r="D2607" s="5"/>
      <c r="E2607" s="6"/>
      <c r="F2607" s="6"/>
      <c r="G2607" s="6"/>
      <c r="H2607" t="s">
        <v>26</v>
      </c>
      <c r="I2607" s="7"/>
      <c r="K2607" s="5"/>
      <c r="L2607" s="5"/>
      <c r="M2607" s="8"/>
      <c r="N2607" s="8"/>
      <c r="O2607" s="8"/>
      <c r="P2607" s="8"/>
      <c r="Q2607" s="5"/>
      <c r="R2607" s="5"/>
      <c r="S2607" s="5"/>
      <c r="T2607" s="5"/>
      <c r="U2607" s="5"/>
      <c r="V2607" s="5"/>
      <c r="W2607" s="5"/>
      <c r="X2607" s="8"/>
      <c r="Y2607" s="8"/>
      <c r="Z2607" s="8"/>
      <c r="AA2607" s="8"/>
      <c r="AB2607" s="8"/>
      <c r="AC2607" s="5">
        <v>137.41478129726903</v>
      </c>
      <c r="AD2607" s="9">
        <v>1.5789166666666667E-2</v>
      </c>
      <c r="AE2607" s="7">
        <f t="shared" si="78"/>
        <v>2.1696648843661301</v>
      </c>
      <c r="AF2607" s="7"/>
      <c r="AG2607" s="7"/>
      <c r="AH2607" s="7"/>
      <c r="AI2607" s="7"/>
      <c r="AJ2607" s="5">
        <v>107.42084315438026</v>
      </c>
      <c r="AK2607" s="8"/>
      <c r="AL2607" s="8"/>
      <c r="AM2607" s="8"/>
      <c r="AN2607" s="8"/>
      <c r="AO2607" s="8"/>
      <c r="AP2607" s="8"/>
      <c r="AQ2607" s="9"/>
      <c r="AR2607" s="9">
        <v>4.4974999999999994E-2</v>
      </c>
      <c r="AS2607" s="7">
        <f t="shared" si="79"/>
        <v>4.8312524208682515</v>
      </c>
      <c r="AT2607" s="7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>
        <v>33.088917460521145</v>
      </c>
      <c r="BI2607" s="9">
        <v>2.9684166666666668E-2</v>
      </c>
      <c r="BJ2607" s="7">
        <f t="shared" si="80"/>
        <v>0.9822169407176865</v>
      </c>
      <c r="BK2607" s="5">
        <f t="shared" si="81"/>
        <v>277.92454191217041</v>
      </c>
      <c r="BL2607" s="5"/>
      <c r="BM2607" s="8">
        <f t="shared" si="82"/>
        <v>0.11905719888162265</v>
      </c>
      <c r="BN2607" s="8"/>
      <c r="BO2607" s="7"/>
      <c r="BP2607" s="5"/>
      <c r="BQ2607" s="5"/>
      <c r="BR2607" s="5"/>
      <c r="BS2607" s="5"/>
      <c r="BT2607" s="7"/>
      <c r="BU2607" s="7"/>
      <c r="BV2607" s="7"/>
      <c r="BW2607" s="7"/>
      <c r="BX2607" s="8">
        <f t="shared" si="83"/>
        <v>0.49443197909702696</v>
      </c>
      <c r="BY2607" s="8">
        <f t="shared" si="84"/>
        <v>0.38651082202135051</v>
      </c>
      <c r="BZ2607" s="8">
        <f t="shared" si="85"/>
        <v>0.11905719888162265</v>
      </c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8"/>
      <c r="CL2607" s="5"/>
      <c r="CM2607" s="5"/>
      <c r="CN2607" s="8"/>
      <c r="CO2607" s="5"/>
      <c r="CP2607" s="5"/>
      <c r="CQ2607" s="5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</row>
    <row r="2608" spans="1:166" hidden="1" x14ac:dyDescent="0.25">
      <c r="A2608" t="s">
        <v>195</v>
      </c>
      <c r="C2608" s="6">
        <v>44230</v>
      </c>
      <c r="D2608" s="5"/>
      <c r="E2608" s="6"/>
      <c r="F2608" s="6"/>
      <c r="G2608" s="6"/>
      <c r="H2608" t="s">
        <v>26</v>
      </c>
      <c r="I2608" s="7"/>
      <c r="K2608" s="5"/>
      <c r="L2608" s="5"/>
      <c r="M2608" s="8"/>
      <c r="N2608" s="8"/>
      <c r="O2608" s="8"/>
      <c r="P2608" s="8"/>
      <c r="Q2608" s="5"/>
      <c r="R2608" s="5"/>
      <c r="S2608" s="5"/>
      <c r="T2608" s="5"/>
      <c r="U2608" s="5"/>
      <c r="V2608" s="5"/>
      <c r="W2608" s="5"/>
      <c r="X2608" s="8"/>
      <c r="Y2608" s="8"/>
      <c r="Z2608" s="8"/>
      <c r="AA2608" s="8"/>
      <c r="AB2608" s="8"/>
      <c r="AC2608" s="5">
        <v>208.91150206658807</v>
      </c>
      <c r="AD2608" s="9">
        <v>1.3413166666666667E-2</v>
      </c>
      <c r="AE2608" s="7">
        <f t="shared" si="78"/>
        <v>2.8021647958028235</v>
      </c>
      <c r="AF2608" s="7"/>
      <c r="AG2608" s="7"/>
      <c r="AH2608" s="7"/>
      <c r="AI2608" s="7"/>
      <c r="AJ2608" s="5">
        <v>165.64726630461604</v>
      </c>
      <c r="AK2608" s="8"/>
      <c r="AL2608" s="8"/>
      <c r="AM2608" s="8"/>
      <c r="AN2608" s="8"/>
      <c r="AO2608" s="8"/>
      <c r="AP2608" s="8"/>
      <c r="AQ2608" s="9"/>
      <c r="AR2608" s="9">
        <v>4.2401666666666664E-2</v>
      </c>
      <c r="AS2608" s="7">
        <f t="shared" si="79"/>
        <v>7.0237201700928944</v>
      </c>
      <c r="AT2608" s="7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>
        <v>176.25972188623822</v>
      </c>
      <c r="BI2608" s="9">
        <v>2.3746666666666666E-2</v>
      </c>
      <c r="BJ2608" s="7">
        <f t="shared" si="80"/>
        <v>4.1855808623918707</v>
      </c>
      <c r="BK2608" s="5">
        <f t="shared" si="81"/>
        <v>550.81849025744236</v>
      </c>
      <c r="BL2608" s="5"/>
      <c r="BM2608" s="8">
        <f t="shared" si="82"/>
        <v>0.31999601502821318</v>
      </c>
      <c r="BN2608" s="8"/>
      <c r="BO2608" s="7"/>
      <c r="BP2608" s="5"/>
      <c r="BQ2608" s="5"/>
      <c r="BR2608" s="5"/>
      <c r="BS2608" s="5"/>
      <c r="BT2608" s="7"/>
      <c r="BU2608" s="7"/>
      <c r="BV2608" s="7"/>
      <c r="BW2608" s="7"/>
      <c r="BX2608" s="8">
        <f t="shared" si="83"/>
        <v>0.37927467171435497</v>
      </c>
      <c r="BY2608" s="8">
        <f t="shared" si="84"/>
        <v>0.3007293132574318</v>
      </c>
      <c r="BZ2608" s="8">
        <f t="shared" si="85"/>
        <v>0.31999601502821318</v>
      </c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8"/>
      <c r="CL2608" s="5"/>
      <c r="CM2608" s="5"/>
      <c r="CN2608" s="8"/>
      <c r="CO2608" s="5"/>
      <c r="CP2608" s="5"/>
      <c r="CQ2608" s="5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</row>
    <row r="2609" spans="1:166" hidden="1" x14ac:dyDescent="0.25">
      <c r="A2609" t="s">
        <v>195</v>
      </c>
      <c r="C2609" s="6">
        <v>44242</v>
      </c>
      <c r="D2609" s="5"/>
      <c r="E2609" s="6"/>
      <c r="F2609" s="6"/>
      <c r="G2609" s="6"/>
      <c r="H2609" t="s">
        <v>26</v>
      </c>
      <c r="I2609" s="7"/>
      <c r="K2609" s="5"/>
      <c r="L2609" s="5"/>
      <c r="M2609" s="8"/>
      <c r="N2609" s="8"/>
      <c r="O2609" s="8"/>
      <c r="P2609" s="8"/>
      <c r="Q2609" s="5"/>
      <c r="R2609" s="5"/>
      <c r="S2609" s="5"/>
      <c r="T2609" s="5"/>
      <c r="U2609" s="5"/>
      <c r="V2609" s="5"/>
      <c r="W2609" s="5"/>
      <c r="X2609" s="8"/>
      <c r="Y2609" s="8"/>
      <c r="Z2609" s="8"/>
      <c r="AA2609" s="8"/>
      <c r="AB2609" s="8"/>
      <c r="AC2609" s="5">
        <v>208.91150206658807</v>
      </c>
      <c r="AD2609" s="9">
        <v>1.0850583333333332E-2</v>
      </c>
      <c r="AE2609" s="7">
        <f t="shared" si="78"/>
        <v>2.2668116624653525</v>
      </c>
      <c r="AF2609" s="7"/>
      <c r="AG2609" s="7"/>
      <c r="AH2609" s="7"/>
      <c r="AI2609" s="7"/>
      <c r="AJ2609" s="5">
        <v>165.64726630461604</v>
      </c>
      <c r="AK2609" s="8"/>
      <c r="AL2609" s="8"/>
      <c r="AM2609" s="8"/>
      <c r="AN2609" s="8"/>
      <c r="AO2609" s="8"/>
      <c r="AP2609" s="8"/>
      <c r="AQ2609" s="9"/>
      <c r="AR2609" s="9">
        <v>3.5899333333333332E-2</v>
      </c>
      <c r="AS2609" s="7">
        <f t="shared" si="79"/>
        <v>5.946626428824846</v>
      </c>
      <c r="AT2609" s="7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>
        <v>176.25972188623822</v>
      </c>
      <c r="BI2609" s="9">
        <v>2.0400000000000001E-2</v>
      </c>
      <c r="BJ2609" s="7">
        <f t="shared" si="80"/>
        <v>3.5956983264792601</v>
      </c>
      <c r="BK2609" s="5">
        <f t="shared" si="81"/>
        <v>550.81849025744236</v>
      </c>
      <c r="BL2609" s="5"/>
      <c r="BM2609" s="8">
        <f t="shared" si="82"/>
        <v>0.31999601502821318</v>
      </c>
      <c r="BN2609" s="8"/>
      <c r="BO2609" s="7"/>
      <c r="BP2609" s="5"/>
      <c r="BQ2609" s="5"/>
      <c r="BR2609" s="5"/>
      <c r="BS2609" s="5"/>
      <c r="BT2609" s="7"/>
      <c r="BU2609" s="7"/>
      <c r="BV2609" s="7"/>
      <c r="BW2609" s="7"/>
      <c r="BX2609" s="8">
        <f t="shared" si="83"/>
        <v>0.37927467171435497</v>
      </c>
      <c r="BY2609" s="8">
        <f t="shared" si="84"/>
        <v>0.3007293132574318</v>
      </c>
      <c r="BZ2609" s="8">
        <f t="shared" si="85"/>
        <v>0.31999601502821318</v>
      </c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8"/>
      <c r="CL2609" s="5"/>
      <c r="CM2609" s="5"/>
      <c r="CN2609" s="8"/>
      <c r="CO2609" s="5"/>
      <c r="CP2609" s="5"/>
      <c r="CQ2609" s="5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</row>
    <row r="2610" spans="1:166" hidden="1" x14ac:dyDescent="0.25">
      <c r="A2610" t="s">
        <v>195</v>
      </c>
      <c r="C2610" s="6">
        <v>44284</v>
      </c>
      <c r="D2610" s="5"/>
      <c r="E2610" s="6"/>
      <c r="F2610" s="6"/>
      <c r="G2610" s="6"/>
      <c r="H2610" t="s">
        <v>26</v>
      </c>
      <c r="I2610" s="7"/>
      <c r="K2610" s="5"/>
      <c r="L2610" s="5"/>
      <c r="M2610" s="8"/>
      <c r="N2610" s="8"/>
      <c r="O2610" s="8"/>
      <c r="P2610" s="8"/>
      <c r="Q2610" s="5"/>
      <c r="R2610" s="5"/>
      <c r="S2610" s="5"/>
      <c r="T2610" s="5"/>
      <c r="U2610" s="5"/>
      <c r="V2610" s="5"/>
      <c r="W2610" s="5"/>
      <c r="X2610" s="8"/>
      <c r="Y2610" s="8"/>
      <c r="Z2610" s="8"/>
      <c r="AA2610" s="8"/>
      <c r="AB2610" s="8"/>
      <c r="AC2610" s="5">
        <v>367.08989572398411</v>
      </c>
      <c r="AD2610" s="9">
        <v>1.1268583333333334E-2</v>
      </c>
      <c r="AE2610" s="7">
        <f t="shared" si="78"/>
        <v>4.1365830807903583</v>
      </c>
      <c r="AF2610" s="7"/>
      <c r="AG2610" s="7"/>
      <c r="AH2610" s="7"/>
      <c r="AI2610" s="7"/>
      <c r="AJ2610" s="5">
        <v>220.28071019781518</v>
      </c>
      <c r="AK2610" s="8"/>
      <c r="AL2610" s="8"/>
      <c r="AM2610" s="8"/>
      <c r="AN2610" s="8"/>
      <c r="AO2610" s="8"/>
      <c r="AP2610" s="8"/>
      <c r="AQ2610" s="9"/>
      <c r="AR2610" s="9">
        <v>3.0439166666666666E-2</v>
      </c>
      <c r="AS2610" s="7">
        <f t="shared" si="79"/>
        <v>6.7051612511629957</v>
      </c>
      <c r="AT2610" s="7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>
        <v>1084.3736195871143</v>
      </c>
      <c r="BI2610" s="9">
        <v>1.5644999999999999E-2</v>
      </c>
      <c r="BJ2610" s="7">
        <f t="shared" si="80"/>
        <v>16.9650252784404</v>
      </c>
      <c r="BK2610" s="5">
        <f t="shared" si="81"/>
        <v>1671.7442255089136</v>
      </c>
      <c r="BL2610" s="5"/>
      <c r="BM2610" s="8">
        <f t="shared" si="82"/>
        <v>0.64864804258977382</v>
      </c>
      <c r="BN2610" s="8"/>
      <c r="BO2610" s="7"/>
      <c r="BP2610" s="5"/>
      <c r="BQ2610" s="5"/>
      <c r="BR2610" s="5"/>
      <c r="BS2610" s="5"/>
      <c r="BT2610" s="7"/>
      <c r="BU2610" s="7"/>
      <c r="BV2610" s="7"/>
      <c r="BW2610" s="7"/>
      <c r="BX2610" s="8">
        <f t="shared" si="83"/>
        <v>0.21958496408877043</v>
      </c>
      <c r="BY2610" s="8">
        <f t="shared" si="84"/>
        <v>0.13176699332145572</v>
      </c>
      <c r="BZ2610" s="8">
        <f t="shared" si="85"/>
        <v>0.64864804258977382</v>
      </c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8"/>
      <c r="CL2610" s="5"/>
      <c r="CM2610" s="5"/>
      <c r="CN2610" s="8"/>
      <c r="CO2610" s="5"/>
      <c r="CP2610" s="5"/>
      <c r="CQ2610" s="5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</row>
    <row r="2611" spans="1:166" hidden="1" x14ac:dyDescent="0.25">
      <c r="B2611" t="s">
        <v>292</v>
      </c>
      <c r="C2611" s="26">
        <v>39735</v>
      </c>
      <c r="F2611" t="s">
        <v>287</v>
      </c>
      <c r="G2611">
        <v>0</v>
      </c>
      <c r="H2611" t="s">
        <v>115</v>
      </c>
      <c r="AU2611"/>
      <c r="AV2611"/>
      <c r="AW2611"/>
      <c r="AY2611"/>
      <c r="AZ2611"/>
      <c r="BA2611"/>
      <c r="BB2611"/>
      <c r="BC2611"/>
      <c r="BD2611"/>
    </row>
    <row r="2612" spans="1:166" hidden="1" x14ac:dyDescent="0.25">
      <c r="B2612" t="s">
        <v>293</v>
      </c>
      <c r="C2612" s="26">
        <v>39735</v>
      </c>
      <c r="F2612" t="s">
        <v>287</v>
      </c>
      <c r="G2612">
        <v>0</v>
      </c>
      <c r="H2612" t="s">
        <v>115</v>
      </c>
      <c r="AU2612"/>
      <c r="AV2612"/>
      <c r="AW2612"/>
      <c r="AY2612"/>
      <c r="AZ2612"/>
      <c r="BA2612"/>
      <c r="BB2612"/>
      <c r="BC2612"/>
      <c r="BD2612"/>
    </row>
    <row r="2613" spans="1:166" hidden="1" x14ac:dyDescent="0.25">
      <c r="B2613" t="s">
        <v>294</v>
      </c>
      <c r="C2613" s="26">
        <v>39735</v>
      </c>
      <c r="F2613" t="s">
        <v>287</v>
      </c>
      <c r="G2613">
        <v>0</v>
      </c>
      <c r="H2613" t="s">
        <v>115</v>
      </c>
      <c r="AU2613"/>
      <c r="AV2613"/>
      <c r="AW2613"/>
      <c r="AY2613"/>
      <c r="AZ2613"/>
      <c r="BA2613"/>
      <c r="BB2613"/>
      <c r="BC2613"/>
      <c r="BD2613"/>
    </row>
    <row r="2614" spans="1:166" hidden="1" x14ac:dyDescent="0.25">
      <c r="B2614" t="s">
        <v>295</v>
      </c>
      <c r="C2614" s="26">
        <v>39735</v>
      </c>
      <c r="F2614" t="s">
        <v>287</v>
      </c>
      <c r="G2614">
        <v>0</v>
      </c>
      <c r="H2614" t="s">
        <v>115</v>
      </c>
      <c r="AU2614"/>
      <c r="AV2614"/>
      <c r="AW2614"/>
      <c r="AY2614"/>
      <c r="AZ2614"/>
      <c r="BA2614"/>
      <c r="BB2614"/>
      <c r="BC2614"/>
      <c r="BD2614"/>
    </row>
    <row r="2615" spans="1:166" hidden="1" x14ac:dyDescent="0.25">
      <c r="B2615" t="s">
        <v>296</v>
      </c>
      <c r="C2615" s="26">
        <v>39735</v>
      </c>
      <c r="F2615" t="s">
        <v>287</v>
      </c>
      <c r="G2615">
        <v>0</v>
      </c>
      <c r="H2615" t="s">
        <v>115</v>
      </c>
      <c r="AU2615"/>
      <c r="AV2615"/>
      <c r="AW2615"/>
      <c r="AY2615"/>
      <c r="AZ2615"/>
      <c r="BA2615"/>
      <c r="BB2615"/>
      <c r="BC2615"/>
      <c r="BD2615"/>
    </row>
    <row r="2616" spans="1:166" hidden="1" x14ac:dyDescent="0.25">
      <c r="B2616" t="s">
        <v>292</v>
      </c>
      <c r="C2616" s="26">
        <v>39741</v>
      </c>
      <c r="F2616" t="s">
        <v>88</v>
      </c>
      <c r="G2616">
        <v>6</v>
      </c>
      <c r="H2616" t="s">
        <v>115</v>
      </c>
      <c r="AU2616"/>
      <c r="AV2616"/>
      <c r="AW2616"/>
      <c r="AY2616"/>
      <c r="AZ2616"/>
      <c r="BA2616"/>
      <c r="BB2616"/>
      <c r="BC2616"/>
      <c r="BD2616"/>
    </row>
    <row r="2617" spans="1:166" hidden="1" x14ac:dyDescent="0.25">
      <c r="B2617" t="s">
        <v>293</v>
      </c>
      <c r="C2617" s="26">
        <v>39741</v>
      </c>
      <c r="F2617" t="s">
        <v>88</v>
      </c>
      <c r="G2617">
        <v>6</v>
      </c>
      <c r="H2617" t="s">
        <v>115</v>
      </c>
      <c r="AU2617"/>
      <c r="AV2617"/>
      <c r="AW2617"/>
      <c r="AY2617"/>
      <c r="AZ2617"/>
      <c r="BA2617"/>
      <c r="BB2617"/>
      <c r="BC2617"/>
      <c r="BD2617"/>
    </row>
    <row r="2618" spans="1:166" hidden="1" x14ac:dyDescent="0.25">
      <c r="B2618" t="s">
        <v>294</v>
      </c>
      <c r="C2618" s="26">
        <v>39741</v>
      </c>
      <c r="F2618" t="s">
        <v>88</v>
      </c>
      <c r="G2618">
        <v>6</v>
      </c>
      <c r="H2618" t="s">
        <v>115</v>
      </c>
      <c r="AU2618"/>
      <c r="AV2618"/>
      <c r="AW2618"/>
      <c r="AY2618"/>
      <c r="AZ2618"/>
      <c r="BA2618"/>
      <c r="BB2618"/>
      <c r="BC2618"/>
      <c r="BD2618"/>
    </row>
    <row r="2619" spans="1:166" hidden="1" x14ac:dyDescent="0.25">
      <c r="B2619" t="s">
        <v>295</v>
      </c>
      <c r="C2619" s="26">
        <v>39741</v>
      </c>
      <c r="F2619" t="s">
        <v>88</v>
      </c>
      <c r="G2619">
        <v>6</v>
      </c>
      <c r="H2619" t="s">
        <v>115</v>
      </c>
      <c r="AU2619"/>
      <c r="AV2619"/>
      <c r="AW2619"/>
      <c r="AY2619"/>
      <c r="AZ2619"/>
      <c r="BA2619"/>
      <c r="BB2619"/>
      <c r="BC2619"/>
      <c r="BD2619"/>
    </row>
    <row r="2620" spans="1:166" hidden="1" x14ac:dyDescent="0.25">
      <c r="B2620" t="s">
        <v>296</v>
      </c>
      <c r="C2620" s="26">
        <v>39741</v>
      </c>
      <c r="F2620" t="s">
        <v>88</v>
      </c>
      <c r="G2620">
        <v>6</v>
      </c>
      <c r="H2620" t="s">
        <v>115</v>
      </c>
      <c r="AU2620"/>
      <c r="AV2620"/>
      <c r="AW2620"/>
      <c r="AY2620"/>
      <c r="AZ2620"/>
      <c r="BA2620"/>
      <c r="BB2620"/>
      <c r="BC2620"/>
      <c r="BD2620"/>
    </row>
    <row r="2621" spans="1:166" hidden="1" x14ac:dyDescent="0.25">
      <c r="B2621" t="s">
        <v>292</v>
      </c>
      <c r="C2621" s="26">
        <v>39785</v>
      </c>
      <c r="G2621">
        <v>50</v>
      </c>
      <c r="H2621" t="s">
        <v>115</v>
      </c>
      <c r="M2621">
        <v>234.8</v>
      </c>
      <c r="N2621">
        <v>9.36</v>
      </c>
      <c r="AU2621"/>
      <c r="AV2621"/>
      <c r="AW2621"/>
      <c r="AY2621"/>
      <c r="AZ2621"/>
      <c r="BA2621"/>
      <c r="BB2621"/>
      <c r="BC2621"/>
      <c r="BD2621"/>
    </row>
    <row r="2622" spans="1:166" hidden="1" x14ac:dyDescent="0.25">
      <c r="B2622" t="s">
        <v>293</v>
      </c>
      <c r="C2622" s="26">
        <v>39785</v>
      </c>
      <c r="G2622">
        <v>50</v>
      </c>
      <c r="H2622" t="s">
        <v>115</v>
      </c>
      <c r="M2622">
        <v>234.8</v>
      </c>
      <c r="N2622">
        <v>9.36</v>
      </c>
      <c r="AU2622"/>
      <c r="AV2622"/>
      <c r="AW2622"/>
      <c r="AY2622"/>
      <c r="AZ2622"/>
      <c r="BA2622"/>
      <c r="BB2622"/>
      <c r="BC2622"/>
      <c r="BD2622"/>
    </row>
    <row r="2623" spans="1:166" hidden="1" x14ac:dyDescent="0.25">
      <c r="B2623" t="s">
        <v>294</v>
      </c>
      <c r="C2623" s="26">
        <v>39785</v>
      </c>
      <c r="G2623">
        <v>50</v>
      </c>
      <c r="H2623" t="s">
        <v>115</v>
      </c>
      <c r="M2623">
        <v>234.8</v>
      </c>
      <c r="N2623">
        <v>9.36</v>
      </c>
      <c r="AU2623"/>
      <c r="AV2623"/>
      <c r="AW2623"/>
      <c r="AY2623"/>
      <c r="AZ2623"/>
      <c r="BA2623"/>
      <c r="BB2623"/>
      <c r="BC2623"/>
      <c r="BD2623"/>
    </row>
    <row r="2624" spans="1:166" hidden="1" x14ac:dyDescent="0.25">
      <c r="B2624" t="s">
        <v>295</v>
      </c>
      <c r="C2624" s="26">
        <v>39785</v>
      </c>
      <c r="G2624">
        <v>50</v>
      </c>
      <c r="H2624" t="s">
        <v>115</v>
      </c>
      <c r="M2624">
        <v>234.8</v>
      </c>
      <c r="N2624">
        <v>9.36</v>
      </c>
      <c r="AU2624"/>
      <c r="AV2624"/>
      <c r="AW2624"/>
      <c r="AY2624"/>
      <c r="AZ2624"/>
      <c r="BA2624"/>
      <c r="BB2624"/>
      <c r="BC2624"/>
      <c r="BD2624"/>
    </row>
    <row r="2625" spans="2:56" hidden="1" x14ac:dyDescent="0.25">
      <c r="B2625" t="s">
        <v>296</v>
      </c>
      <c r="C2625" s="26">
        <v>39785</v>
      </c>
      <c r="G2625">
        <v>50</v>
      </c>
      <c r="H2625" t="s">
        <v>115</v>
      </c>
      <c r="M2625">
        <v>234.8</v>
      </c>
      <c r="N2625">
        <v>9.36</v>
      </c>
      <c r="AU2625"/>
      <c r="AV2625"/>
      <c r="AW2625"/>
      <c r="AY2625"/>
      <c r="AZ2625"/>
      <c r="BA2625"/>
      <c r="BB2625"/>
      <c r="BC2625"/>
      <c r="BD2625"/>
    </row>
    <row r="2626" spans="2:56" hidden="1" x14ac:dyDescent="0.25">
      <c r="B2626" t="s">
        <v>292</v>
      </c>
      <c r="C2626" s="26">
        <v>39792</v>
      </c>
      <c r="G2626">
        <v>57</v>
      </c>
      <c r="H2626" t="s">
        <v>115</v>
      </c>
      <c r="M2626">
        <v>328.40000000000003</v>
      </c>
      <c r="N2626">
        <v>11.84</v>
      </c>
      <c r="AU2626"/>
      <c r="AV2626"/>
      <c r="AW2626"/>
      <c r="AY2626"/>
      <c r="AZ2626"/>
      <c r="BA2626"/>
      <c r="BB2626"/>
      <c r="BC2626"/>
      <c r="BD2626"/>
    </row>
    <row r="2627" spans="2:56" hidden="1" x14ac:dyDescent="0.25">
      <c r="B2627" t="s">
        <v>293</v>
      </c>
      <c r="C2627" s="26">
        <v>39792</v>
      </c>
      <c r="G2627">
        <v>57</v>
      </c>
      <c r="H2627" t="s">
        <v>115</v>
      </c>
      <c r="M2627">
        <v>328.40000000000003</v>
      </c>
      <c r="N2627">
        <v>11.84</v>
      </c>
      <c r="AU2627"/>
      <c r="AV2627"/>
      <c r="AW2627"/>
      <c r="AY2627"/>
      <c r="AZ2627"/>
      <c r="BA2627"/>
      <c r="BB2627"/>
      <c r="BC2627"/>
      <c r="BD2627"/>
    </row>
    <row r="2628" spans="2:56" hidden="1" x14ac:dyDescent="0.25">
      <c r="B2628" t="s">
        <v>294</v>
      </c>
      <c r="C2628" s="26">
        <v>39792</v>
      </c>
      <c r="G2628">
        <v>57</v>
      </c>
      <c r="H2628" t="s">
        <v>115</v>
      </c>
      <c r="M2628">
        <v>328.40000000000003</v>
      </c>
      <c r="N2628">
        <v>11.84</v>
      </c>
      <c r="AU2628"/>
      <c r="AV2628"/>
      <c r="AW2628"/>
      <c r="AY2628"/>
      <c r="AZ2628"/>
      <c r="BA2628"/>
      <c r="BB2628"/>
      <c r="BC2628"/>
      <c r="BD2628"/>
    </row>
    <row r="2629" spans="2:56" hidden="1" x14ac:dyDescent="0.25">
      <c r="B2629" t="s">
        <v>295</v>
      </c>
      <c r="C2629" s="26">
        <v>39792</v>
      </c>
      <c r="G2629">
        <v>57</v>
      </c>
      <c r="H2629" t="s">
        <v>115</v>
      </c>
      <c r="M2629">
        <v>328.40000000000003</v>
      </c>
      <c r="N2629">
        <v>11.84</v>
      </c>
      <c r="AU2629"/>
      <c r="AV2629"/>
      <c r="AW2629"/>
      <c r="AY2629"/>
      <c r="AZ2629"/>
      <c r="BA2629"/>
      <c r="BB2629"/>
      <c r="BC2629"/>
      <c r="BD2629"/>
    </row>
    <row r="2630" spans="2:56" hidden="1" x14ac:dyDescent="0.25">
      <c r="B2630" t="s">
        <v>296</v>
      </c>
      <c r="C2630" s="26">
        <v>39792</v>
      </c>
      <c r="G2630">
        <v>57</v>
      </c>
      <c r="H2630" t="s">
        <v>115</v>
      </c>
      <c r="M2630">
        <v>328.40000000000003</v>
      </c>
      <c r="N2630">
        <v>11.84</v>
      </c>
      <c r="AU2630"/>
      <c r="AV2630"/>
      <c r="AW2630"/>
      <c r="AY2630"/>
      <c r="AZ2630"/>
      <c r="BA2630"/>
      <c r="BB2630"/>
      <c r="BC2630"/>
      <c r="BD2630"/>
    </row>
    <row r="2631" spans="2:56" hidden="1" x14ac:dyDescent="0.25">
      <c r="B2631" t="s">
        <v>292</v>
      </c>
      <c r="C2631" s="26">
        <v>39799</v>
      </c>
      <c r="G2631">
        <v>64</v>
      </c>
      <c r="H2631" t="s">
        <v>115</v>
      </c>
      <c r="M2631">
        <v>394.79999999999899</v>
      </c>
      <c r="N2631">
        <v>13.08</v>
      </c>
      <c r="AU2631"/>
      <c r="AV2631"/>
      <c r="AW2631"/>
      <c r="AY2631"/>
      <c r="AZ2631"/>
      <c r="BA2631"/>
      <c r="BB2631"/>
      <c r="BC2631"/>
      <c r="BD2631"/>
    </row>
    <row r="2632" spans="2:56" hidden="1" x14ac:dyDescent="0.25">
      <c r="B2632" t="s">
        <v>293</v>
      </c>
      <c r="C2632" s="26">
        <v>39799</v>
      </c>
      <c r="G2632">
        <v>64</v>
      </c>
      <c r="H2632" t="s">
        <v>115</v>
      </c>
      <c r="M2632">
        <v>396.4</v>
      </c>
      <c r="N2632">
        <v>13.16</v>
      </c>
      <c r="AU2632"/>
      <c r="AV2632"/>
      <c r="AW2632"/>
      <c r="AY2632"/>
      <c r="AZ2632"/>
      <c r="BA2632"/>
      <c r="BB2632"/>
      <c r="BC2632"/>
      <c r="BD2632"/>
    </row>
    <row r="2633" spans="2:56" hidden="1" x14ac:dyDescent="0.25">
      <c r="B2633" t="s">
        <v>294</v>
      </c>
      <c r="C2633" s="26">
        <v>39799</v>
      </c>
      <c r="G2633">
        <v>64</v>
      </c>
      <c r="H2633" t="s">
        <v>115</v>
      </c>
      <c r="M2633">
        <v>414.4</v>
      </c>
      <c r="N2633">
        <v>13.56</v>
      </c>
      <c r="AU2633"/>
      <c r="AV2633"/>
      <c r="AW2633"/>
      <c r="AY2633"/>
      <c r="AZ2633"/>
      <c r="BA2633"/>
      <c r="BB2633"/>
      <c r="BC2633"/>
      <c r="BD2633"/>
    </row>
    <row r="2634" spans="2:56" hidden="1" x14ac:dyDescent="0.25">
      <c r="B2634" t="s">
        <v>295</v>
      </c>
      <c r="C2634" s="26">
        <v>39799</v>
      </c>
      <c r="G2634">
        <v>64</v>
      </c>
      <c r="H2634" t="s">
        <v>115</v>
      </c>
      <c r="M2634">
        <v>420.79999999999995</v>
      </c>
      <c r="N2634">
        <v>13.48</v>
      </c>
      <c r="AU2634"/>
      <c r="AV2634"/>
      <c r="AW2634"/>
      <c r="AY2634"/>
      <c r="AZ2634"/>
      <c r="BA2634"/>
      <c r="BB2634"/>
      <c r="BC2634"/>
      <c r="BD2634"/>
    </row>
    <row r="2635" spans="2:56" hidden="1" x14ac:dyDescent="0.25">
      <c r="B2635" t="s">
        <v>296</v>
      </c>
      <c r="C2635" s="26">
        <v>39799</v>
      </c>
      <c r="G2635">
        <v>64</v>
      </c>
      <c r="H2635" t="s">
        <v>115</v>
      </c>
      <c r="M2635">
        <v>438.8</v>
      </c>
      <c r="N2635">
        <v>13.4</v>
      </c>
      <c r="AU2635"/>
      <c r="AV2635"/>
      <c r="AW2635"/>
      <c r="AY2635"/>
      <c r="AZ2635"/>
      <c r="BA2635"/>
      <c r="BB2635"/>
      <c r="BC2635"/>
      <c r="BD2635"/>
    </row>
    <row r="2636" spans="2:56" hidden="1" x14ac:dyDescent="0.25">
      <c r="B2636" t="s">
        <v>292</v>
      </c>
      <c r="C2636" s="26">
        <v>39806</v>
      </c>
      <c r="G2636">
        <v>71</v>
      </c>
      <c r="H2636" t="s">
        <v>115</v>
      </c>
      <c r="M2636">
        <v>478.40000000000003</v>
      </c>
      <c r="N2636">
        <v>15.2</v>
      </c>
      <c r="AU2636"/>
      <c r="AV2636"/>
      <c r="AW2636"/>
      <c r="AY2636"/>
      <c r="AZ2636"/>
      <c r="BA2636"/>
      <c r="BB2636"/>
      <c r="BC2636"/>
      <c r="BD2636"/>
    </row>
    <row r="2637" spans="2:56" hidden="1" x14ac:dyDescent="0.25">
      <c r="B2637" t="s">
        <v>293</v>
      </c>
      <c r="C2637" s="26">
        <v>39806</v>
      </c>
      <c r="G2637">
        <v>71</v>
      </c>
      <c r="H2637" t="s">
        <v>115</v>
      </c>
      <c r="M2637">
        <v>495.20000000000005</v>
      </c>
      <c r="N2637">
        <v>15.32</v>
      </c>
      <c r="AU2637"/>
      <c r="AV2637"/>
      <c r="AW2637"/>
      <c r="AY2637"/>
      <c r="AZ2637"/>
      <c r="BA2637"/>
      <c r="BB2637"/>
      <c r="BC2637"/>
      <c r="BD2637"/>
    </row>
    <row r="2638" spans="2:56" hidden="1" x14ac:dyDescent="0.25">
      <c r="B2638" t="s">
        <v>294</v>
      </c>
      <c r="C2638" s="26">
        <v>39806</v>
      </c>
      <c r="G2638">
        <v>71</v>
      </c>
      <c r="H2638" t="s">
        <v>115</v>
      </c>
      <c r="M2638">
        <v>522.79999999999995</v>
      </c>
      <c r="N2638">
        <v>15.68</v>
      </c>
      <c r="AU2638"/>
      <c r="AV2638"/>
      <c r="AW2638"/>
      <c r="AY2638"/>
      <c r="AZ2638"/>
      <c r="BA2638"/>
      <c r="BB2638"/>
      <c r="BC2638"/>
      <c r="BD2638"/>
    </row>
    <row r="2639" spans="2:56" hidden="1" x14ac:dyDescent="0.25">
      <c r="B2639" t="s">
        <v>295</v>
      </c>
      <c r="C2639" s="26">
        <v>39806</v>
      </c>
      <c r="G2639">
        <v>71</v>
      </c>
      <c r="H2639" t="s">
        <v>115</v>
      </c>
      <c r="M2639">
        <v>524.4</v>
      </c>
      <c r="N2639">
        <v>15.8</v>
      </c>
      <c r="AU2639"/>
      <c r="AV2639"/>
      <c r="AW2639"/>
      <c r="AY2639"/>
      <c r="AZ2639"/>
      <c r="BA2639"/>
      <c r="BB2639"/>
      <c r="BC2639"/>
      <c r="BD2639"/>
    </row>
    <row r="2640" spans="2:56" hidden="1" x14ac:dyDescent="0.25">
      <c r="B2640" t="s">
        <v>296</v>
      </c>
      <c r="C2640" s="26">
        <v>39806</v>
      </c>
      <c r="G2640">
        <v>71</v>
      </c>
      <c r="H2640" t="s">
        <v>115</v>
      </c>
      <c r="M2640">
        <v>565.20000000000005</v>
      </c>
      <c r="N2640">
        <v>15.96</v>
      </c>
      <c r="AU2640"/>
      <c r="AV2640"/>
      <c r="AW2640"/>
      <c r="AY2640"/>
      <c r="AZ2640"/>
      <c r="BA2640"/>
      <c r="BB2640"/>
      <c r="BC2640"/>
      <c r="BD2640"/>
    </row>
    <row r="2641" spans="2:56" hidden="1" x14ac:dyDescent="0.25">
      <c r="B2641" t="s">
        <v>292</v>
      </c>
      <c r="C2641" s="26">
        <v>39813</v>
      </c>
      <c r="G2641">
        <v>78</v>
      </c>
      <c r="H2641" t="s">
        <v>115</v>
      </c>
      <c r="M2641">
        <v>596</v>
      </c>
      <c r="N2641">
        <v>16.920000000000002</v>
      </c>
      <c r="AU2641"/>
      <c r="AV2641"/>
      <c r="AW2641"/>
      <c r="AY2641"/>
      <c r="AZ2641"/>
      <c r="BA2641"/>
      <c r="BB2641"/>
      <c r="BC2641"/>
      <c r="BD2641"/>
    </row>
    <row r="2642" spans="2:56" hidden="1" x14ac:dyDescent="0.25">
      <c r="B2642" t="s">
        <v>293</v>
      </c>
      <c r="C2642" s="26">
        <v>39813</v>
      </c>
      <c r="G2642">
        <v>78</v>
      </c>
      <c r="H2642" t="s">
        <v>115</v>
      </c>
      <c r="M2642">
        <v>631.19999999999993</v>
      </c>
      <c r="N2642">
        <v>17.379000000000001</v>
      </c>
      <c r="AU2642"/>
      <c r="AV2642"/>
      <c r="AW2642"/>
      <c r="AY2642"/>
      <c r="AZ2642"/>
      <c r="BA2642"/>
      <c r="BB2642"/>
      <c r="BC2642"/>
      <c r="BD2642"/>
    </row>
    <row r="2643" spans="2:56" hidden="1" x14ac:dyDescent="0.25">
      <c r="B2643" t="s">
        <v>294</v>
      </c>
      <c r="C2643" s="26">
        <v>39813</v>
      </c>
      <c r="G2643">
        <v>78</v>
      </c>
      <c r="H2643" t="s">
        <v>115</v>
      </c>
      <c r="M2643">
        <v>663.6</v>
      </c>
      <c r="N2643">
        <v>17.399999999999999</v>
      </c>
      <c r="AU2643"/>
      <c r="AV2643"/>
      <c r="AW2643"/>
      <c r="AY2643"/>
      <c r="AZ2643"/>
      <c r="BA2643"/>
      <c r="BB2643"/>
      <c r="BC2643"/>
      <c r="BD2643"/>
    </row>
    <row r="2644" spans="2:56" hidden="1" x14ac:dyDescent="0.25">
      <c r="B2644" t="s">
        <v>295</v>
      </c>
      <c r="C2644" s="26">
        <v>39813</v>
      </c>
      <c r="G2644">
        <v>78</v>
      </c>
      <c r="H2644" t="s">
        <v>115</v>
      </c>
      <c r="M2644">
        <v>677.6</v>
      </c>
      <c r="N2644">
        <v>17.68</v>
      </c>
      <c r="AU2644"/>
      <c r="AV2644"/>
      <c r="AW2644"/>
      <c r="AY2644"/>
      <c r="AZ2644"/>
      <c r="BA2644"/>
      <c r="BB2644"/>
      <c r="BC2644"/>
      <c r="BD2644"/>
    </row>
    <row r="2645" spans="2:56" hidden="1" x14ac:dyDescent="0.25">
      <c r="B2645" t="s">
        <v>296</v>
      </c>
      <c r="C2645" s="26">
        <v>39813</v>
      </c>
      <c r="G2645">
        <v>78</v>
      </c>
      <c r="H2645" t="s">
        <v>115</v>
      </c>
      <c r="M2645">
        <v>707.6</v>
      </c>
      <c r="N2645">
        <v>17.72</v>
      </c>
      <c r="AU2645"/>
      <c r="AV2645"/>
      <c r="AW2645"/>
      <c r="AY2645"/>
      <c r="AZ2645"/>
      <c r="BA2645"/>
      <c r="BB2645"/>
      <c r="BC2645"/>
      <c r="BD2645"/>
    </row>
    <row r="2646" spans="2:56" hidden="1" x14ac:dyDescent="0.25">
      <c r="B2646" t="s">
        <v>292</v>
      </c>
      <c r="C2646" s="26">
        <v>39821</v>
      </c>
      <c r="G2646">
        <v>86</v>
      </c>
      <c r="H2646" t="s">
        <v>115</v>
      </c>
      <c r="M2646">
        <v>735.99999999999898</v>
      </c>
      <c r="N2646">
        <v>18.399999999999999</v>
      </c>
      <c r="AU2646"/>
      <c r="AV2646"/>
      <c r="AW2646"/>
      <c r="AY2646"/>
      <c r="AZ2646"/>
      <c r="BA2646"/>
      <c r="BB2646"/>
      <c r="BC2646"/>
      <c r="BD2646"/>
    </row>
    <row r="2647" spans="2:56" hidden="1" x14ac:dyDescent="0.25">
      <c r="B2647" t="s">
        <v>293</v>
      </c>
      <c r="C2647" s="26">
        <v>39821</v>
      </c>
      <c r="G2647">
        <v>86</v>
      </c>
      <c r="H2647" t="s">
        <v>115</v>
      </c>
      <c r="M2647">
        <v>770.8</v>
      </c>
      <c r="N2647">
        <v>18.856999999999999</v>
      </c>
      <c r="AU2647"/>
      <c r="AV2647"/>
      <c r="AW2647"/>
      <c r="AY2647"/>
      <c r="AZ2647"/>
      <c r="BA2647"/>
      <c r="BB2647"/>
      <c r="BC2647"/>
      <c r="BD2647"/>
    </row>
    <row r="2648" spans="2:56" hidden="1" x14ac:dyDescent="0.25">
      <c r="B2648" t="s">
        <v>294</v>
      </c>
      <c r="C2648" s="26">
        <v>39821</v>
      </c>
      <c r="G2648">
        <v>86</v>
      </c>
      <c r="H2648" t="s">
        <v>115</v>
      </c>
      <c r="M2648">
        <v>826.4</v>
      </c>
      <c r="N2648">
        <v>19.28</v>
      </c>
      <c r="AU2648"/>
      <c r="AV2648"/>
      <c r="AW2648"/>
      <c r="AY2648"/>
      <c r="AZ2648"/>
      <c r="BA2648"/>
      <c r="BB2648"/>
      <c r="BC2648"/>
      <c r="BD2648"/>
    </row>
    <row r="2649" spans="2:56" hidden="1" x14ac:dyDescent="0.25">
      <c r="B2649" t="s">
        <v>295</v>
      </c>
      <c r="C2649" s="26">
        <v>39821</v>
      </c>
      <c r="G2649">
        <v>86</v>
      </c>
      <c r="H2649" t="s">
        <v>115</v>
      </c>
      <c r="M2649">
        <v>847.6</v>
      </c>
      <c r="N2649">
        <v>19.559999999999999</v>
      </c>
      <c r="AU2649"/>
      <c r="AV2649"/>
      <c r="AW2649"/>
      <c r="AY2649"/>
      <c r="AZ2649"/>
      <c r="BA2649"/>
      <c r="BB2649"/>
      <c r="BC2649"/>
      <c r="BD2649"/>
    </row>
    <row r="2650" spans="2:56" hidden="1" x14ac:dyDescent="0.25">
      <c r="B2650" t="s">
        <v>296</v>
      </c>
      <c r="C2650" s="26">
        <v>39821</v>
      </c>
      <c r="G2650">
        <v>86</v>
      </c>
      <c r="H2650" t="s">
        <v>115</v>
      </c>
      <c r="M2650">
        <v>905.99999999999898</v>
      </c>
      <c r="N2650">
        <v>19.760000000000002</v>
      </c>
      <c r="AU2650"/>
      <c r="AV2650"/>
      <c r="AW2650"/>
      <c r="AY2650"/>
      <c r="AZ2650"/>
      <c r="BA2650"/>
      <c r="BB2650"/>
      <c r="BC2650"/>
      <c r="BD2650"/>
    </row>
    <row r="2651" spans="2:56" hidden="1" x14ac:dyDescent="0.25">
      <c r="B2651" t="s">
        <v>292</v>
      </c>
      <c r="C2651" s="26">
        <v>39828</v>
      </c>
      <c r="G2651">
        <v>93</v>
      </c>
      <c r="H2651" t="s">
        <v>115</v>
      </c>
      <c r="M2651">
        <v>774</v>
      </c>
      <c r="N2651">
        <v>18.64</v>
      </c>
      <c r="AU2651"/>
      <c r="AV2651"/>
      <c r="AW2651"/>
      <c r="AY2651"/>
      <c r="AZ2651"/>
      <c r="BA2651"/>
      <c r="BB2651"/>
      <c r="BC2651"/>
      <c r="BD2651"/>
    </row>
    <row r="2652" spans="2:56" hidden="1" x14ac:dyDescent="0.25">
      <c r="B2652" t="s">
        <v>293</v>
      </c>
      <c r="C2652" s="26">
        <v>39828</v>
      </c>
      <c r="G2652">
        <v>93</v>
      </c>
      <c r="H2652" t="s">
        <v>115</v>
      </c>
      <c r="M2652">
        <v>830.8</v>
      </c>
      <c r="N2652">
        <v>19.292000000000002</v>
      </c>
      <c r="AU2652"/>
      <c r="AV2652"/>
      <c r="AW2652"/>
      <c r="AY2652"/>
      <c r="AZ2652"/>
      <c r="BA2652"/>
      <c r="BB2652"/>
      <c r="BC2652"/>
      <c r="BD2652"/>
    </row>
    <row r="2653" spans="2:56" hidden="1" x14ac:dyDescent="0.25">
      <c r="B2653" t="s">
        <v>294</v>
      </c>
      <c r="C2653" s="26">
        <v>39828</v>
      </c>
      <c r="G2653">
        <v>93</v>
      </c>
      <c r="H2653" t="s">
        <v>115</v>
      </c>
      <c r="M2653">
        <v>890</v>
      </c>
      <c r="N2653">
        <v>20.12</v>
      </c>
      <c r="AU2653"/>
      <c r="AV2653"/>
      <c r="AW2653"/>
      <c r="AY2653"/>
      <c r="AZ2653"/>
      <c r="BA2653"/>
      <c r="BB2653"/>
      <c r="BC2653"/>
      <c r="BD2653"/>
    </row>
    <row r="2654" spans="2:56" hidden="1" x14ac:dyDescent="0.25">
      <c r="B2654" t="s">
        <v>295</v>
      </c>
      <c r="C2654" s="26">
        <v>39828</v>
      </c>
      <c r="G2654">
        <v>93</v>
      </c>
      <c r="H2654" t="s">
        <v>115</v>
      </c>
      <c r="M2654">
        <v>952.8</v>
      </c>
      <c r="N2654">
        <v>20.8</v>
      </c>
      <c r="AU2654"/>
      <c r="AV2654"/>
      <c r="AW2654"/>
      <c r="AY2654"/>
      <c r="AZ2654"/>
      <c r="BA2654"/>
      <c r="BB2654"/>
      <c r="BC2654"/>
      <c r="BD2654"/>
    </row>
    <row r="2655" spans="2:56" hidden="1" x14ac:dyDescent="0.25">
      <c r="B2655" t="s">
        <v>296</v>
      </c>
      <c r="C2655" s="26">
        <v>39828</v>
      </c>
      <c r="G2655">
        <v>93</v>
      </c>
      <c r="H2655" t="s">
        <v>115</v>
      </c>
      <c r="M2655">
        <v>1023.6</v>
      </c>
      <c r="N2655">
        <v>20.92</v>
      </c>
      <c r="AU2655"/>
      <c r="AV2655"/>
      <c r="AW2655"/>
      <c r="AY2655"/>
      <c r="AZ2655"/>
      <c r="BA2655"/>
      <c r="BB2655"/>
      <c r="BC2655"/>
      <c r="BD2655"/>
    </row>
    <row r="2656" spans="2:56" hidden="1" x14ac:dyDescent="0.25">
      <c r="B2656" t="s">
        <v>292</v>
      </c>
      <c r="C2656" s="26">
        <v>39829</v>
      </c>
      <c r="F2656" t="s">
        <v>89</v>
      </c>
      <c r="G2656">
        <v>94</v>
      </c>
      <c r="H2656" t="s">
        <v>115</v>
      </c>
      <c r="AU2656"/>
      <c r="AV2656"/>
      <c r="AW2656"/>
      <c r="AY2656"/>
      <c r="AZ2656"/>
      <c r="BA2656"/>
      <c r="BB2656"/>
      <c r="BC2656"/>
      <c r="BD2656"/>
    </row>
    <row r="2657" spans="2:56" hidden="1" x14ac:dyDescent="0.25">
      <c r="B2657" t="s">
        <v>293</v>
      </c>
      <c r="C2657" s="26">
        <v>39830</v>
      </c>
      <c r="F2657" t="s">
        <v>89</v>
      </c>
      <c r="G2657">
        <v>95</v>
      </c>
      <c r="H2657" t="s">
        <v>115</v>
      </c>
      <c r="AU2657"/>
      <c r="AV2657"/>
      <c r="AW2657"/>
      <c r="AY2657"/>
      <c r="AZ2657"/>
      <c r="BA2657"/>
      <c r="BB2657"/>
      <c r="BC2657"/>
      <c r="BD2657"/>
    </row>
    <row r="2658" spans="2:56" hidden="1" x14ac:dyDescent="0.25">
      <c r="B2658" t="s">
        <v>294</v>
      </c>
      <c r="C2658" s="26">
        <v>39832</v>
      </c>
      <c r="F2658" t="s">
        <v>89</v>
      </c>
      <c r="G2658">
        <v>97</v>
      </c>
      <c r="H2658" t="s">
        <v>115</v>
      </c>
      <c r="AU2658"/>
      <c r="AV2658"/>
      <c r="AW2658"/>
      <c r="AY2658"/>
      <c r="AZ2658"/>
      <c r="BA2658"/>
      <c r="BB2658"/>
      <c r="BC2658"/>
      <c r="BD2658"/>
    </row>
    <row r="2659" spans="2:56" hidden="1" x14ac:dyDescent="0.25">
      <c r="B2659" t="s">
        <v>295</v>
      </c>
      <c r="C2659" s="26">
        <v>39834</v>
      </c>
      <c r="F2659" t="s">
        <v>89</v>
      </c>
      <c r="G2659">
        <v>99</v>
      </c>
      <c r="H2659" t="s">
        <v>115</v>
      </c>
      <c r="AU2659"/>
      <c r="AV2659"/>
      <c r="AW2659"/>
      <c r="AY2659"/>
      <c r="AZ2659"/>
      <c r="BA2659"/>
      <c r="BB2659"/>
      <c r="BC2659"/>
      <c r="BD2659"/>
    </row>
    <row r="2660" spans="2:56" hidden="1" x14ac:dyDescent="0.25">
      <c r="B2660" t="s">
        <v>296</v>
      </c>
      <c r="C2660" s="26">
        <v>39835</v>
      </c>
      <c r="F2660" t="s">
        <v>89</v>
      </c>
      <c r="G2660">
        <v>100</v>
      </c>
      <c r="H2660" t="s">
        <v>115</v>
      </c>
      <c r="AU2660"/>
      <c r="AV2660"/>
      <c r="AW2660"/>
      <c r="AY2660"/>
      <c r="AZ2660"/>
      <c r="BA2660"/>
      <c r="BB2660"/>
      <c r="BC2660"/>
      <c r="BD2660"/>
    </row>
    <row r="2661" spans="2:56" hidden="1" x14ac:dyDescent="0.25">
      <c r="B2661" t="s">
        <v>292</v>
      </c>
      <c r="C2661" s="26">
        <v>39836</v>
      </c>
      <c r="G2661">
        <v>101</v>
      </c>
      <c r="H2661" t="s">
        <v>115</v>
      </c>
      <c r="M2661">
        <v>768.40000000000009</v>
      </c>
      <c r="N2661">
        <v>18.440000000000001</v>
      </c>
      <c r="AU2661"/>
      <c r="AV2661"/>
      <c r="AW2661"/>
      <c r="AY2661"/>
      <c r="AZ2661"/>
      <c r="BA2661"/>
      <c r="BB2661"/>
      <c r="BC2661"/>
      <c r="BD2661"/>
    </row>
    <row r="2662" spans="2:56" hidden="1" x14ac:dyDescent="0.25">
      <c r="B2662" t="s">
        <v>293</v>
      </c>
      <c r="C2662" s="26">
        <v>39836</v>
      </c>
      <c r="G2662">
        <v>101</v>
      </c>
      <c r="H2662" t="s">
        <v>115</v>
      </c>
      <c r="M2662">
        <v>825.99999999999898</v>
      </c>
      <c r="N2662">
        <v>19.292000000000002</v>
      </c>
      <c r="AU2662"/>
      <c r="AV2662"/>
      <c r="AW2662"/>
      <c r="AY2662"/>
      <c r="AZ2662"/>
      <c r="BA2662"/>
      <c r="BB2662"/>
      <c r="BC2662"/>
      <c r="BD2662"/>
    </row>
    <row r="2663" spans="2:56" hidden="1" x14ac:dyDescent="0.25">
      <c r="B2663" t="s">
        <v>294</v>
      </c>
      <c r="C2663" s="26">
        <v>39836</v>
      </c>
      <c r="G2663">
        <v>101</v>
      </c>
      <c r="H2663" t="s">
        <v>115</v>
      </c>
      <c r="M2663">
        <v>909.2</v>
      </c>
      <c r="N2663">
        <v>20.440000000000001</v>
      </c>
      <c r="AU2663"/>
      <c r="AV2663"/>
      <c r="AW2663"/>
      <c r="AY2663"/>
      <c r="AZ2663"/>
      <c r="BA2663"/>
      <c r="BB2663"/>
      <c r="BC2663"/>
      <c r="BD2663"/>
    </row>
    <row r="2664" spans="2:56" hidden="1" x14ac:dyDescent="0.25">
      <c r="B2664" t="s">
        <v>295</v>
      </c>
      <c r="C2664" s="26">
        <v>39836</v>
      </c>
      <c r="G2664">
        <v>101</v>
      </c>
      <c r="H2664" t="s">
        <v>115</v>
      </c>
      <c r="M2664">
        <v>1006</v>
      </c>
      <c r="N2664">
        <v>21.72</v>
      </c>
      <c r="AU2664"/>
      <c r="AV2664"/>
      <c r="AW2664"/>
      <c r="AY2664"/>
      <c r="AZ2664"/>
      <c r="BA2664"/>
      <c r="BB2664"/>
      <c r="BC2664"/>
      <c r="BD2664"/>
    </row>
    <row r="2665" spans="2:56" hidden="1" x14ac:dyDescent="0.25">
      <c r="B2665" t="s">
        <v>296</v>
      </c>
      <c r="C2665" s="26">
        <v>39836</v>
      </c>
      <c r="G2665">
        <v>101</v>
      </c>
      <c r="H2665" t="s">
        <v>115</v>
      </c>
      <c r="M2665">
        <v>1089.5999999999999</v>
      </c>
      <c r="N2665">
        <v>22.12</v>
      </c>
      <c r="AU2665"/>
      <c r="AV2665"/>
      <c r="AW2665"/>
      <c r="AY2665"/>
      <c r="AZ2665"/>
      <c r="BA2665"/>
      <c r="BB2665"/>
      <c r="BC2665"/>
      <c r="BD2665"/>
    </row>
    <row r="2666" spans="2:56" hidden="1" x14ac:dyDescent="0.25">
      <c r="B2666" t="s">
        <v>292</v>
      </c>
      <c r="C2666" s="26">
        <v>39842</v>
      </c>
      <c r="G2666">
        <v>107</v>
      </c>
      <c r="H2666" t="s">
        <v>115</v>
      </c>
      <c r="M2666">
        <v>774.4</v>
      </c>
      <c r="N2666">
        <v>18.623000000000001</v>
      </c>
      <c r="AU2666"/>
      <c r="AV2666"/>
      <c r="AW2666"/>
      <c r="AY2666"/>
      <c r="AZ2666"/>
      <c r="BA2666"/>
      <c r="BB2666"/>
      <c r="BC2666"/>
      <c r="BD2666"/>
    </row>
    <row r="2667" spans="2:56" hidden="1" x14ac:dyDescent="0.25">
      <c r="B2667" t="s">
        <v>293</v>
      </c>
      <c r="C2667" s="26">
        <v>39842</v>
      </c>
      <c r="G2667">
        <v>107</v>
      </c>
      <c r="H2667" t="s">
        <v>115</v>
      </c>
      <c r="M2667">
        <v>847.4</v>
      </c>
      <c r="N2667">
        <v>20.073</v>
      </c>
      <c r="AU2667"/>
      <c r="AV2667"/>
      <c r="AW2667"/>
      <c r="AY2667"/>
      <c r="AZ2667"/>
      <c r="BA2667"/>
      <c r="BB2667"/>
      <c r="BC2667"/>
      <c r="BD2667"/>
    </row>
    <row r="2668" spans="2:56" hidden="1" x14ac:dyDescent="0.25">
      <c r="B2668" t="s">
        <v>294</v>
      </c>
      <c r="C2668" s="26">
        <v>39842</v>
      </c>
      <c r="G2668">
        <v>107</v>
      </c>
      <c r="H2668" t="s">
        <v>115</v>
      </c>
      <c r="M2668">
        <v>912.4</v>
      </c>
      <c r="N2668">
        <v>20.922999999999998</v>
      </c>
      <c r="AU2668"/>
      <c r="AV2668"/>
      <c r="AW2668"/>
      <c r="AY2668"/>
      <c r="AZ2668"/>
      <c r="BA2668"/>
      <c r="BB2668"/>
      <c r="BC2668"/>
      <c r="BD2668"/>
    </row>
    <row r="2669" spans="2:56" hidden="1" x14ac:dyDescent="0.25">
      <c r="B2669" t="s">
        <v>295</v>
      </c>
      <c r="C2669" s="26">
        <v>39842</v>
      </c>
      <c r="G2669">
        <v>107</v>
      </c>
      <c r="H2669" t="s">
        <v>115</v>
      </c>
      <c r="M2669">
        <v>1020</v>
      </c>
      <c r="N2669">
        <v>22.52</v>
      </c>
      <c r="AU2669"/>
      <c r="AV2669"/>
      <c r="AW2669"/>
      <c r="AY2669"/>
      <c r="AZ2669"/>
      <c r="BA2669"/>
      <c r="BB2669"/>
      <c r="BC2669"/>
      <c r="BD2669"/>
    </row>
    <row r="2670" spans="2:56" hidden="1" x14ac:dyDescent="0.25">
      <c r="B2670" t="s">
        <v>296</v>
      </c>
      <c r="C2670" s="26">
        <v>39842</v>
      </c>
      <c r="G2670">
        <v>107</v>
      </c>
      <c r="H2670" t="s">
        <v>115</v>
      </c>
      <c r="M2670">
        <v>1113.1999999999998</v>
      </c>
      <c r="N2670">
        <v>22.84</v>
      </c>
      <c r="AU2670"/>
      <c r="AV2670"/>
      <c r="AW2670"/>
      <c r="AY2670"/>
      <c r="AZ2670"/>
      <c r="BA2670"/>
      <c r="BB2670"/>
      <c r="BC2670"/>
      <c r="BD2670"/>
    </row>
    <row r="2671" spans="2:56" hidden="1" x14ac:dyDescent="0.25">
      <c r="B2671" t="s">
        <v>294</v>
      </c>
      <c r="C2671" s="26">
        <v>39849</v>
      </c>
      <c r="G2671">
        <v>114</v>
      </c>
      <c r="H2671" t="s">
        <v>115</v>
      </c>
      <c r="M2671">
        <v>925.6</v>
      </c>
      <c r="N2671">
        <v>20.6</v>
      </c>
      <c r="AU2671"/>
      <c r="AV2671"/>
      <c r="AW2671"/>
      <c r="AY2671"/>
      <c r="AZ2671"/>
      <c r="BA2671"/>
      <c r="BB2671"/>
      <c r="BC2671"/>
      <c r="BD2671"/>
    </row>
    <row r="2672" spans="2:56" hidden="1" x14ac:dyDescent="0.25">
      <c r="B2672" t="s">
        <v>295</v>
      </c>
      <c r="C2672" s="26">
        <v>39849</v>
      </c>
      <c r="G2672">
        <v>114</v>
      </c>
      <c r="H2672" t="s">
        <v>115</v>
      </c>
      <c r="M2672">
        <v>1018.4000000000001</v>
      </c>
      <c r="N2672">
        <v>21.92</v>
      </c>
      <c r="AU2672"/>
      <c r="AV2672"/>
      <c r="AW2672"/>
      <c r="AY2672"/>
      <c r="AZ2672"/>
      <c r="BA2672"/>
      <c r="BB2672"/>
      <c r="BC2672"/>
      <c r="BD2672"/>
    </row>
    <row r="2673" spans="2:56" hidden="1" x14ac:dyDescent="0.25">
      <c r="B2673" t="s">
        <v>296</v>
      </c>
      <c r="C2673" s="26">
        <v>39849</v>
      </c>
      <c r="G2673">
        <v>114</v>
      </c>
      <c r="H2673" t="s">
        <v>115</v>
      </c>
      <c r="M2673">
        <v>1100.4000000000001</v>
      </c>
      <c r="N2673">
        <v>22.8</v>
      </c>
      <c r="AU2673"/>
      <c r="AV2673"/>
      <c r="AW2673"/>
      <c r="AY2673"/>
      <c r="AZ2673"/>
      <c r="BA2673"/>
      <c r="BB2673"/>
      <c r="BC2673"/>
      <c r="BD2673"/>
    </row>
    <row r="2674" spans="2:56" hidden="1" x14ac:dyDescent="0.25">
      <c r="B2674" t="s">
        <v>295</v>
      </c>
      <c r="C2674" s="26">
        <v>39856</v>
      </c>
      <c r="G2674">
        <v>121</v>
      </c>
      <c r="H2674" t="s">
        <v>115</v>
      </c>
      <c r="M2674">
        <v>1019.5999999999999</v>
      </c>
      <c r="N2674">
        <v>22</v>
      </c>
      <c r="AU2674"/>
      <c r="AV2674"/>
      <c r="AW2674"/>
      <c r="AY2674"/>
      <c r="AZ2674"/>
      <c r="BA2674"/>
      <c r="BB2674"/>
      <c r="BC2674"/>
      <c r="BD2674"/>
    </row>
    <row r="2675" spans="2:56" hidden="1" x14ac:dyDescent="0.25">
      <c r="B2675" t="s">
        <v>296</v>
      </c>
      <c r="C2675" s="26">
        <v>39856</v>
      </c>
      <c r="G2675">
        <v>121</v>
      </c>
      <c r="H2675" t="s">
        <v>115</v>
      </c>
      <c r="M2675">
        <v>1104</v>
      </c>
      <c r="N2675">
        <v>22.44</v>
      </c>
      <c r="AU2675"/>
      <c r="AV2675"/>
      <c r="AW2675"/>
      <c r="AY2675"/>
      <c r="AZ2675"/>
      <c r="BA2675"/>
      <c r="BB2675"/>
      <c r="BC2675"/>
      <c r="BD2675"/>
    </row>
    <row r="2676" spans="2:56" hidden="1" x14ac:dyDescent="0.25">
      <c r="B2676" t="s">
        <v>292</v>
      </c>
      <c r="C2676" s="26">
        <v>39863</v>
      </c>
      <c r="F2676" t="s">
        <v>15</v>
      </c>
      <c r="G2676">
        <v>128</v>
      </c>
      <c r="H2676" t="s">
        <v>115</v>
      </c>
      <c r="AU2676"/>
      <c r="AV2676"/>
      <c r="AW2676"/>
      <c r="AY2676"/>
      <c r="AZ2676"/>
      <c r="BA2676"/>
      <c r="BB2676"/>
      <c r="BC2676"/>
      <c r="BD2676"/>
    </row>
    <row r="2677" spans="2:56" hidden="1" x14ac:dyDescent="0.25">
      <c r="B2677" t="s">
        <v>293</v>
      </c>
      <c r="C2677" s="26">
        <v>39870</v>
      </c>
      <c r="F2677" t="s">
        <v>15</v>
      </c>
      <c r="G2677">
        <v>135</v>
      </c>
      <c r="H2677" t="s">
        <v>115</v>
      </c>
      <c r="AU2677"/>
      <c r="AV2677"/>
      <c r="AW2677"/>
      <c r="AY2677"/>
      <c r="AZ2677"/>
      <c r="BA2677"/>
      <c r="BB2677"/>
      <c r="BC2677"/>
      <c r="BD2677"/>
    </row>
    <row r="2678" spans="2:56" hidden="1" x14ac:dyDescent="0.25">
      <c r="B2678" t="s">
        <v>294</v>
      </c>
      <c r="C2678" s="26">
        <v>39887</v>
      </c>
      <c r="F2678" t="s">
        <v>15</v>
      </c>
      <c r="G2678">
        <v>152</v>
      </c>
      <c r="H2678" t="s">
        <v>115</v>
      </c>
      <c r="AU2678"/>
      <c r="AV2678"/>
      <c r="AW2678"/>
      <c r="AY2678"/>
      <c r="AZ2678"/>
      <c r="BA2678"/>
      <c r="BB2678"/>
      <c r="BC2678"/>
      <c r="BD2678"/>
    </row>
    <row r="2679" spans="2:56" hidden="1" x14ac:dyDescent="0.25">
      <c r="B2679" t="s">
        <v>295</v>
      </c>
      <c r="C2679" s="26">
        <v>39895</v>
      </c>
      <c r="F2679" t="s">
        <v>15</v>
      </c>
      <c r="G2679">
        <v>160</v>
      </c>
      <c r="H2679" t="s">
        <v>115</v>
      </c>
      <c r="AU2679"/>
      <c r="AV2679"/>
      <c r="AW2679"/>
      <c r="AY2679"/>
      <c r="AZ2679"/>
      <c r="BA2679"/>
      <c r="BB2679"/>
      <c r="BC2679"/>
      <c r="BD2679"/>
    </row>
    <row r="2680" spans="2:56" hidden="1" x14ac:dyDescent="0.25">
      <c r="B2680" t="s">
        <v>296</v>
      </c>
      <c r="C2680" s="26">
        <v>39896</v>
      </c>
      <c r="F2680" t="s">
        <v>15</v>
      </c>
      <c r="G2680">
        <v>161</v>
      </c>
      <c r="H2680" t="s">
        <v>115</v>
      </c>
      <c r="AU2680"/>
      <c r="AV2680"/>
      <c r="AW2680"/>
      <c r="AY2680"/>
      <c r="AZ2680"/>
      <c r="BA2680"/>
      <c r="BB2680"/>
      <c r="BC2680"/>
      <c r="BD2680"/>
    </row>
    <row r="2681" spans="2:56" hidden="1" x14ac:dyDescent="0.25">
      <c r="B2681" t="s">
        <v>292</v>
      </c>
      <c r="C2681" s="26">
        <v>39896</v>
      </c>
      <c r="F2681" t="s">
        <v>297</v>
      </c>
      <c r="G2681">
        <v>161</v>
      </c>
      <c r="H2681" t="s">
        <v>115</v>
      </c>
      <c r="AU2681"/>
      <c r="AV2681"/>
      <c r="AW2681"/>
      <c r="AY2681"/>
      <c r="AZ2681"/>
      <c r="BA2681"/>
      <c r="BB2681"/>
      <c r="BC2681"/>
      <c r="BD2681"/>
    </row>
    <row r="2682" spans="2:56" hidden="1" x14ac:dyDescent="0.25">
      <c r="B2682" t="s">
        <v>293</v>
      </c>
      <c r="C2682" s="26">
        <v>39896</v>
      </c>
      <c r="F2682" t="s">
        <v>297</v>
      </c>
      <c r="G2682">
        <v>161</v>
      </c>
      <c r="H2682" t="s">
        <v>115</v>
      </c>
      <c r="AU2682"/>
      <c r="AV2682"/>
      <c r="AW2682"/>
      <c r="AY2682"/>
      <c r="AZ2682"/>
      <c r="BA2682"/>
      <c r="BB2682"/>
      <c r="BC2682"/>
      <c r="BD2682"/>
    </row>
    <row r="2683" spans="2:56" hidden="1" x14ac:dyDescent="0.25">
      <c r="B2683" t="s">
        <v>294</v>
      </c>
      <c r="C2683" s="26">
        <v>39896</v>
      </c>
      <c r="F2683" t="s">
        <v>297</v>
      </c>
      <c r="G2683">
        <v>161</v>
      </c>
      <c r="H2683" t="s">
        <v>115</v>
      </c>
      <c r="AU2683"/>
      <c r="AV2683"/>
      <c r="AW2683"/>
      <c r="AY2683"/>
      <c r="AZ2683"/>
      <c r="BA2683"/>
      <c r="BB2683"/>
      <c r="BC2683"/>
      <c r="BD2683"/>
    </row>
    <row r="2684" spans="2:56" hidden="1" x14ac:dyDescent="0.25">
      <c r="B2684" t="s">
        <v>295</v>
      </c>
      <c r="C2684" s="26">
        <v>39896</v>
      </c>
      <c r="F2684" t="s">
        <v>297</v>
      </c>
      <c r="G2684">
        <v>161</v>
      </c>
      <c r="H2684" t="s">
        <v>115</v>
      </c>
      <c r="AU2684"/>
      <c r="AV2684"/>
      <c r="AW2684"/>
      <c r="AY2684"/>
      <c r="AZ2684"/>
      <c r="BA2684"/>
      <c r="BB2684"/>
      <c r="BC2684"/>
      <c r="BD2684"/>
    </row>
    <row r="2685" spans="2:56" hidden="1" x14ac:dyDescent="0.25">
      <c r="B2685" t="s">
        <v>296</v>
      </c>
      <c r="C2685" s="26">
        <v>39896</v>
      </c>
      <c r="F2685" t="s">
        <v>297</v>
      </c>
      <c r="G2685">
        <v>161</v>
      </c>
      <c r="H2685" t="s">
        <v>115</v>
      </c>
      <c r="AU2685"/>
      <c r="AV2685"/>
      <c r="AW2685"/>
      <c r="AY2685"/>
      <c r="AZ2685"/>
      <c r="BA2685"/>
      <c r="BB2685"/>
      <c r="BC2685"/>
      <c r="BD2685"/>
    </row>
    <row r="2686" spans="2:56" hidden="1" x14ac:dyDescent="0.25">
      <c r="B2686" t="s">
        <v>292</v>
      </c>
      <c r="C2686" s="26">
        <v>39897</v>
      </c>
      <c r="F2686" t="s">
        <v>18</v>
      </c>
      <c r="G2686">
        <v>162</v>
      </c>
      <c r="H2686" t="s">
        <v>115</v>
      </c>
      <c r="AU2686"/>
      <c r="AV2686"/>
      <c r="AW2686"/>
      <c r="AY2686"/>
      <c r="AZ2686"/>
      <c r="BA2686"/>
      <c r="BB2686"/>
      <c r="BC2686"/>
      <c r="BD2686"/>
    </row>
    <row r="2687" spans="2:56" hidden="1" x14ac:dyDescent="0.25">
      <c r="B2687" t="s">
        <v>293</v>
      </c>
      <c r="C2687" s="26">
        <v>39897</v>
      </c>
      <c r="F2687" t="s">
        <v>18</v>
      </c>
      <c r="G2687">
        <v>162</v>
      </c>
      <c r="H2687" t="s">
        <v>115</v>
      </c>
      <c r="AU2687"/>
      <c r="AV2687"/>
      <c r="AW2687"/>
      <c r="AY2687"/>
      <c r="AZ2687"/>
      <c r="BA2687"/>
      <c r="BB2687"/>
      <c r="BC2687"/>
      <c r="BD2687"/>
    </row>
    <row r="2688" spans="2:56" hidden="1" x14ac:dyDescent="0.25">
      <c r="B2688" t="s">
        <v>294</v>
      </c>
      <c r="C2688" s="26">
        <v>39897</v>
      </c>
      <c r="F2688" t="s">
        <v>18</v>
      </c>
      <c r="G2688">
        <v>162</v>
      </c>
      <c r="H2688" t="s">
        <v>115</v>
      </c>
      <c r="AU2688"/>
      <c r="AV2688"/>
      <c r="AW2688"/>
      <c r="AY2688"/>
      <c r="AZ2688"/>
      <c r="BA2688"/>
      <c r="BB2688"/>
      <c r="BC2688"/>
      <c r="BD2688"/>
    </row>
    <row r="2689" spans="2:56" hidden="1" x14ac:dyDescent="0.25">
      <c r="B2689" t="s">
        <v>295</v>
      </c>
      <c r="C2689" s="26">
        <v>39897</v>
      </c>
      <c r="F2689" t="s">
        <v>18</v>
      </c>
      <c r="G2689">
        <v>162</v>
      </c>
      <c r="H2689" t="s">
        <v>115</v>
      </c>
      <c r="AU2689"/>
      <c r="AV2689"/>
      <c r="AW2689"/>
      <c r="AY2689"/>
      <c r="AZ2689"/>
      <c r="BA2689"/>
      <c r="BB2689"/>
      <c r="BC2689"/>
      <c r="BD2689"/>
    </row>
    <row r="2690" spans="2:56" hidden="1" x14ac:dyDescent="0.25">
      <c r="B2690" t="s">
        <v>296</v>
      </c>
      <c r="C2690" s="26">
        <v>39897</v>
      </c>
      <c r="F2690" t="s">
        <v>18</v>
      </c>
      <c r="G2690">
        <v>162</v>
      </c>
      <c r="H2690" t="s">
        <v>115</v>
      </c>
      <c r="AU2690"/>
      <c r="AV2690"/>
      <c r="AW2690"/>
      <c r="AY2690"/>
      <c r="AZ2690"/>
      <c r="BA2690"/>
      <c r="BB2690"/>
      <c r="BC2690"/>
      <c r="BD2690"/>
    </row>
    <row r="2691" spans="2:56" hidden="1" x14ac:dyDescent="0.25">
      <c r="B2691" t="s">
        <v>292</v>
      </c>
      <c r="C2691" s="26"/>
      <c r="F2691" t="s">
        <v>12</v>
      </c>
      <c r="G2691" s="12"/>
      <c r="H2691" t="s">
        <v>115</v>
      </c>
      <c r="AU2691"/>
      <c r="AV2691"/>
      <c r="AW2691"/>
      <c r="AY2691"/>
      <c r="AZ2691"/>
      <c r="BA2691"/>
      <c r="BB2691"/>
      <c r="BC2691"/>
      <c r="BD2691"/>
    </row>
    <row r="2692" spans="2:56" hidden="1" x14ac:dyDescent="0.25">
      <c r="B2692" t="s">
        <v>293</v>
      </c>
      <c r="C2692" s="26"/>
      <c r="F2692" t="s">
        <v>12</v>
      </c>
      <c r="G2692" s="12"/>
      <c r="H2692" t="s">
        <v>115</v>
      </c>
      <c r="AU2692"/>
      <c r="AV2692"/>
      <c r="AW2692"/>
      <c r="AY2692"/>
      <c r="AZ2692"/>
      <c r="BA2692"/>
      <c r="BB2692"/>
      <c r="BC2692"/>
      <c r="BD2692"/>
    </row>
    <row r="2693" spans="2:56" hidden="1" x14ac:dyDescent="0.25">
      <c r="B2693" t="s">
        <v>294</v>
      </c>
      <c r="C2693" s="26"/>
      <c r="F2693" t="s">
        <v>12</v>
      </c>
      <c r="G2693" s="12"/>
      <c r="H2693" t="s">
        <v>115</v>
      </c>
      <c r="AU2693"/>
      <c r="AV2693"/>
      <c r="AW2693"/>
      <c r="AY2693"/>
      <c r="AZ2693"/>
      <c r="BA2693"/>
      <c r="BB2693"/>
      <c r="BC2693"/>
      <c r="BD2693"/>
    </row>
    <row r="2694" spans="2:56" hidden="1" x14ac:dyDescent="0.25">
      <c r="B2694" t="s">
        <v>295</v>
      </c>
      <c r="C2694" s="26"/>
      <c r="F2694" t="s">
        <v>12</v>
      </c>
      <c r="G2694" s="12"/>
      <c r="H2694" t="s">
        <v>115</v>
      </c>
      <c r="AU2694"/>
      <c r="AV2694"/>
      <c r="AW2694"/>
      <c r="AY2694"/>
      <c r="AZ2694"/>
      <c r="BA2694"/>
      <c r="BB2694"/>
      <c r="BC2694"/>
      <c r="BD2694"/>
    </row>
    <row r="2695" spans="2:56" hidden="1" x14ac:dyDescent="0.25">
      <c r="B2695" t="s">
        <v>296</v>
      </c>
      <c r="C2695" s="26"/>
      <c r="F2695" t="s">
        <v>12</v>
      </c>
      <c r="G2695" s="12"/>
      <c r="H2695" t="s">
        <v>115</v>
      </c>
      <c r="AU2695"/>
      <c r="AV2695"/>
      <c r="AW2695"/>
      <c r="AY2695"/>
      <c r="AZ2695"/>
      <c r="BA2695"/>
      <c r="BB2695"/>
      <c r="BC2695"/>
      <c r="BD2695"/>
    </row>
    <row r="2696" spans="2:56" hidden="1" x14ac:dyDescent="0.25">
      <c r="B2696" t="s">
        <v>292</v>
      </c>
      <c r="C2696" s="26"/>
      <c r="F2696" t="s">
        <v>13</v>
      </c>
      <c r="G2696" s="12"/>
      <c r="H2696" t="s">
        <v>115</v>
      </c>
      <c r="AU2696"/>
      <c r="AV2696"/>
      <c r="AW2696"/>
      <c r="AY2696"/>
      <c r="AZ2696"/>
      <c r="BA2696"/>
      <c r="BB2696"/>
      <c r="BC2696"/>
      <c r="BD2696"/>
    </row>
    <row r="2697" spans="2:56" hidden="1" x14ac:dyDescent="0.25">
      <c r="B2697" t="s">
        <v>293</v>
      </c>
      <c r="C2697" s="26"/>
      <c r="F2697" t="s">
        <v>13</v>
      </c>
      <c r="G2697" s="12"/>
      <c r="H2697" t="s">
        <v>115</v>
      </c>
      <c r="AU2697"/>
      <c r="AV2697"/>
      <c r="AW2697"/>
      <c r="AY2697"/>
      <c r="AZ2697"/>
      <c r="BA2697"/>
      <c r="BB2697"/>
      <c r="BC2697"/>
      <c r="BD2697"/>
    </row>
    <row r="2698" spans="2:56" hidden="1" x14ac:dyDescent="0.25">
      <c r="B2698" t="s">
        <v>294</v>
      </c>
      <c r="C2698" s="26"/>
      <c r="F2698" t="s">
        <v>13</v>
      </c>
      <c r="G2698" s="12"/>
      <c r="H2698" t="s">
        <v>115</v>
      </c>
      <c r="AU2698"/>
      <c r="AV2698"/>
      <c r="AW2698"/>
      <c r="AY2698"/>
      <c r="AZ2698"/>
      <c r="BA2698"/>
      <c r="BB2698"/>
      <c r="BC2698"/>
      <c r="BD2698"/>
    </row>
    <row r="2699" spans="2:56" hidden="1" x14ac:dyDescent="0.25">
      <c r="B2699" t="s">
        <v>295</v>
      </c>
      <c r="C2699" s="26"/>
      <c r="F2699" t="s">
        <v>13</v>
      </c>
      <c r="G2699" s="12"/>
      <c r="H2699" t="s">
        <v>115</v>
      </c>
      <c r="AU2699"/>
      <c r="AV2699"/>
      <c r="AW2699"/>
      <c r="AY2699"/>
      <c r="AZ2699"/>
      <c r="BA2699"/>
      <c r="BB2699"/>
      <c r="BC2699"/>
      <c r="BD2699"/>
    </row>
    <row r="2700" spans="2:56" hidden="1" x14ac:dyDescent="0.25">
      <c r="B2700" t="s">
        <v>296</v>
      </c>
      <c r="C2700" s="26"/>
      <c r="F2700" t="s">
        <v>13</v>
      </c>
      <c r="G2700" s="12"/>
      <c r="H2700" t="s">
        <v>115</v>
      </c>
      <c r="AU2700"/>
      <c r="AV2700"/>
      <c r="AW2700"/>
      <c r="AY2700"/>
      <c r="AZ2700"/>
      <c r="BA2700"/>
      <c r="BB2700"/>
      <c r="BC2700"/>
      <c r="BD2700"/>
    </row>
    <row r="2701" spans="2:56" hidden="1" x14ac:dyDescent="0.25">
      <c r="B2701" t="s">
        <v>292</v>
      </c>
      <c r="C2701" s="26"/>
      <c r="F2701" t="s">
        <v>14</v>
      </c>
      <c r="G2701" s="12"/>
      <c r="H2701" t="s">
        <v>115</v>
      </c>
      <c r="AU2701"/>
      <c r="AV2701"/>
      <c r="AW2701"/>
      <c r="AY2701"/>
      <c r="AZ2701"/>
      <c r="BA2701"/>
      <c r="BB2701"/>
      <c r="BC2701"/>
      <c r="BD2701"/>
    </row>
    <row r="2702" spans="2:56" hidden="1" x14ac:dyDescent="0.25">
      <c r="B2702" t="s">
        <v>293</v>
      </c>
      <c r="C2702" s="26"/>
      <c r="F2702" t="s">
        <v>14</v>
      </c>
      <c r="G2702" s="12"/>
      <c r="H2702" t="s">
        <v>115</v>
      </c>
      <c r="AU2702"/>
      <c r="AV2702"/>
      <c r="AW2702"/>
      <c r="AY2702"/>
      <c r="AZ2702"/>
      <c r="BA2702"/>
      <c r="BB2702"/>
      <c r="BC2702"/>
      <c r="BD2702"/>
    </row>
    <row r="2703" spans="2:56" hidden="1" x14ac:dyDescent="0.25">
      <c r="B2703" t="s">
        <v>294</v>
      </c>
      <c r="C2703" s="26"/>
      <c r="F2703" t="s">
        <v>14</v>
      </c>
      <c r="G2703" s="12"/>
      <c r="H2703" t="s">
        <v>115</v>
      </c>
      <c r="AU2703"/>
      <c r="AV2703"/>
      <c r="AW2703"/>
      <c r="AY2703"/>
      <c r="AZ2703"/>
      <c r="BA2703"/>
      <c r="BB2703"/>
      <c r="BC2703"/>
      <c r="BD2703"/>
    </row>
    <row r="2704" spans="2:56" hidden="1" x14ac:dyDescent="0.25">
      <c r="B2704" t="s">
        <v>295</v>
      </c>
      <c r="C2704" s="26"/>
      <c r="F2704" t="s">
        <v>14</v>
      </c>
      <c r="G2704" s="12"/>
      <c r="H2704" t="s">
        <v>115</v>
      </c>
      <c r="AU2704"/>
      <c r="AV2704"/>
      <c r="AW2704"/>
      <c r="AY2704"/>
      <c r="AZ2704"/>
      <c r="BA2704"/>
      <c r="BB2704"/>
      <c r="BC2704"/>
      <c r="BD2704"/>
    </row>
    <row r="2705" spans="2:117" hidden="1" x14ac:dyDescent="0.25">
      <c r="B2705" t="s">
        <v>296</v>
      </c>
      <c r="C2705" s="26"/>
      <c r="F2705" t="s">
        <v>14</v>
      </c>
      <c r="G2705" s="12"/>
      <c r="H2705" t="s">
        <v>115</v>
      </c>
      <c r="AU2705"/>
      <c r="AV2705"/>
      <c r="AW2705"/>
      <c r="AY2705"/>
      <c r="AZ2705"/>
      <c r="BA2705"/>
      <c r="BB2705"/>
      <c r="BC2705"/>
      <c r="BD2705"/>
    </row>
    <row r="2706" spans="2:117" x14ac:dyDescent="0.25">
      <c r="CR2706" s="33"/>
      <c r="CU2706" s="33"/>
      <c r="CX2706" s="33"/>
      <c r="DA2706" s="33"/>
      <c r="DG2706" s="33"/>
      <c r="DJ2706" s="33"/>
      <c r="DM2706" s="33"/>
    </row>
  </sheetData>
  <autoFilter ref="A1:FJ2705" xr:uid="{C911DF83-7300-4B7A-8A42-16858D40307A}">
    <filterColumn colId="0">
      <filters>
        <filter val="DDRF21RS1000"/>
      </filters>
    </filterColumn>
    <sortState xmlns:xlrd2="http://schemas.microsoft.com/office/spreadsheetml/2017/richdata2" ref="A2343:FJ2481">
      <sortCondition ref="A1:A2511"/>
    </sortState>
  </autoFilter>
  <sortState xmlns:xlrd2="http://schemas.microsoft.com/office/spreadsheetml/2017/richdata2" ref="A2:FJ2705">
    <sortCondition ref="A2:A2705"/>
    <sortCondition ref="G2:G27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2025-03-18T00:05:03Z</dcterms:modified>
</cp:coreProperties>
</file>