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Matrix" sheetId="1" r:id="rId4"/>
  </sheets>
  <definedNames>
    <definedName hidden="1" localSheetId="0" name="_xlnm._FilterDatabase">'C2Matrix'!$A$2:$BI$149</definedName>
  </definedNames>
  <calcPr/>
</workbook>
</file>

<file path=xl/sharedStrings.xml><?xml version="1.0" encoding="utf-8"?>
<sst xmlns="http://schemas.openxmlformats.org/spreadsheetml/2006/main" count="2926" uniqueCount="633">
  <si>
    <t>C2 Info</t>
  </si>
  <si>
    <t>C2 Matrix Info</t>
  </si>
  <si>
    <t>Language</t>
  </si>
  <si>
    <t>UI</t>
  </si>
  <si>
    <t>Payload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</si>
  <si>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</si>
  <si>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</si>
  <si>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</si>
  <si>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</si>
  <si>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</si>
  <si>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</si>
  <si>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</si>
  <si>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</si>
  <si>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</si>
  <si>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</si>
  <si>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</si>
  <si>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</si>
  <si>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</si>
  <si>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</si>
  <si>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</si>
  <si>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</si>
  <si>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</si>
  <si>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Implant</t>
  </si>
  <si>
    <t>Multi-User</t>
  </si>
  <si>
    <t>Dark Mode</t>
  </si>
  <si>
    <t>API</t>
  </si>
  <si>
    <t>Windows</t>
  </si>
  <si>
    <t>Linux</t>
  </si>
  <si>
    <t>macOS</t>
  </si>
  <si>
    <t>Format</t>
  </si>
  <si>
    <t>Packaging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</si>
  <si>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</si>
  <si>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</si>
  <si>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</si>
  <si>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</si>
  <si>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</si>
  <si>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</si>
  <si>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</si>
  <si>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</si>
  <si>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</si>
  <si>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</si>
  <si>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</si>
  <si>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LDAP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</si>
  <si>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</si>
  <si>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</si>
  <si>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</si>
  <si>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</si>
  <si>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</si>
  <si>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</si>
  <si>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</si>
  <si>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</si>
  <si>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</si>
  <si>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</si>
  <si>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In Wild</t>
  </si>
  <si>
    <t>ATT&amp;CK Mapping</t>
  </si>
  <si>
    <t>Dashboard</t>
  </si>
  <si>
    <t>SOCKS Support</t>
  </si>
  <si>
    <t>VPN Pivoting</t>
  </si>
  <si>
    <t>BOF</t>
  </si>
  <si>
    <t>Blog</t>
  </si>
  <si>
    <t>C2-Matrix Indicators</t>
  </si>
  <si>
    <t>JARM</t>
  </si>
  <si>
    <t>Shodan/Censys</t>
  </si>
  <si>
    <t>Actively Maint. &lt;12 mo</t>
  </si>
  <si>
    <t>Slack</t>
  </si>
  <si>
    <t>Slack Members</t>
  </si>
  <si>
    <t>GH Issues</t>
  </si>
  <si>
    <t>Notes</t>
  </si>
  <si>
    <t>AdaptixC2</t>
  </si>
  <si>
    <t>NA</t>
  </si>
  <si>
    <t>https://github.com/Adaptix-Framework/AdaptixC2</t>
  </si>
  <si>
    <t>https://adaptix-framework.gitbook.io/adaptix-framework</t>
  </si>
  <si>
    <t>@hacker_ralf</t>
  </si>
  <si>
    <t>Contribute</t>
  </si>
  <si>
    <t>AirStrike</t>
  </si>
  <si>
    <t>https://github.com/smokeme/airstrike</t>
  </si>
  <si>
    <t>@q8fawazo</t>
  </si>
  <si>
    <t>Alan</t>
  </si>
  <si>
    <t>Created Commons</t>
  </si>
  <si>
    <t>https://github.com/enkomio/AlanFramework</t>
  </si>
  <si>
    <t>@s4tan</t>
  </si>
  <si>
    <t>binary</t>
  </si>
  <si>
    <t>.NET</t>
  </si>
  <si>
    <t>C/Asm</t>
  </si>
  <si>
    <t>No</t>
  </si>
  <si>
    <t>Yes</t>
  </si>
  <si>
    <t>All code is executed in memory</t>
  </si>
  <si>
    <t>Alchimist</t>
  </si>
  <si>
    <t>https://blog.talosintelligence.com/2022/10/alchimist-offensive-framework.html</t>
  </si>
  <si>
    <t>@TalosSecurity</t>
  </si>
  <si>
    <t>Go</t>
  </si>
  <si>
    <t>Web</t>
  </si>
  <si>
    <t>Amnesiac</t>
  </si>
  <si>
    <t>BSD3</t>
  </si>
  <si>
    <t>https://github.com/Leo4j/Amnesiac</t>
  </si>
  <si>
    <t>Ares</t>
  </si>
  <si>
    <t>https://github.com/sweetsoftware/Ares</t>
  </si>
  <si>
    <t>@nas_bench</t>
  </si>
  <si>
    <t>N/A</t>
  </si>
  <si>
    <t>Python</t>
  </si>
  <si>
    <t>None</t>
  </si>
  <si>
    <t>AsyncRAT-C#</t>
  </si>
  <si>
    <t>MIT</t>
  </si>
  <si>
    <t>https://github.com/NYAN-x-CAT/AsyncRAT-C-Sharp</t>
  </si>
  <si>
    <t>1dd40d40d00040d1dc1dd40d1dd40d3df2d6a0c2caaa0dc59908f0d3602943</t>
  </si>
  <si>
    <t>AtlasC2</t>
  </si>
  <si>
    <t>https://github.com/Gr1mmie/AtlasC2</t>
  </si>
  <si>
    <t>https://grimmie.net/atlasc2-carrying-the-weight-of-net-assemblies/</t>
  </si>
  <si>
    <t>@gr1mmie</t>
  </si>
  <si>
    <t>@Adam_Mashinchi</t>
  </si>
  <si>
    <t>C#</t>
  </si>
  <si>
    <t>CLI</t>
  </si>
  <si>
    <t>BabyShark</t>
  </si>
  <si>
    <t>https://github.com/UnkL4b/BabyShark</t>
  </si>
  <si>
    <t>@UnkL4b</t>
  </si>
  <si>
    <t>Beta 1.0</t>
  </si>
  <si>
    <t>Bash</t>
  </si>
  <si>
    <t>Badrats</t>
  </si>
  <si>
    <t>GNU GPL3</t>
  </si>
  <si>
    <t>https://gitlab.com/KevinJClark/badrats</t>
  </si>
  <si>
    <t>@GuhnooPlusLinux</t>
  </si>
  <si>
    <t>BEAR</t>
  </si>
  <si>
    <t>https://github.com/S3N4T0R-0X0/BEAR</t>
  </si>
  <si>
    <t>BlackMamba</t>
  </si>
  <si>
    <t>https://github.com/loseys/BlackMamba</t>
  </si>
  <si>
    <t>Brute Ratel</t>
  </si>
  <si>
    <t>Commercial</t>
  </si>
  <si>
    <t>https://bruteratel.com/</t>
  </si>
  <si>
    <t>@NinjaParanoid</t>
  </si>
  <si>
    <t>Golang</t>
  </si>
  <si>
    <t>C, x64 Asm</t>
  </si>
  <si>
    <t>GUI</t>
  </si>
  <si>
    <t>Bunraku</t>
  </si>
  <si>
    <t>Apache 2</t>
  </si>
  <si>
    <t>https://github.com/theshadowboxers/bunraku</t>
  </si>
  <si>
    <t>C3</t>
  </si>
  <si>
    <t>https://github.com/FSecureLABS/C3</t>
  </si>
  <si>
    <t>https://labs.f-secure.com/tools/c3/</t>
  </si>
  <si>
    <t>@FSecureLabs</t>
  </si>
  <si>
    <t>@ajpc500</t>
  </si>
  <si>
    <t>.NET Core</t>
  </si>
  <si>
    <t>C++</t>
  </si>
  <si>
    <t>- hunting for C3 - https://labs.f-secure.com/blog/hunting-for-c3/ - dropbox channel - https://labs.f-secure.com/blog/attack-detection-fundamentals-c2-and-exfiltration-lab-3 - UNC share file detection - https://labs.f-secure.com/blog/attack-detection-fundamentals-discovery-and-lateral-movement-lab-3/ - Printer C2 detection - https://labs.f-secure.com/blog/print-c2/ - Yara Rule from FireEye - https://www.fireeye.com/blog/threat-research/2021/05/shining-a-light-on-darkside-ransomware-operations.html - Yara rule for C3 in-memory shellcode - https://gist.github.com/ajpc500/9ae6eb427375438f906b0bf394813bc5 - C3 DLL usage (sigma rule) - https://github.com/SigmaHQ/sigma/blob/master/rules/windows/process_creation/process_creation_c3_load_by_rundll32.yml</t>
  </si>
  <si>
    <t>#c3 bloodhoundgang.herokuapp.com</t>
  </si>
  <si>
    <t>Asana - Dropbox - GoogleDrive - GitHub - Slack - O365 - LDAP - Printer - Unc Share File - MSSQL</t>
  </si>
  <si>
    <t>CALDERA</t>
  </si>
  <si>
    <t>https://github.com/mitre/caldera</t>
  </si>
  <si>
    <t>@jorgeorchilles</t>
  </si>
  <si>
    <t>pip3</t>
  </si>
  <si>
    <t>http://mitre-caldera.slack.com/</t>
  </si>
  <si>
    <t>Callidus</t>
  </si>
  <si>
    <t>https://github.com/3xpl01tc0d3r/Callidus</t>
  </si>
  <si>
    <t>@chiragsavla94</t>
  </si>
  <si>
    <t>.Net Core</t>
  </si>
  <si>
    <t>O365 services: Outlook, OneNote, Teams</t>
  </si>
  <si>
    <t>CHAOS</t>
  </si>
  <si>
    <t>https://github.com/tiagorlampert/CHAOS</t>
  </si>
  <si>
    <t>@tiagorlampert</t>
  </si>
  <si>
    <t>@leekirkpatrick4</t>
  </si>
  <si>
    <t>CloakNDaggerC2</t>
  </si>
  <si>
    <t>GNU GPL2</t>
  </si>
  <si>
    <t>https://github.com/matt-culbert/CloakNDaggerC2</t>
  </si>
  <si>
    <t>Cobalt Strike</t>
  </si>
  <si>
    <t>https://www.cobaltstrike.com/</t>
  </si>
  <si>
    <t>@TimMedin</t>
  </si>
  <si>
    <t>Java</t>
  </si>
  <si>
    <t>C</t>
  </si>
  <si>
    <t>07d14d16d21d21d07c42d41d00041d24a458a375eef0c576d23a7bab9a9fb1</t>
  </si>
  <si>
    <t>Core Impact</t>
  </si>
  <si>
    <t>https://www.coresecurity.com/products/core-impact/</t>
  </si>
  <si>
    <t>@coreadvisories</t>
  </si>
  <si>
    <t>@zurro</t>
  </si>
  <si>
    <t>Python, C++</t>
  </si>
  <si>
    <t>C/Python</t>
  </si>
  <si>
    <t>Covenant</t>
  </si>
  <si>
    <t>https://github.com/cobbr/Covenant</t>
  </si>
  <si>
    <t>https://cobbr.io/tags#covenant</t>
  </si>
  <si>
    <t>@cobbr_io</t>
  </si>
  <si>
    <t>Docker</t>
  </si>
  <si>
    <t>Encrypted Key Exchange</t>
  </si>
  <si>
    <t>#covenant bloodhoundhq.slack.com</t>
  </si>
  <si>
    <t>DaaC2</t>
  </si>
  <si>
    <t>https://github.com/crawl3r/DaaC2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</si>
  <si>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</si>
  <si>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</si>
  <si>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</si>
  <si>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</si>
  <si>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</si>
  <si>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</si>
  <si>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</si>
  <si>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</si>
  <si>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DarkFinger</t>
  </si>
  <si>
    <t>https://github.com/hyp3rlinx/DarkFinger-C2</t>
  </si>
  <si>
    <t>@hyp3rlinx</t>
  </si>
  <si>
    <t>Batch</t>
  </si>
  <si>
    <t>DBC2</t>
  </si>
  <si>
    <t>https://github.com/Arno0x/DBC2</t>
  </si>
  <si>
    <t>Dropbox</t>
  </si>
  <si>
    <t>DcRat</t>
  </si>
  <si>
    <t>https://github.com/qwqdanchun/DcRat</t>
  </si>
  <si>
    <t>@qwqdanchun</t>
  </si>
  <si>
    <t>DCVC2</t>
  </si>
  <si>
    <t>https://github.com/3NailsInfoSec/DCVC2</t>
  </si>
  <si>
    <t>DeimosC2</t>
  </si>
  <si>
    <t>https://github.com/DeimosC2/DeimosC2</t>
  </si>
  <si>
    <t>@CharlesDardaman</t>
  </si>
  <si>
    <t>@jasc22</t>
  </si>
  <si>
    <t>1.1.0 Beta</t>
  </si>
  <si>
    <t>00000000000000000041d00000041d9535d5979f591ae8e547c5e5743e5b64</t>
  </si>
  <si>
    <t>DiscordGo</t>
  </si>
  <si>
    <t>https://github.com/emmaunel/DiscordGo</t>
  </si>
  <si>
    <t>Disctopia</t>
  </si>
  <si>
    <t>https://github.com/3ct0s/disctopia-c2</t>
  </si>
  <si>
    <t>Eggshell</t>
  </si>
  <si>
    <t>https://github.com/neoneggplant/EggShell</t>
  </si>
  <si>
    <t>emp3r0r</t>
  </si>
  <si>
    <t>https://github.com/jm33-m0/emp3r0r</t>
  </si>
  <si>
    <t>Empire</t>
  </si>
  <si>
    <t>https://github.com/BC-SECURITY/Empire</t>
  </si>
  <si>
    <t>@BCSecurity1</t>
  </si>
  <si>
    <t>3.0.5</t>
  </si>
  <si>
    <t>install.sh</t>
  </si>
  <si>
    <t>PowerShell</t>
  </si>
  <si>
    <t>0ad0ad0000ad0ad22c42d42d000000088658245da669bb571fc2a62dd80912</t>
  </si>
  <si>
    <t>#psempire bloodhoundhq.slack.com</t>
  </si>
  <si>
    <t>Dropbox, OneDrive</t>
  </si>
  <si>
    <t>EvilOSX</t>
  </si>
  <si>
    <t>https://github.com/Marten4n6/EvilOSX</t>
  </si>
  <si>
    <t>@cabbagesalad2</t>
  </si>
  <si>
    <t>7.2.1</t>
  </si>
  <si>
    <t>Exploration</t>
  </si>
  <si>
    <t>https://github.com/maxDcb/C2TeamServer</t>
  </si>
  <si>
    <t>Faction C2</t>
  </si>
  <si>
    <t>Taken down</t>
  </si>
  <si>
    <t>TLS</t>
  </si>
  <si>
    <t>#factionc2 bloodhoundhq.slack.com</t>
  </si>
  <si>
    <t>FlyingAFalseFlag</t>
  </si>
  <si>
    <t>https://github.com/monoxgas/FlyingAFalseFlag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</si>
  <si>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</si>
  <si>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</si>
  <si>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</si>
  <si>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</si>
  <si>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</si>
  <si>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</si>
  <si>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</si>
  <si>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GC2-sheet</t>
  </si>
  <si>
    <t>https://github.com/looCiprian/GC2-sheet</t>
  </si>
  <si>
    <t>@loogrz</t>
  </si>
  <si>
    <t>Google Sheets and Drive</t>
  </si>
  <si>
    <t>gcat</t>
  </si>
  <si>
    <t>BSD2</t>
  </si>
  <si>
    <t>https://github.com/byt3bl33d3r/gcat</t>
  </si>
  <si>
    <t>@byt3bl33d3r</t>
  </si>
  <si>
    <t>GoBot2</t>
  </si>
  <si>
    <t>https://github.com/SaturnsVoid/GoBot2</t>
  </si>
  <si>
    <t>GodGenesis</t>
  </si>
  <si>
    <t>https://github.com/SaumyajeetDas/GodGenesis</t>
  </si>
  <si>
    <t>@SaumyajeetDas21</t>
  </si>
  <si>
    <t>godoh</t>
  </si>
  <si>
    <t>https://github.com/sensepost/goDoH</t>
  </si>
  <si>
    <t>@leonjza</t>
  </si>
  <si>
    <t>Google Calendar RAT</t>
  </si>
  <si>
    <t>https://github.com/MrSaighnal/GCR-Google-Calendar-RAT</t>
  </si>
  <si>
    <t>Google Socks</t>
  </si>
  <si>
    <t>https://github.com/lukebaggett/google_socks</t>
  </si>
  <si>
    <t>GRAT2</t>
  </si>
  <si>
    <t>https://github.com/r3nhat/GRAT2</t>
  </si>
  <si>
    <t>@r3n_hat</t>
  </si>
  <si>
    <t>Encrypted Communication using XOR</t>
  </si>
  <si>
    <t>Grim Reaper C2</t>
  </si>
  <si>
    <t>https://github.com/d4rckh/grc2</t>
  </si>
  <si>
    <t>@d4rckh</t>
  </si>
  <si>
    <t>Previously NimC2</t>
  </si>
  <si>
    <t>HardHatC2</t>
  </si>
  <si>
    <t>https://github.com/DragoQCC/HardHatC2</t>
  </si>
  <si>
    <t>@DragoQcc</t>
  </si>
  <si>
    <t>HARS</t>
  </si>
  <si>
    <t>https://github.com/onSec-fr/Http-Asynchronous-Reverse-Shell</t>
  </si>
  <si>
    <t>python</t>
  </si>
  <si>
    <t>Haven</t>
  </si>
  <si>
    <t>Contact Sales</t>
  </si>
  <si>
    <t>https://pivotlabs.dev/haven/</t>
  </si>
  <si>
    <t>https://docs.pivotlabs.dev/index.html</t>
  </si>
  <si>
    <t>Havoc</t>
  </si>
  <si>
    <t>GNU GLP3</t>
  </si>
  <si>
    <t>https://github.com/HavocFramework/Havoc</t>
  </si>
  <si>
    <t>@C5pider</t>
  </si>
  <si>
    <t>Heroinn</t>
  </si>
  <si>
    <t>https://github.com/b23r0/Heroinn</t>
  </si>
  <si>
    <t>HTTP-RevShell</t>
  </si>
  <si>
    <t>https://github.com/3v4Si0N/HTTP-revshell</t>
  </si>
  <si>
    <t>@3v4Si0N</t>
  </si>
  <si>
    <t>ibombshell</t>
  </si>
  <si>
    <t>https://github.com/ElevenPaths/ibombshell</t>
  </si>
  <si>
    <t>0.0.3b</t>
  </si>
  <si>
    <t>INNUENDO</t>
  </si>
  <si>
    <t>https://www.immunityinc.com/products/innuendo/</t>
  </si>
  <si>
    <t>@daveaitel</t>
  </si>
  <si>
    <t>Khepri</t>
  </si>
  <si>
    <t>https://github.com/geemion/Khepri</t>
  </si>
  <si>
    <t>Koadic C3</t>
  </si>
  <si>
    <t>https://github.com/offsecginger/koadic</t>
  </si>
  <si>
    <t>0xA (10)</t>
  </si>
  <si>
    <t>JScript/VBScript</t>
  </si>
  <si>
    <t>Requires valid cert for HTTPS</t>
  </si>
  <si>
    <t>Link</t>
  </si>
  <si>
    <t>https://github.com/postrequest/link</t>
  </si>
  <si>
    <t>LOLBITS</t>
  </si>
  <si>
    <t>https://github.com/Kudaes/LOLBITS</t>
  </si>
  <si>
    <t>@Kurosh2907</t>
  </si>
  <si>
    <t>MacC2</t>
  </si>
  <si>
    <t>https://github.com/cedowens/MacC2</t>
  </si>
  <si>
    <t>2ad2ad0002ad2ad22c42d42d000000faabb8fd156aa8b4d8a37853e1063261</t>
  </si>
  <si>
    <t xml:space="preserve">MaccaroniC2 </t>
  </si>
  <si>
    <t>https://github.com/CalfCrusher/MaccaroniC2</t>
  </si>
  <si>
    <t>MACE</t>
  </si>
  <si>
    <t>https://github.com/nickvangilder/most-average-c2-ever</t>
  </si>
  <si>
    <t>MacShellSwift</t>
  </si>
  <si>
    <t>https://github.com/cedowens/MacShellSwift</t>
  </si>
  <si>
    <t>@cedowens</t>
  </si>
  <si>
    <t>Swift</t>
  </si>
  <si>
    <t>2ad000000000000000000000000000eeebf944d0b023a00f510f06a29b4f46</t>
  </si>
  <si>
    <t>Manjusaka</t>
  </si>
  <si>
    <t>https://github.com/YDHCUI/manjusaka</t>
  </si>
  <si>
    <t>MeetC2</t>
  </si>
  <si>
    <t>https://github.com/CMatri/MeetC2</t>
  </si>
  <si>
    <t>MeliziaC2</t>
  </si>
  <si>
    <t>https://github.com/demon-i386/MeliziaC2</t>
  </si>
  <si>
    <t>Merlin</t>
  </si>
  <si>
    <t>https://github.com/Ne0nd0g/merlin</t>
  </si>
  <si>
    <t>https://merlin-c2.readthedocs.io/en/latest/</t>
  </si>
  <si>
    <t>@merlin_c2</t>
  </si>
  <si>
    <t>0.8.0</t>
  </si>
  <si>
    <t>Binary</t>
  </si>
  <si>
    <t>aPAKE OPAQUE</t>
  </si>
  <si>
    <t>29d21b20d29d29d21c41d21b21b41d494e0df9532e75299f15ba73156cee38</t>
  </si>
  <si>
    <t>#merlin bloodhoundhq.slack.com</t>
  </si>
  <si>
    <r>
      <rPr>
        <rFont val="Calibri"/>
        <color rgb="FF000000"/>
        <sz val="11.0"/>
      </rPr>
      <t xml:space="preserve">Gandalf: </t>
    </r>
    <r>
      <rPr>
        <rFont val="Calibri"/>
        <color rgb="FF1155CC"/>
        <sz val="11.0"/>
        <u/>
      </rPr>
      <t>https://github.com/r00t0v3rr1d3/merlin/tree/dev</t>
    </r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</si>
  <si>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</si>
  <si>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</si>
  <si>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</si>
  <si>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</si>
  <si>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</si>
  <si>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</si>
  <si>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</si>
  <si>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</si>
  <si>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</si>
  <si>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07d14d16d21d21d00042d43d000000aa99ce74e2c6d013c745aa52b5cc042d</t>
  </si>
  <si>
    <t>metasploit.slack.com</t>
  </si>
  <si>
    <t>Meteor</t>
  </si>
  <si>
    <t>https://github.com/degenerat3/meteor</t>
  </si>
  <si>
    <t>Meterpeter</t>
  </si>
  <si>
    <t>https://github.com/r00t-3xp10it/meterpeter</t>
  </si>
  <si>
    <t>MicroBackdoor</t>
  </si>
  <si>
    <t>https://github.com/Cr4sh/MicroBackdoor</t>
  </si>
  <si>
    <t>@d_olex</t>
  </si>
  <si>
    <t>MikeC2</t>
  </si>
  <si>
    <t>https://github.com/mlgualtieri/PurpleTeamSummit/tree/main/Summit-May2021</t>
  </si>
  <si>
    <t>@mlgualtieri</t>
  </si>
  <si>
    <t>C# / PHP</t>
  </si>
  <si>
    <t>PHP</t>
  </si>
  <si>
    <t>The MikeC2 agent is best loaded with MikeDrop</t>
  </si>
  <si>
    <t>MiniC2</t>
  </si>
  <si>
    <t>https://github.com/RickConsole/minic2</t>
  </si>
  <si>
    <t>@ConsoleRick</t>
  </si>
  <si>
    <t>Mistica</t>
  </si>
  <si>
    <t>https://github.com/IncideDigital/Mistica</t>
  </si>
  <si>
    <t>Mythic</t>
  </si>
  <si>
    <t>https://github.com/its-a-feature/Mythic</t>
  </si>
  <si>
    <t>https://docs.mythic-c2.net/</t>
  </si>
  <si>
    <t>@its_a_feature_</t>
  </si>
  <si>
    <t>N/A (Mythic is the handler/controller, not the implant)</t>
  </si>
  <si>
    <t>2ad2ad0002ad2ad00042d42d000000ad9bf51cc3f5a1e29eecb81d0c7b06eb</t>
  </si>
  <si>
    <t>#ApFell bloodhoundgang.herokuapp.com</t>
  </si>
  <si>
    <t>Mythic-Apollo</t>
  </si>
  <si>
    <t>https://github.com/MythicAgents/Apollo</t>
  </si>
  <si>
    <t>@djhohnstein</t>
  </si>
  <si>
    <t>Implant for Mythic</t>
  </si>
  <si>
    <t>Mythic-Medusa</t>
  </si>
  <si>
    <t>https://github.com/MythicAgents/Medusa</t>
  </si>
  <si>
    <t>NamelessC2</t>
  </si>
  <si>
    <t>https://github.com/trickster0/NamelessC2</t>
  </si>
  <si>
    <t>@trickster012</t>
  </si>
  <si>
    <t>Nebula</t>
  </si>
  <si>
    <t>https://github.com/gl4ssesbo1/Nebula</t>
  </si>
  <si>
    <t>Nighthawk</t>
  </si>
  <si>
    <t>£22,500</t>
  </si>
  <si>
    <t>https://www.mdsec.co.uk/nighthawk/</t>
  </si>
  <si>
    <t>@MDSecLabs</t>
  </si>
  <si>
    <t>@domchell</t>
  </si>
  <si>
    <t>Nightmangle</t>
  </si>
  <si>
    <t>https://github.com/1N73LL1G3NC3x/Nightmangle</t>
  </si>
  <si>
    <t>Nimbo-C2</t>
  </si>
  <si>
    <t>https://github.com/itaymigdal/Nimbo-C2</t>
  </si>
  <si>
    <t>Nim</t>
  </si>
  <si>
    <t>Nimplant</t>
  </si>
  <si>
    <t>https://github.com/chvancooten/NimPlant/blob/main/LICENSE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</si>
  <si>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</si>
  <si>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</si>
  <si>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</si>
  <si>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</si>
  <si>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</si>
  <si>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</si>
  <si>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</si>
  <si>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</si>
  <si>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</si>
  <si>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@xp3nt4</t>
  </si>
  <si>
    <t>Node.Js</t>
  </si>
  <si>
    <t>Cli</t>
  </si>
  <si>
    <t>Implants can be built and customized easily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</si>
  <si>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</si>
  <si>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</si>
  <si>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</si>
  <si>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</si>
  <si>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</si>
  <si>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OffensiveNotion</t>
  </si>
  <si>
    <t>https://github.com/mttaggart/OffensiveNotion</t>
  </si>
  <si>
    <t>@mttaggart @huskyhacksmk</t>
  </si>
  <si>
    <t>OST Outflank C2</t>
  </si>
  <si>
    <t>Check Site</t>
  </si>
  <si>
    <t>https://www.outflank.nl/products/outflank-security-tooling/</t>
  </si>
  <si>
    <t>@OutflankNL</t>
  </si>
  <si>
    <t>@DaWouw</t>
  </si>
  <si>
    <t>Yes, private</t>
  </si>
  <si>
    <t>Available as part of larger Outflank Security Tooling (OST) offering with multiple initial access and post-ex capabilities</t>
  </si>
  <si>
    <t>Oyabun C2</t>
  </si>
  <si>
    <t>https://redcodelabs.io/oyabun/</t>
  </si>
  <si>
    <t>@redcode_labs</t>
  </si>
  <si>
    <t>Palinka</t>
  </si>
  <si>
    <t>https://github.com/lapolis/palinka_c2</t>
  </si>
  <si>
    <t>@l4p0lis</t>
  </si>
  <si>
    <t>Periscope</t>
  </si>
  <si>
    <t>Custom</t>
  </si>
  <si>
    <t>DMCA takedown</t>
  </si>
  <si>
    <t>@malcomvetter</t>
  </si>
  <si>
    <t>PetaQ</t>
  </si>
  <si>
    <t>https://github.com/fozavci/petaqc2</t>
  </si>
  <si>
    <t>https://github.com/github/dmca/blob/master/2023/09/2023-09-26-walmart.md</t>
  </si>
  <si>
    <t>PhoenixC2</t>
  </si>
  <si>
    <t>https://github.com/screamz2k/PhoenixC2</t>
  </si>
  <si>
    <t>https://phoenixc2.com/</t>
  </si>
  <si>
    <t>@screamz2k</t>
  </si>
  <si>
    <t>PickleC2</t>
  </si>
  <si>
    <t>https://github.com/xRET2pwn/PickleC2</t>
  </si>
  <si>
    <t>https://picklec2.readthedocs.io/en/latest/</t>
  </si>
  <si>
    <t>@RET2_pwn</t>
  </si>
  <si>
    <t>PoshC2</t>
  </si>
  <si>
    <t>https://github.com/nettitude/PoshC2/</t>
  </si>
  <si>
    <t>https://poshc2.readthedocs.io/en/latest/</t>
  </si>
  <si>
    <t>@Nettitude_Labs</t>
  </si>
  <si>
    <t>7.4.0</t>
  </si>
  <si>
    <t>PowerShell/C#/Python</t>
  </si>
  <si>
    <t>poshc2.slack.com</t>
  </si>
  <si>
    <t>https://labs.nettitude.com/blog/detecting-poshc2-indicators-of-compromise/</t>
  </si>
  <si>
    <t>PowerHub</t>
  </si>
  <si>
    <t>https://github.com/AdrianVollmer/PowerHub</t>
  </si>
  <si>
    <t>@mr_mitm</t>
  </si>
  <si>
    <t>Prelude</t>
  </si>
  <si>
    <t>https://github.com/preludeorg/</t>
  </si>
  <si>
    <t>https://www.prelude.org/</t>
  </si>
  <si>
    <t>@preludeorg</t>
  </si>
  <si>
    <t>@bfuzzy1</t>
  </si>
  <si>
    <t>0.9.12</t>
  </si>
  <si>
    <t>NodeJS</t>
  </si>
  <si>
    <t>Go/Python/JS</t>
  </si>
  <si>
    <t>Pre-shared key/TLS</t>
  </si>
  <si>
    <t>Community is free, Professional $50 per user, Enterprise $1,000 a month up to 10 users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</si>
  <si>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</si>
  <si>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</si>
  <si>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</si>
  <si>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</si>
  <si>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</si>
  <si>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</si>
  <si>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</si>
  <si>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</si>
  <si>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</si>
  <si>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</si>
  <si>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</si>
  <si>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</si>
  <si>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</si>
  <si>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</si>
  <si>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</si>
  <si>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</si>
  <si>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RATel</t>
  </si>
  <si>
    <t>https://github.com/FrenchCisco/RATel</t>
  </si>
  <si>
    <t>Realm</t>
  </si>
  <si>
    <t>https://github.com/spellshift/realm</t>
  </si>
  <si>
    <t>REC2</t>
  </si>
  <si>
    <t>https://github.com/g0h4n/REC2</t>
  </si>
  <si>
    <t>@g0h4n_0</t>
  </si>
  <si>
    <t>Red Team Toolkit</t>
  </si>
  <si>
    <t>https://www.netspi.com/technology/red-team-toolkit/</t>
  </si>
  <si>
    <t>@SilentBreakSec</t>
  </si>
  <si>
    <t>@dmay3r</t>
  </si>
  <si>
    <t>RedbloodC2</t>
  </si>
  <si>
    <t>https://github.com/kira2040k/RedbloodC2</t>
  </si>
  <si>
    <t>@kira_321k</t>
  </si>
  <si>
    <t>RedditC2</t>
  </si>
  <si>
    <t>https://github.com/kleiton0x00/RedditC2</t>
  </si>
  <si>
    <t>@kleiton0x7e @t4tch3r_</t>
  </si>
  <si>
    <t>RedHerd Framework</t>
  </si>
  <si>
    <t>https://github.com/redherd-project/redherd-framework</t>
  </si>
  <si>
    <t>https://redherd.readthedocs.io</t>
  </si>
  <si>
    <t>@RedHerdProject</t>
  </si>
  <si>
    <t>0.0.4</t>
  </si>
  <si>
    <t>JavaScript / Docker</t>
  </si>
  <si>
    <t>Node.js</t>
  </si>
  <si>
    <t>Yes*</t>
  </si>
  <si>
    <t>Yes (SSH)</t>
  </si>
  <si>
    <t>Yes**</t>
  </si>
  <si>
    <t>(*) Implant refers to the supported OS for the assets. (**) ATT&amp;CK Mapping is easly integrated through custom topics, the default is CKC Mapping.</t>
  </si>
  <si>
    <t>redViper</t>
  </si>
  <si>
    <t>https://github.com/itsKindred/redViper</t>
  </si>
  <si>
    <t>ReVBShell</t>
  </si>
  <si>
    <t>https://github.com/bitsadmin/revbshell</t>
  </si>
  <si>
    <t>ReverseTCPShell</t>
  </si>
  <si>
    <t>https://github.com/ZHacker13/ReverseTCPShell</t>
  </si>
  <si>
    <t>@ZHacker13</t>
  </si>
  <si>
    <t>Direct, constant TCP connection</t>
  </si>
  <si>
    <t>sak1to-shell</t>
  </si>
  <si>
    <t>https://github.com/d4rk007/sak1to-shell</t>
  </si>
  <si>
    <t>Sandman</t>
  </si>
  <si>
    <t>https://github.com/Idov31/Sandman</t>
  </si>
  <si>
    <t>SCYTHE</t>
  </si>
  <si>
    <t>https://github.com/scythe-io</t>
  </si>
  <si>
    <t>https://scythe.io</t>
  </si>
  <si>
    <t>@scythe_io</t>
  </si>
  <si>
    <t>Curve25519</t>
  </si>
  <si>
    <t>2ad2ad16d2ad2ad22c42d42d0000006f254909a73bf62f6b28507e9fb451b5</t>
  </si>
  <si>
    <t>Secret Handshake</t>
  </si>
  <si>
    <t>https://github.com/jconwell/secret_handshake</t>
  </si>
  <si>
    <t>@turboCodr</t>
  </si>
  <si>
    <t>Serpentine</t>
  </si>
  <si>
    <t>https://github.com/jafarlihi/serpentine</t>
  </si>
  <si>
    <t>Shad0w</t>
  </si>
  <si>
    <t>https://github.com/bats3c/shad0w</t>
  </si>
  <si>
    <t>@_batsec_</t>
  </si>
  <si>
    <t>Shadow Workers</t>
  </si>
  <si>
    <t>https://github.com/shadow-workers/shadow-workers</t>
  </si>
  <si>
    <t>ShadowForgeC2</t>
  </si>
  <si>
    <t>https://github.com/0xEr3bus/ShadowForgeC2</t>
  </si>
  <si>
    <t>SharpC2</t>
  </si>
  <si>
    <t>https://github.com/rasta-mouse/SharpC2</t>
  </si>
  <si>
    <t>https://rastamouse.me/2020/05/sharpc2/</t>
  </si>
  <si>
    <t>@_RastaMouse @_xpn_</t>
  </si>
  <si>
    <t>SharpGmailC2</t>
  </si>
  <si>
    <t>https://github.com/reveng007/SharpGmailC2</t>
  </si>
  <si>
    <t>@reveng007</t>
  </si>
  <si>
    <t>SilentTrinity</t>
  </si>
  <si>
    <t>https://github.com/byt3bl33d3r/SILENTTRINITY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</si>
  <si>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</si>
  <si>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</si>
  <si>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</si>
  <si>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</si>
  <si>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</si>
  <si>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</si>
  <si>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</si>
  <si>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</si>
  <si>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Slack-C2Bot</t>
  </si>
  <si>
    <t>https://github.com/praetorian-inc/slack-c2bot</t>
  </si>
  <si>
    <t>Slackor</t>
  </si>
  <si>
    <t>https://github.com/n00py/Slackor</t>
  </si>
  <si>
    <t>Sliver</t>
  </si>
  <si>
    <t>https://github.com/BishopFox/sliver</t>
  </si>
  <si>
    <t>@LittleJoeTables @rkervell @bishopfox</t>
  </si>
  <si>
    <t>0.0.6</t>
  </si>
  <si>
    <t>mTLS</t>
  </si>
  <si>
    <t>2ad2ad0002ad2ad00041d2ad2ad41da5207249a18099be84ef3c8811adc883</t>
  </si>
  <si>
    <t>Good for evasion</t>
  </si>
  <si>
    <t>SQLC2</t>
  </si>
  <si>
    <t>https://github.com/NetSPI/SQLC2</t>
  </si>
  <si>
    <t>Striker</t>
  </si>
  <si>
    <t>https://github.com/4g3nt47/Striker</t>
  </si>
  <si>
    <t>@UmarAbdoul</t>
  </si>
  <si>
    <t>SuperShell</t>
  </si>
  <si>
    <t>https://github.com/tdragon6/Supershell/</t>
  </si>
  <si>
    <t>https://github.com/tdragon6/Supershell/blob/main/README_EN.md</t>
  </si>
  <si>
    <t>Throwback</t>
  </si>
  <si>
    <t>https://github.com/silentbreaksec/Throwback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</si>
  <si>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</si>
  <si>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</si>
  <si>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</si>
  <si>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</si>
  <si>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</si>
  <si>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</si>
  <si>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</si>
  <si>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ToRat</t>
  </si>
  <si>
    <t>Unlicense</t>
  </si>
  <si>
    <t>https://github.com/lu4p/ToRat</t>
  </si>
  <si>
    <t>@lu4p3</t>
  </si>
  <si>
    <t>Trevor</t>
  </si>
  <si>
    <t>https://github.com/trustedsec/trevorc2/</t>
  </si>
  <si>
    <t>@HackingDave</t>
  </si>
  <si>
    <t>Python/PowerShell</t>
  </si>
  <si>
    <t>TripleCross</t>
  </si>
  <si>
    <t>https://github.com/h3xduck/TripleCross</t>
  </si>
  <si>
    <t>@h3xduck</t>
  </si>
  <si>
    <t>Twittor</t>
  </si>
  <si>
    <t>https://github.com/PaulSec/twittor</t>
  </si>
  <si>
    <t>Villain</t>
  </si>
  <si>
    <t>https://github.com/t3l3machus/Villain</t>
  </si>
  <si>
    <t>@t3l3machus</t>
  </si>
  <si>
    <t>Violent Fungus</t>
  </si>
  <si>
    <t>https://github.com/sogonsec/ViolentFungus-C2</t>
  </si>
  <si>
    <t>Viper</t>
  </si>
  <si>
    <t>https://github.com/FunnyWolf/Viper/</t>
  </si>
  <si>
    <t>https://www.yuque.com/viper-en/inh85g/cvucxz</t>
  </si>
  <si>
    <t>VirusTotalC2</t>
  </si>
  <si>
    <t>https://github.com/D1rkMtr/VirusTotalC2</t>
  </si>
  <si>
    <t>@D1rkMtr</t>
  </si>
  <si>
    <t>Void-RAT</t>
  </si>
  <si>
    <t>https://github.com/KadeDev/Void-RAT</t>
  </si>
  <si>
    <t>Voodoo</t>
  </si>
  <si>
    <t>https://s2.security/voodoo/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</si>
  <si>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</si>
  <si>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</si>
  <si>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</si>
  <si>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</si>
  <si>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</si>
  <si>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</si>
  <si>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</si>
  <si>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Wareed DNS C2</t>
  </si>
  <si>
    <t>https://github.com/Faisal-P27/WAREED-DNS-C2</t>
  </si>
  <si>
    <t>@Faisal_P27</t>
  </si>
  <si>
    <t>WarFox</t>
  </si>
  <si>
    <t>https://github.com/FULLSHADE/WarFox/</t>
  </si>
  <si>
    <t>WEASEL</t>
  </si>
  <si>
    <t>https://github.com/facebookincubator/WEASEL</t>
  </si>
  <si>
    <t>@ucsenoi</t>
  </si>
  <si>
    <t>Beacons via DNS</t>
  </si>
  <si>
    <t>Zuthaka</t>
  </si>
  <si>
    <t>https://github.com/pucarasec/zuthaka</t>
  </si>
  <si>
    <t>@pucara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</si>
</sst>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mm/dd/yyyy"/>
  </numFmts>
  <fonts count="52">
    <font>
      <sz val="10.0"/>
      <color rgb="FF000000"/>
      <name val="Arial"/>
      <scheme val="minor"/>
    </font>
    <font>
      <sz val="11.0"/>
      <color rgb="FFFFFFFF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1155CC"/>
      <name val="Calibri"/>
    </font>
    <font>
      <b/>
      <u/>
      <sz val="11.0"/>
      <color rgb="FF1155CC"/>
      <name val="Calibri"/>
    </font>
    <font>
      <b/>
      <u/>
      <sz val="11.0"/>
      <color rgb="FF0000FF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222222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color theme="1"/>
      <name val="Arial"/>
      <scheme val="minor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color rgb="FF000000"/>
      <name val="Roboto"/>
    </font>
    <font>
      <b/>
      <color theme="1"/>
      <name val="Arial"/>
      <scheme val="minor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/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vertical="bottom"/>
    </xf>
    <xf borderId="0" fillId="0" fontId="7" numFmtId="164" xfId="0" applyAlignment="1" applyFont="1" applyNumberFormat="1">
      <alignment readingOrder="0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vertical="bottom"/>
    </xf>
    <xf borderId="0" fillId="10" fontId="7" numFmtId="0" xfId="0" applyAlignment="1" applyFill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12" numFmtId="0" xfId="0" applyAlignment="1" applyFont="1">
      <alignment horizontal="center" shrinkToFit="0" vertical="bottom" wrapText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7" numFmtId="164" xfId="0" applyAlignment="1" applyFont="1" applyNumberFormat="1">
      <alignment horizontal="right" readingOrder="0" vertical="bottom"/>
    </xf>
    <xf borderId="0" fillId="11" fontId="7" numFmtId="0" xfId="0" applyAlignment="1" applyFill="1" applyFont="1">
      <alignment horizontal="center" readingOrder="0" vertical="bottom"/>
    </xf>
    <xf borderId="0" fillId="0" fontId="13" numFmtId="0" xfId="0" applyAlignment="1" applyFont="1">
      <alignment horizontal="left" readingOrder="0" shrinkToFit="0" vertical="bottom" wrapText="0"/>
    </xf>
    <xf borderId="0" fillId="10" fontId="7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7" numFmtId="164" xfId="0" applyAlignment="1" applyFont="1" applyNumberFormat="1">
      <alignment horizontal="right" vertical="bottom"/>
    </xf>
    <xf borderId="0" fillId="10" fontId="7" numFmtId="0" xfId="0" applyAlignment="1" applyFont="1">
      <alignment vertical="bottom"/>
    </xf>
    <xf borderId="0" fillId="12" fontId="7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readingOrder="0"/>
    </xf>
    <xf borderId="0" fillId="0" fontId="11" numFmtId="164" xfId="0" applyAlignment="1" applyFont="1" applyNumberFormat="1">
      <alignment horizontal="right" vertical="bottom"/>
    </xf>
    <xf borderId="0" fillId="10" fontId="7" numFmtId="0" xfId="0" applyAlignment="1" applyFont="1">
      <alignment horizontal="center" vertical="bottom"/>
    </xf>
    <xf borderId="0" fillId="12" fontId="7" numFmtId="0" xfId="0" applyAlignment="1" applyFont="1">
      <alignment horizontal="center" vertical="bottom"/>
    </xf>
    <xf borderId="0" fillId="0" fontId="7" numFmtId="165" xfId="0" applyAlignment="1" applyFont="1" applyNumberFormat="1">
      <alignment horizontal="center" readingOrder="0" vertical="bottom"/>
    </xf>
    <xf borderId="0" fillId="0" fontId="7" numFmtId="0" xfId="0" applyAlignment="1" applyFont="1">
      <alignment readingOrder="0"/>
    </xf>
    <xf borderId="0" fillId="0" fontId="18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 shrinkToFit="0" vertical="bottom" wrapText="0"/>
    </xf>
    <xf borderId="0" fillId="13" fontId="19" numFmtId="0" xfId="0" applyAlignment="1" applyFill="1" applyFont="1">
      <alignment readingOrder="0"/>
    </xf>
    <xf borderId="0" fillId="0" fontId="20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164" xfId="0" applyAlignment="1" applyFont="1" applyNumberFormat="1">
      <alignment vertical="bottom"/>
    </xf>
    <xf borderId="0" fillId="0" fontId="21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22" numFmtId="0" xfId="0" applyAlignment="1" applyFont="1">
      <alignment horizontal="center" readingOrder="0" shrinkToFit="0" vertical="bottom" wrapText="0"/>
    </xf>
    <xf borderId="0" fillId="0" fontId="23" numFmtId="0" xfId="0" applyAlignment="1" applyFont="1">
      <alignment horizontal="left" readingOrder="0" shrinkToFit="0" vertical="bottom" wrapText="0"/>
    </xf>
    <xf borderId="2" fillId="0" fontId="24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horizontal="left" shrinkToFit="0" vertical="bottom" wrapText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11" numFmtId="0" xfId="0" applyFont="1"/>
    <xf borderId="0" fillId="13" fontId="7" numFmtId="0" xfId="0" applyAlignment="1" applyFont="1">
      <alignment readingOrder="0"/>
    </xf>
    <xf borderId="0" fillId="12" fontId="7" numFmtId="0" xfId="0" applyAlignment="1" applyFont="1">
      <alignment horizontal="center" readingOrder="0" shrinkToFit="0" vertical="bottom" wrapText="0"/>
    </xf>
    <xf borderId="0" fillId="0" fontId="26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shrinkToFit="0" vertical="bottom" wrapText="0"/>
    </xf>
    <xf borderId="0" fillId="0" fontId="27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28" numFmtId="0" xfId="0" applyAlignment="1" applyFont="1">
      <alignment horizontal="left" readingOrder="0" shrinkToFit="0" vertical="bottom" wrapText="0"/>
    </xf>
    <xf borderId="0" fillId="0" fontId="7" numFmtId="164" xfId="0" applyAlignment="1" applyFont="1" applyNumberFormat="1">
      <alignment horizontal="center" vertical="bottom"/>
    </xf>
    <xf borderId="0" fillId="0" fontId="29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0" fillId="13" fontId="30" numFmtId="0" xfId="0" applyAlignment="1" applyFont="1">
      <alignment readingOrder="0"/>
    </xf>
    <xf borderId="0" fillId="0" fontId="31" numFmtId="0" xfId="0" applyAlignment="1" applyFont="1">
      <alignment vertical="bottom"/>
    </xf>
    <xf borderId="0" fillId="0" fontId="11" numFmtId="164" xfId="0" applyAlignment="1" applyFont="1" applyNumberFormat="1">
      <alignment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left" shrinkToFit="0" vertical="bottom" wrapText="0"/>
    </xf>
    <xf borderId="0" fillId="12" fontId="7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32" numFmtId="0" xfId="0" applyAlignment="1" applyFont="1">
      <alignment vertical="bottom"/>
    </xf>
    <xf borderId="0" fillId="10" fontId="11" numFmtId="0" xfId="0" applyAlignment="1" applyFont="1">
      <alignment horizontal="center" vertical="bottom"/>
    </xf>
    <xf borderId="0" fillId="13" fontId="2" numFmtId="0" xfId="0" applyAlignment="1" applyFont="1">
      <alignment readingOrder="0" vertical="bottom"/>
    </xf>
    <xf borderId="0" fillId="13" fontId="7" numFmtId="0" xfId="0" applyAlignment="1" applyFont="1">
      <alignment horizontal="center" readingOrder="0" vertical="bottom"/>
    </xf>
    <xf borderId="0" fillId="0" fontId="33" numFmtId="0" xfId="0" applyAlignment="1" applyFont="1">
      <alignment readingOrder="0"/>
    </xf>
    <xf borderId="0" fillId="13" fontId="7" numFmtId="0" xfId="0" applyAlignment="1" applyFont="1">
      <alignment readingOrder="0" vertical="bottom"/>
    </xf>
    <xf borderId="0" fillId="13" fontId="7" numFmtId="164" xfId="0" applyAlignment="1" applyFont="1" applyNumberFormat="1">
      <alignment horizontal="right" readingOrder="0" vertical="bottom"/>
    </xf>
    <xf borderId="0" fillId="13" fontId="34" numFmtId="0" xfId="0" applyAlignment="1" applyFont="1">
      <alignment horizontal="center" readingOrder="0" vertical="bottom"/>
    </xf>
    <xf borderId="0" fillId="10" fontId="35" numFmtId="0" xfId="0" applyAlignment="1" applyFont="1">
      <alignment horizontal="center" readingOrder="0" vertical="bottom"/>
    </xf>
    <xf borderId="0" fillId="13" fontId="19" numFmtId="0" xfId="0" applyAlignment="1" applyFont="1">
      <alignment vertical="bottom"/>
    </xf>
    <xf borderId="0" fillId="13" fontId="7" numFmtId="0" xfId="0" applyAlignment="1" applyFont="1">
      <alignment horizontal="center" vertical="bottom"/>
    </xf>
    <xf borderId="0" fillId="0" fontId="36" numFmtId="0" xfId="0" applyAlignment="1" applyFont="1">
      <alignment vertical="bottom"/>
    </xf>
    <xf borderId="0" fillId="12" fontId="11" numFmtId="0" xfId="0" applyAlignment="1" applyFont="1">
      <alignment horizontal="center" vertical="bottom"/>
    </xf>
    <xf borderId="0" fillId="0" fontId="11" numFmtId="165" xfId="0" applyAlignment="1" applyFont="1" applyNumberFormat="1">
      <alignment horizontal="center" vertical="bottom"/>
    </xf>
    <xf borderId="0" fillId="0" fontId="37" numFmtId="0" xfId="0" applyAlignment="1" applyFont="1">
      <alignment vertical="bottom"/>
    </xf>
    <xf quotePrefix="1" borderId="0" fillId="0" fontId="11" numFmtId="0" xfId="0" applyAlignment="1" applyFont="1">
      <alignment vertical="bottom"/>
    </xf>
    <xf borderId="0" fillId="0" fontId="11" numFmtId="166" xfId="0" applyAlignment="1" applyFont="1" applyNumberFormat="1">
      <alignment horizontal="right" vertical="bottom"/>
    </xf>
    <xf borderId="0" fillId="0" fontId="38" numFmtId="0" xfId="0" applyAlignment="1" applyFont="1">
      <alignment readingOrder="0"/>
    </xf>
    <xf borderId="0" fillId="0" fontId="39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40" numFmtId="0" xfId="0" applyAlignment="1" applyFont="1">
      <alignment readingOrder="0" shrinkToFit="0" vertical="bottom" wrapText="0"/>
    </xf>
    <xf borderId="0" fillId="13" fontId="7" numFmtId="0" xfId="0" applyAlignment="1" applyFont="1">
      <alignment readingOrder="0" shrinkToFit="0" vertical="bottom" wrapText="0"/>
    </xf>
    <xf borderId="0" fillId="0" fontId="41" numFmtId="0" xfId="0" applyAlignment="1" applyFont="1">
      <alignment readingOrder="0" vertical="bottom"/>
    </xf>
    <xf borderId="0" fillId="0" fontId="7" numFmtId="165" xfId="0" applyAlignment="1" applyFont="1" applyNumberFormat="1">
      <alignment horizontal="center" vertical="bottom"/>
    </xf>
    <xf borderId="0" fillId="13" fontId="42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38" numFmtId="0" xfId="0" applyAlignment="1" applyFont="1">
      <alignment horizontal="center" readingOrder="0"/>
    </xf>
    <xf borderId="0" fillId="0" fontId="44" numFmtId="0" xfId="0" applyAlignment="1" applyFont="1">
      <alignment readingOrder="0" shrinkToFit="0" wrapText="0"/>
    </xf>
    <xf borderId="0" fillId="0" fontId="38" numFmtId="0" xfId="0" applyAlignment="1" applyFont="1">
      <alignment shrinkToFit="0" wrapText="0"/>
    </xf>
    <xf borderId="0" fillId="0" fontId="32" numFmtId="0" xfId="0" applyAlignment="1" applyFont="1">
      <alignment vertical="bottom"/>
    </xf>
    <xf borderId="0" fillId="0" fontId="7" numFmtId="49" xfId="0" applyAlignment="1" applyFont="1" applyNumberFormat="1">
      <alignment horizontal="center" readingOrder="0" shrinkToFit="0" vertical="bottom" wrapText="0"/>
    </xf>
    <xf borderId="0" fillId="0" fontId="45" numFmtId="0" xfId="0" applyAlignment="1" applyFont="1">
      <alignment readingOrder="0" vertical="bottom"/>
    </xf>
    <xf borderId="0" fillId="0" fontId="46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47" numFmtId="0" xfId="0" applyAlignment="1" applyFont="1">
      <alignment vertical="bottom"/>
    </xf>
    <xf borderId="0" fillId="0" fontId="48" numFmtId="0" xfId="0" applyAlignment="1" applyFont="1">
      <alignment readingOrder="0" vertical="bottom"/>
    </xf>
    <xf borderId="0" fillId="0" fontId="49" numFmtId="0" xfId="0" applyAlignment="1" applyFont="1">
      <alignment readingOrder="0" shrinkToFit="0" vertical="bottom" wrapText="0"/>
    </xf>
    <xf borderId="3" fillId="0" fontId="50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vertical="bottom"/>
    </xf>
    <xf borderId="0" fillId="0" fontId="36" numFmtId="0" xfId="0" applyAlignment="1" applyFont="1">
      <alignment readingOrder="0"/>
    </xf>
    <xf borderId="0" fillId="0" fontId="5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att-culbert/CloakNDaggerC2" TargetMode="External"/><Relationship Id="rId190" Type="http://schemas.openxmlformats.org/officeDocument/2006/relationships/hyperlink" Target="https://howto.thec2matrix.com/contribute" TargetMode="External"/><Relationship Id="rId42" Type="http://schemas.openxmlformats.org/officeDocument/2006/relationships/hyperlink" Target="https://www.cobaltstrike.com/" TargetMode="External"/><Relationship Id="rId41" Type="http://schemas.openxmlformats.org/officeDocument/2006/relationships/hyperlink" Target="https://howto.thec2matrix.com/contribute" TargetMode="External"/><Relationship Id="rId44" Type="http://schemas.openxmlformats.org/officeDocument/2006/relationships/hyperlink" Target="https://github.com/cobbr/Covenant" TargetMode="External"/><Relationship Id="rId194" Type="http://schemas.openxmlformats.org/officeDocument/2006/relationships/hyperlink" Target="https://github.com/xRET2pwn/PickleC2" TargetMode="External"/><Relationship Id="rId43" Type="http://schemas.openxmlformats.org/officeDocument/2006/relationships/hyperlink" Target="https://www.coresecurity.com/products/core-impact/" TargetMode="External"/><Relationship Id="rId193" Type="http://schemas.openxmlformats.org/officeDocument/2006/relationships/hyperlink" Target="https://howto.thec2matrix.com/contribute" TargetMode="External"/><Relationship Id="rId46" Type="http://schemas.openxmlformats.org/officeDocument/2006/relationships/hyperlink" Target="https://www.shodan.io/search?query=ssl%3A%E2%80%9DCovenant%E2%80%9D%20http.component%3A%E2%80%9DBlazor%E2%80%9D" TargetMode="External"/><Relationship Id="rId192" Type="http://schemas.openxmlformats.org/officeDocument/2006/relationships/hyperlink" Target="https://phoenixc2.com/" TargetMode="External"/><Relationship Id="rId45" Type="http://schemas.openxmlformats.org/officeDocument/2006/relationships/hyperlink" Target="https://cobbr.io/tags" TargetMode="External"/><Relationship Id="rId191" Type="http://schemas.openxmlformats.org/officeDocument/2006/relationships/hyperlink" Target="https://github.com/screamz2k/PhoenixC2" TargetMode="External"/><Relationship Id="rId48" Type="http://schemas.openxmlformats.org/officeDocument/2006/relationships/hyperlink" Target="https://howto.thec2matrix.com/contribute" TargetMode="External"/><Relationship Id="rId187" Type="http://schemas.openxmlformats.org/officeDocument/2006/relationships/hyperlink" Target="https://howto.thec2matrix.com/contribute" TargetMode="External"/><Relationship Id="rId47" Type="http://schemas.openxmlformats.org/officeDocument/2006/relationships/hyperlink" Target="https://github.com/crawl3r/DaaC2" TargetMode="External"/><Relationship Id="rId186" Type="http://schemas.openxmlformats.org/officeDocument/2006/relationships/hyperlink" Target="https://github.com/malcomvetter/Periscope" TargetMode="External"/><Relationship Id="rId185" Type="http://schemas.openxmlformats.org/officeDocument/2006/relationships/hyperlink" Target="https://howto.thec2matrix.com/contribute" TargetMode="External"/><Relationship Id="rId49" Type="http://schemas.openxmlformats.org/officeDocument/2006/relationships/hyperlink" Target="https://github.com/h0mbre/Dali" TargetMode="External"/><Relationship Id="rId184" Type="http://schemas.openxmlformats.org/officeDocument/2006/relationships/hyperlink" Target="https://github.com/lapolis/palinka_c2" TargetMode="External"/><Relationship Id="rId189" Type="http://schemas.openxmlformats.org/officeDocument/2006/relationships/hyperlink" Target="https://github.com/github/dmca/blob/master/2023/09/2023-09-26-walmart.md" TargetMode="External"/><Relationship Id="rId188" Type="http://schemas.openxmlformats.org/officeDocument/2006/relationships/hyperlink" Target="https://github.com/fozavci/petaqc2" TargetMode="External"/><Relationship Id="rId31" Type="http://schemas.openxmlformats.org/officeDocument/2006/relationships/hyperlink" Target="https://github.com/FSecureLABS/C3" TargetMode="External"/><Relationship Id="rId30" Type="http://schemas.openxmlformats.org/officeDocument/2006/relationships/hyperlink" Target="https://howto.thec2matrix.com/contribute" TargetMode="External"/><Relationship Id="rId33" Type="http://schemas.openxmlformats.org/officeDocument/2006/relationships/hyperlink" Target="https://labs.f-secure.com/blog/introducing-ldap-c2-for-c3" TargetMode="External"/><Relationship Id="rId183" Type="http://schemas.openxmlformats.org/officeDocument/2006/relationships/hyperlink" Target="https://howto.thec2matrix.com/contribute" TargetMode="External"/><Relationship Id="rId32" Type="http://schemas.openxmlformats.org/officeDocument/2006/relationships/hyperlink" Target="https://labs.f-secure.com/tools/c3/" TargetMode="External"/><Relationship Id="rId182" Type="http://schemas.openxmlformats.org/officeDocument/2006/relationships/hyperlink" Target="https://redcodelabs.io/oyabun/" TargetMode="External"/><Relationship Id="rId35" Type="http://schemas.openxmlformats.org/officeDocument/2006/relationships/hyperlink" Target="http://mitre-caldera.slack.com/" TargetMode="External"/><Relationship Id="rId181" Type="http://schemas.openxmlformats.org/officeDocument/2006/relationships/hyperlink" Target="https://www.outflank.nl/products/outflank-security-tooling/" TargetMode="External"/><Relationship Id="rId34" Type="http://schemas.openxmlformats.org/officeDocument/2006/relationships/hyperlink" Target="https://github.com/mitre/caldera" TargetMode="External"/><Relationship Id="rId180" Type="http://schemas.openxmlformats.org/officeDocument/2006/relationships/hyperlink" Target="https://howto.thec2matrix.com/contribute" TargetMode="External"/><Relationship Id="rId37" Type="http://schemas.openxmlformats.org/officeDocument/2006/relationships/hyperlink" Target="https://3xpl01tc0d3r.blogspot.com/2020/03/introduction-to-callidus.html" TargetMode="External"/><Relationship Id="rId176" Type="http://schemas.openxmlformats.org/officeDocument/2006/relationships/hyperlink" Target="https://howto.thec2matrix.com/c2/nuages" TargetMode="External"/><Relationship Id="rId297" Type="http://schemas.openxmlformats.org/officeDocument/2006/relationships/hyperlink" Target="https://github.com/D1rkMtr/VirusTotalC2" TargetMode="External"/><Relationship Id="rId36" Type="http://schemas.openxmlformats.org/officeDocument/2006/relationships/hyperlink" Target="https://github.com/3xpl01tc0d3r/Callidus" TargetMode="External"/><Relationship Id="rId175" Type="http://schemas.openxmlformats.org/officeDocument/2006/relationships/hyperlink" Target="http://setup.sh/" TargetMode="External"/><Relationship Id="rId296" Type="http://schemas.openxmlformats.org/officeDocument/2006/relationships/hyperlink" Target="https://howto.thec2matrix.com/contribute" TargetMode="External"/><Relationship Id="rId39" Type="http://schemas.openxmlformats.org/officeDocument/2006/relationships/hyperlink" Target="https://community.rsa.com/community/products/netwitness/blog/2020/05/14/using-rsa-netwitness-to-detect-chaos-c2" TargetMode="External"/><Relationship Id="rId174" Type="http://schemas.openxmlformats.org/officeDocument/2006/relationships/hyperlink" Target="https://github.com/p3nt4/Nuages" TargetMode="External"/><Relationship Id="rId295" Type="http://schemas.openxmlformats.org/officeDocument/2006/relationships/hyperlink" Target="https://www.yuque.com/viper-en/inh85g/cvucxz" TargetMode="External"/><Relationship Id="rId38" Type="http://schemas.openxmlformats.org/officeDocument/2006/relationships/hyperlink" Target="https://github.com/tiagorlampert/CHAOS" TargetMode="External"/><Relationship Id="rId173" Type="http://schemas.openxmlformats.org/officeDocument/2006/relationships/hyperlink" Target="https://howto.thec2matrix.com/contribute" TargetMode="External"/><Relationship Id="rId294" Type="http://schemas.openxmlformats.org/officeDocument/2006/relationships/hyperlink" Target="https://github.com/FunnyWolf/Viper/" TargetMode="External"/><Relationship Id="rId179" Type="http://schemas.openxmlformats.org/officeDocument/2006/relationships/hyperlink" Target="https://github.com/mttaggart/OffensiveNotion" TargetMode="External"/><Relationship Id="rId178" Type="http://schemas.openxmlformats.org/officeDocument/2006/relationships/hyperlink" Target="https://shells.systems/unveiling-octopus-the-pre-operation-c2-for-red-teamers/" TargetMode="External"/><Relationship Id="rId299" Type="http://schemas.openxmlformats.org/officeDocument/2006/relationships/hyperlink" Target="https://github.com/KadeDev/Void-RAT" TargetMode="External"/><Relationship Id="rId177" Type="http://schemas.openxmlformats.org/officeDocument/2006/relationships/hyperlink" Target="https://github.com/mhaskar/Octopus" TargetMode="External"/><Relationship Id="rId298" Type="http://schemas.openxmlformats.org/officeDocument/2006/relationships/hyperlink" Target="https://howto.thec2matrix.com/contribute" TargetMode="External"/><Relationship Id="rId20" Type="http://schemas.openxmlformats.org/officeDocument/2006/relationships/hyperlink" Target="https://grimmie.net/atlasc2-carrying-the-weight-of-net-assemblies/" TargetMode="External"/><Relationship Id="rId22" Type="http://schemas.openxmlformats.org/officeDocument/2006/relationships/hyperlink" Target="https://gitlab.com/KevinJClark/badrats" TargetMode="External"/><Relationship Id="rId21" Type="http://schemas.openxmlformats.org/officeDocument/2006/relationships/hyperlink" Target="https://github.com/UnkL4b/BabyShark" TargetMode="External"/><Relationship Id="rId24" Type="http://schemas.openxmlformats.org/officeDocument/2006/relationships/hyperlink" Target="https://github.com/S3N4T0R-0X0/BEAR" TargetMode="External"/><Relationship Id="rId23" Type="http://schemas.openxmlformats.org/officeDocument/2006/relationships/hyperlink" Target="https://howto.thec2matrix.com/contribute" TargetMode="External"/><Relationship Id="rId26" Type="http://schemas.openxmlformats.org/officeDocument/2006/relationships/hyperlink" Target="https://howto.thec2matrix.com/contribute" TargetMode="External"/><Relationship Id="rId25" Type="http://schemas.openxmlformats.org/officeDocument/2006/relationships/hyperlink" Target="https://github.com/loseys/BlackMamba" TargetMode="External"/><Relationship Id="rId28" Type="http://schemas.openxmlformats.org/officeDocument/2006/relationships/hyperlink" Target="https://www.shodan.io/search?query=http.html_hash%3A-1957161625" TargetMode="External"/><Relationship Id="rId27" Type="http://schemas.openxmlformats.org/officeDocument/2006/relationships/hyperlink" Target="https://bruteratel.com/" TargetMode="External"/><Relationship Id="rId29" Type="http://schemas.openxmlformats.org/officeDocument/2006/relationships/hyperlink" Target="https://github.com/theshadowboxers/bunraku" TargetMode="External"/><Relationship Id="rId11" Type="http://schemas.openxmlformats.org/officeDocument/2006/relationships/hyperlink" Target="https://github.com/Leo4j/Amnesiac" TargetMode="External"/><Relationship Id="rId10" Type="http://schemas.openxmlformats.org/officeDocument/2006/relationships/hyperlink" Target="https://blog.talosintelligence.com/2022/10/alchimist-offensive-framework.html" TargetMode="External"/><Relationship Id="rId13" Type="http://schemas.openxmlformats.org/officeDocument/2006/relationships/hyperlink" Target="https://github.com/sweetsoftware/Ares" TargetMode="External"/><Relationship Id="rId12" Type="http://schemas.openxmlformats.org/officeDocument/2006/relationships/hyperlink" Target="https://howto.thec2matrix.com/contribute" TargetMode="External"/><Relationship Id="rId15" Type="http://schemas.openxmlformats.org/officeDocument/2006/relationships/hyperlink" Target="https://github.com/nasbench/C2-Matrix-Indicators/tree/main/Ares" TargetMode="External"/><Relationship Id="rId198" Type="http://schemas.openxmlformats.org/officeDocument/2006/relationships/hyperlink" Target="https://poshc2.readthedocs.io/en/latest/" TargetMode="External"/><Relationship Id="rId14" Type="http://schemas.openxmlformats.org/officeDocument/2006/relationships/hyperlink" Target="https://github.com/nasbench/C2-Matrix-Indicators/tree/main/Ares" TargetMode="External"/><Relationship Id="rId197" Type="http://schemas.openxmlformats.org/officeDocument/2006/relationships/hyperlink" Target="https://github.com/nettitude/PoshC2/" TargetMode="External"/><Relationship Id="rId17" Type="http://schemas.openxmlformats.org/officeDocument/2006/relationships/hyperlink" Target="https://howto.thec2matrix.com/contribute" TargetMode="External"/><Relationship Id="rId196" Type="http://schemas.openxmlformats.org/officeDocument/2006/relationships/hyperlink" Target="https://howto.thec2matrix.com/contribute" TargetMode="External"/><Relationship Id="rId16" Type="http://schemas.openxmlformats.org/officeDocument/2006/relationships/hyperlink" Target="https://github.com/NYAN-x-CAT/AsyncRAT-C-Sharp" TargetMode="External"/><Relationship Id="rId195" Type="http://schemas.openxmlformats.org/officeDocument/2006/relationships/hyperlink" Target="https://picklec2.readthedocs.io/en/latest/" TargetMode="External"/><Relationship Id="rId19" Type="http://schemas.openxmlformats.org/officeDocument/2006/relationships/hyperlink" Target="https://github.com/Gr1mmie/AtlasC2" TargetMode="External"/><Relationship Id="rId18" Type="http://schemas.openxmlformats.org/officeDocument/2006/relationships/hyperlink" Target="https://search.censys.io/search?resource=hosts&amp;sort=RELEVANCE&amp;per_page=25&amp;virtual_hosts=EXCLUDE&amp;q=services.tls.certificates.leaf_data.issuer.common_name%3AAsyncRat" TargetMode="External"/><Relationship Id="rId199" Type="http://schemas.openxmlformats.org/officeDocument/2006/relationships/hyperlink" Target="http://install.sh" TargetMode="External"/><Relationship Id="rId84" Type="http://schemas.openxmlformats.org/officeDocument/2006/relationships/hyperlink" Target="https://github.com/SaturnsVoid/GoBot2" TargetMode="External"/><Relationship Id="rId83" Type="http://schemas.openxmlformats.org/officeDocument/2006/relationships/hyperlink" Target="https://howto.thec2matrix.com/contribute" TargetMode="External"/><Relationship Id="rId86" Type="http://schemas.openxmlformats.org/officeDocument/2006/relationships/hyperlink" Target="https://github.com/SaumyajeetDas/GodGenesis" TargetMode="External"/><Relationship Id="rId85" Type="http://schemas.openxmlformats.org/officeDocument/2006/relationships/hyperlink" Target="https://howto.thec2matrix.com/contribute" TargetMode="External"/><Relationship Id="rId88" Type="http://schemas.openxmlformats.org/officeDocument/2006/relationships/hyperlink" Target="https://github.com/sensepost/goDoH" TargetMode="External"/><Relationship Id="rId150" Type="http://schemas.openxmlformats.org/officeDocument/2006/relationships/hyperlink" Target="https://github.com/its-a-feature/Mythic" TargetMode="External"/><Relationship Id="rId271" Type="http://schemas.openxmlformats.org/officeDocument/2006/relationships/hyperlink" Target="https://github.com/NetSPI/SQLC2" TargetMode="External"/><Relationship Id="rId87" Type="http://schemas.openxmlformats.org/officeDocument/2006/relationships/hyperlink" Target="https://howto.thec2matrix.com/contribute" TargetMode="External"/><Relationship Id="rId270" Type="http://schemas.openxmlformats.org/officeDocument/2006/relationships/hyperlink" Target="https://www.shodan.io/search?query=ssl.jarm%3A3fd21b20d00000021c43d21b21b43d41226dd5dfc615dd4a96265559485910+%22HTTP%2F1.1+404+Not+Found%22+%22Cache-Control%3A+no-store%2C+no-cache%2C+must-revalidate%22+%22Content-Length%3A+0%22&amp;page=3" TargetMode="External"/><Relationship Id="rId89" Type="http://schemas.openxmlformats.org/officeDocument/2006/relationships/hyperlink" Target="https://github.com/MrSaighnal/GCR-Google-Calendar-RAT" TargetMode="External"/><Relationship Id="rId80" Type="http://schemas.openxmlformats.org/officeDocument/2006/relationships/hyperlink" Target="https://github.com/looCiprian/GC2-sheet" TargetMode="External"/><Relationship Id="rId82" Type="http://schemas.openxmlformats.org/officeDocument/2006/relationships/hyperlink" Target="https://github.com/byt3bl33d3r/gcat" TargetMode="External"/><Relationship Id="rId81" Type="http://schemas.openxmlformats.org/officeDocument/2006/relationships/hyperlink" Target="https://howto.thec2matrix.com/contribute" TargetMode="External"/><Relationship Id="rId1" Type="http://schemas.openxmlformats.org/officeDocument/2006/relationships/hyperlink" Target="https://github.com/nasbench/C2-Matrix-Indicators/" TargetMode="External"/><Relationship Id="rId2" Type="http://schemas.openxmlformats.org/officeDocument/2006/relationships/hyperlink" Target="https://howto.thec2matrix.com/detection/jarm" TargetMode="External"/><Relationship Id="rId3" Type="http://schemas.openxmlformats.org/officeDocument/2006/relationships/hyperlink" Target="https://michaelkoczwara.medium.com/hunting-c2-with-shodan-223ca250d06f" TargetMode="External"/><Relationship Id="rId149" Type="http://schemas.openxmlformats.org/officeDocument/2006/relationships/hyperlink" Target="https://howto.thec2matrix.com/contribute" TargetMode="External"/><Relationship Id="rId4" Type="http://schemas.openxmlformats.org/officeDocument/2006/relationships/hyperlink" Target="https://github.com/Adaptix-Framework/AdaptixC2" TargetMode="External"/><Relationship Id="rId148" Type="http://schemas.openxmlformats.org/officeDocument/2006/relationships/hyperlink" Target="https://github.com/IncideDigital/Mistica" TargetMode="External"/><Relationship Id="rId269" Type="http://schemas.openxmlformats.org/officeDocument/2006/relationships/hyperlink" Target="https://www.proofpoint.com/us/blog/security-briefs/ta551-uses-sliver-red-team-tool-new-activity" TargetMode="External"/><Relationship Id="rId9" Type="http://schemas.openxmlformats.org/officeDocument/2006/relationships/hyperlink" Target="https://github.com/enkomio/AlanFramework" TargetMode="External"/><Relationship Id="rId143" Type="http://schemas.openxmlformats.org/officeDocument/2006/relationships/hyperlink" Target="https://howto.thec2matrix.com/contribute" TargetMode="External"/><Relationship Id="rId264" Type="http://schemas.openxmlformats.org/officeDocument/2006/relationships/hyperlink" Target="https://howto.thec2matrix.com/contribute" TargetMode="External"/><Relationship Id="rId142" Type="http://schemas.openxmlformats.org/officeDocument/2006/relationships/hyperlink" Target="https://github.com/Cr4sh/MicroBackdoor" TargetMode="External"/><Relationship Id="rId263" Type="http://schemas.openxmlformats.org/officeDocument/2006/relationships/hyperlink" Target="https://github.com/praetorian-inc/slack-c2bot" TargetMode="External"/><Relationship Id="rId141" Type="http://schemas.openxmlformats.org/officeDocument/2006/relationships/hyperlink" Target="https://howto.thec2matrix.com/contribute" TargetMode="External"/><Relationship Id="rId262" Type="http://schemas.openxmlformats.org/officeDocument/2006/relationships/hyperlink" Target="https://howto.thec2matrix.com/contribute" TargetMode="External"/><Relationship Id="rId140" Type="http://schemas.openxmlformats.org/officeDocument/2006/relationships/hyperlink" Target="https://github.com/r00t-3xp10it/meterpeter" TargetMode="External"/><Relationship Id="rId261" Type="http://schemas.openxmlformats.org/officeDocument/2006/relationships/hyperlink" Target="https://github.com/slyd0g/" TargetMode="External"/><Relationship Id="rId5" Type="http://schemas.openxmlformats.org/officeDocument/2006/relationships/hyperlink" Target="https://adaptix-framework.gitbook.io/adaptix-framework" TargetMode="External"/><Relationship Id="rId147" Type="http://schemas.openxmlformats.org/officeDocument/2006/relationships/hyperlink" Target="https://howto.thec2matrix.com/contribute" TargetMode="External"/><Relationship Id="rId268" Type="http://schemas.openxmlformats.org/officeDocument/2006/relationships/hyperlink" Target="https://github.com/BishopFox/sliver" TargetMode="External"/><Relationship Id="rId6" Type="http://schemas.openxmlformats.org/officeDocument/2006/relationships/hyperlink" Target="https://howto.thec2matrix.com/contribute" TargetMode="External"/><Relationship Id="rId146" Type="http://schemas.openxmlformats.org/officeDocument/2006/relationships/hyperlink" Target="https://github.com/RickConsole/minic2" TargetMode="External"/><Relationship Id="rId267" Type="http://schemas.openxmlformats.org/officeDocument/2006/relationships/hyperlink" Target="https://howto.thec2matrix.com/contribute" TargetMode="External"/><Relationship Id="rId7" Type="http://schemas.openxmlformats.org/officeDocument/2006/relationships/hyperlink" Target="https://github.com/smokeme/airstrike" TargetMode="External"/><Relationship Id="rId145" Type="http://schemas.openxmlformats.org/officeDocument/2006/relationships/hyperlink" Target="https://howto.thec2matrix.com/contribute" TargetMode="External"/><Relationship Id="rId266" Type="http://schemas.openxmlformats.org/officeDocument/2006/relationships/hyperlink" Target="https://github.com/n00py/Slackor" TargetMode="External"/><Relationship Id="rId8" Type="http://schemas.openxmlformats.org/officeDocument/2006/relationships/hyperlink" Target="https://howto.thec2matrix.com/contribute" TargetMode="External"/><Relationship Id="rId144" Type="http://schemas.openxmlformats.org/officeDocument/2006/relationships/hyperlink" Target="https://github.com/mlgualtieri/PurpleTeamSummit/tree/main/Summit-May2021" TargetMode="External"/><Relationship Id="rId265" Type="http://schemas.openxmlformats.org/officeDocument/2006/relationships/hyperlink" Target="https://github.com/nasbench/C2-Matrix-Indicators/tree/main/slack-c2bot" TargetMode="External"/><Relationship Id="rId73" Type="http://schemas.openxmlformats.org/officeDocument/2006/relationships/hyperlink" Target="https://pkg.kali.org/pkg/powershell-empire" TargetMode="External"/><Relationship Id="rId72" Type="http://schemas.openxmlformats.org/officeDocument/2006/relationships/hyperlink" Target="http://install.sh" TargetMode="External"/><Relationship Id="rId75" Type="http://schemas.openxmlformats.org/officeDocument/2006/relationships/hyperlink" Target="https://github.com/maxDcb/C2TeamServer" TargetMode="External"/><Relationship Id="rId74" Type="http://schemas.openxmlformats.org/officeDocument/2006/relationships/hyperlink" Target="https://github.com/Marten4n6/EvilOSX" TargetMode="External"/><Relationship Id="rId77" Type="http://schemas.openxmlformats.org/officeDocument/2006/relationships/hyperlink" Target="http://install.sh" TargetMode="External"/><Relationship Id="rId260" Type="http://schemas.openxmlformats.org/officeDocument/2006/relationships/hyperlink" Target="https://github.com/byt3bl33d3r/SILENTTRINITY" TargetMode="External"/><Relationship Id="rId76" Type="http://schemas.openxmlformats.org/officeDocument/2006/relationships/hyperlink" Target="https://howto.thec2matrix.com/contribute" TargetMode="External"/><Relationship Id="rId79" Type="http://schemas.openxmlformats.org/officeDocument/2006/relationships/hyperlink" Target="https://github.com/Ziconius/FudgeC2" TargetMode="External"/><Relationship Id="rId78" Type="http://schemas.openxmlformats.org/officeDocument/2006/relationships/hyperlink" Target="https://github.com/monoxgas/FlyingAFalseFlag" TargetMode="External"/><Relationship Id="rId71" Type="http://schemas.openxmlformats.org/officeDocument/2006/relationships/hyperlink" Target="https://github.com/BC-SECURITY/Empire" TargetMode="External"/><Relationship Id="rId70" Type="http://schemas.openxmlformats.org/officeDocument/2006/relationships/hyperlink" Target="https://howto.thec2matrix.com/contribute" TargetMode="External"/><Relationship Id="rId139" Type="http://schemas.openxmlformats.org/officeDocument/2006/relationships/hyperlink" Target="https://howto.thec2matrix.com/contribute" TargetMode="External"/><Relationship Id="rId138" Type="http://schemas.openxmlformats.org/officeDocument/2006/relationships/hyperlink" Target="https://github.com/degenerat3/meteor" TargetMode="External"/><Relationship Id="rId259" Type="http://schemas.openxmlformats.org/officeDocument/2006/relationships/hyperlink" Target="https://howto.thec2matrix.com/contribute" TargetMode="External"/><Relationship Id="rId137" Type="http://schemas.openxmlformats.org/officeDocument/2006/relationships/hyperlink" Target="https://www.shodan.io/search?query=ssl%3A%22MetasploitSelfSignedCA%22" TargetMode="External"/><Relationship Id="rId258" Type="http://schemas.openxmlformats.org/officeDocument/2006/relationships/hyperlink" Target="https://github.com/reveng007/SharpGmailC2" TargetMode="External"/><Relationship Id="rId132" Type="http://schemas.openxmlformats.org/officeDocument/2006/relationships/hyperlink" Target="https://howto.thec2matrix.com/contribute" TargetMode="External"/><Relationship Id="rId253" Type="http://schemas.openxmlformats.org/officeDocument/2006/relationships/hyperlink" Target="https://github.com/0xEr3bus/ShadowForgeC2" TargetMode="External"/><Relationship Id="rId131" Type="http://schemas.openxmlformats.org/officeDocument/2006/relationships/hyperlink" Target="https://github.com/demon-i386/MeliziaC2" TargetMode="External"/><Relationship Id="rId252" Type="http://schemas.openxmlformats.org/officeDocument/2006/relationships/hyperlink" Target="https://howto.thec2matrix.com/contribute" TargetMode="External"/><Relationship Id="rId130" Type="http://schemas.openxmlformats.org/officeDocument/2006/relationships/hyperlink" Target="https://howto.thec2matrix.com/contribute" TargetMode="External"/><Relationship Id="rId251" Type="http://schemas.openxmlformats.org/officeDocument/2006/relationships/hyperlink" Target="https://github.com/shadow-workers/shadow-workers" TargetMode="External"/><Relationship Id="rId250" Type="http://schemas.openxmlformats.org/officeDocument/2006/relationships/hyperlink" Target="https://howto.thec2matrix.com/contribute" TargetMode="External"/><Relationship Id="rId136" Type="http://schemas.openxmlformats.org/officeDocument/2006/relationships/hyperlink" Target="https://github.com/rapid7/metasploit-framework" TargetMode="External"/><Relationship Id="rId257" Type="http://schemas.openxmlformats.org/officeDocument/2006/relationships/hyperlink" Target="https://howto.thec2matrix.com/contribute" TargetMode="External"/><Relationship Id="rId135" Type="http://schemas.openxmlformats.org/officeDocument/2006/relationships/hyperlink" Target="https://github.com/r00t0v3rr1d3/merlin/tree/dev" TargetMode="External"/><Relationship Id="rId256" Type="http://schemas.openxmlformats.org/officeDocument/2006/relationships/hyperlink" Target="https://rastamouse.me/2020/05/sharpc2/" TargetMode="External"/><Relationship Id="rId134" Type="http://schemas.openxmlformats.org/officeDocument/2006/relationships/hyperlink" Target="https://merlin-c2.readthedocs.io/en/latest/" TargetMode="External"/><Relationship Id="rId255" Type="http://schemas.openxmlformats.org/officeDocument/2006/relationships/hyperlink" Target="https://github.com/rasta-mouse/SharpC2" TargetMode="External"/><Relationship Id="rId133" Type="http://schemas.openxmlformats.org/officeDocument/2006/relationships/hyperlink" Target="https://github.com/Ne0nd0g/merlin" TargetMode="External"/><Relationship Id="rId254" Type="http://schemas.openxmlformats.org/officeDocument/2006/relationships/hyperlink" Target="https://howto.thec2matrix.com/contribute" TargetMode="External"/><Relationship Id="rId62" Type="http://schemas.openxmlformats.org/officeDocument/2006/relationships/hyperlink" Target="https://howto.thec2matrix.com/contribute" TargetMode="External"/><Relationship Id="rId61" Type="http://schemas.openxmlformats.org/officeDocument/2006/relationships/hyperlink" Target="https://github.com/emmaunel/DiscordGo" TargetMode="External"/><Relationship Id="rId64" Type="http://schemas.openxmlformats.org/officeDocument/2006/relationships/hyperlink" Target="https://howto.thec2matrix.com/contribute" TargetMode="External"/><Relationship Id="rId63" Type="http://schemas.openxmlformats.org/officeDocument/2006/relationships/hyperlink" Target="https://github.com/3ct0s/disctopia-c2" TargetMode="External"/><Relationship Id="rId66" Type="http://schemas.openxmlformats.org/officeDocument/2006/relationships/hyperlink" Target="https://github.com/nasbench/C2-Matrix-Indicators/tree/main/disctopia-c2/1.0.1" TargetMode="External"/><Relationship Id="rId172" Type="http://schemas.openxmlformats.org/officeDocument/2006/relationships/hyperlink" Target="https://github.com/EnginDemirbilek/NorthStarC2" TargetMode="External"/><Relationship Id="rId293" Type="http://schemas.openxmlformats.org/officeDocument/2006/relationships/hyperlink" Target="https://howto.thec2matrix.com/contribute" TargetMode="External"/><Relationship Id="rId65" Type="http://schemas.openxmlformats.org/officeDocument/2006/relationships/hyperlink" Target="https://github.com/nasbench/C2-Matrix-Indicators/tree/main/disctopia-c2/1.0.1" TargetMode="External"/><Relationship Id="rId171" Type="http://schemas.openxmlformats.org/officeDocument/2006/relationships/hyperlink" Target="https://shells.systems/introducing-ninja-c2-the-c2-built-for-stealth-red-team-operations/" TargetMode="External"/><Relationship Id="rId292" Type="http://schemas.openxmlformats.org/officeDocument/2006/relationships/hyperlink" Target="https://github.com/sogonsec/ViolentFungus-C2" TargetMode="External"/><Relationship Id="rId68" Type="http://schemas.openxmlformats.org/officeDocument/2006/relationships/hyperlink" Target="https://howto.thec2matrix.com/contribute" TargetMode="External"/><Relationship Id="rId170" Type="http://schemas.openxmlformats.org/officeDocument/2006/relationships/hyperlink" Target="https://github.com/ahmedkhlief/Ninja/" TargetMode="External"/><Relationship Id="rId291" Type="http://schemas.openxmlformats.org/officeDocument/2006/relationships/hyperlink" Target="https://howto.thec2matrix.com/contribute" TargetMode="External"/><Relationship Id="rId67" Type="http://schemas.openxmlformats.org/officeDocument/2006/relationships/hyperlink" Target="https://github.com/neoneggplant/EggShell" TargetMode="External"/><Relationship Id="rId290" Type="http://schemas.openxmlformats.org/officeDocument/2006/relationships/hyperlink" Target="https://github.com/t3l3machus/Villain" TargetMode="External"/><Relationship Id="rId60" Type="http://schemas.openxmlformats.org/officeDocument/2006/relationships/hyperlink" Target="https://www.shodan.io/search?query=http.html_hash%3A-14029177" TargetMode="External"/><Relationship Id="rId165" Type="http://schemas.openxmlformats.org/officeDocument/2006/relationships/hyperlink" Target="https://github.com/itaymigdal/Nimbo-C2" TargetMode="External"/><Relationship Id="rId286" Type="http://schemas.openxmlformats.org/officeDocument/2006/relationships/hyperlink" Target="https://github.com/h3xduck/TripleCross" TargetMode="External"/><Relationship Id="rId69" Type="http://schemas.openxmlformats.org/officeDocument/2006/relationships/hyperlink" Target="https://github.com/jm33-m0/emp3r0r" TargetMode="External"/><Relationship Id="rId164" Type="http://schemas.openxmlformats.org/officeDocument/2006/relationships/hyperlink" Target="https://howto.thec2matrix.com/contribute" TargetMode="External"/><Relationship Id="rId285" Type="http://schemas.openxmlformats.org/officeDocument/2006/relationships/hyperlink" Target="https://nasbench.medium.com/understanding-detecting-c2-frameworks-trevorc2-2a9ce6f1f425" TargetMode="External"/><Relationship Id="rId163" Type="http://schemas.openxmlformats.org/officeDocument/2006/relationships/hyperlink" Target="https://github.com/1N73LL1G3NC3x/Nightmangle" TargetMode="External"/><Relationship Id="rId284" Type="http://schemas.openxmlformats.org/officeDocument/2006/relationships/hyperlink" Target="https://github.com/trustedsec/trevorc2/" TargetMode="External"/><Relationship Id="rId162" Type="http://schemas.openxmlformats.org/officeDocument/2006/relationships/hyperlink" Target="https://www.mdsec.co.uk/nighthawk/" TargetMode="External"/><Relationship Id="rId283" Type="http://schemas.openxmlformats.org/officeDocument/2006/relationships/hyperlink" Target="https://howto.thec2matrix.com/contribute" TargetMode="External"/><Relationship Id="rId169" Type="http://schemas.openxmlformats.org/officeDocument/2006/relationships/hyperlink" Target="https://search.censys.io/search?resource=hosts&amp;sort=RELEVANCE&amp;per_page=25&amp;virtual_hosts=EXCLUDE&amp;q=96832ad2ed44cb8a072ae603b56ce4d323ff5889" TargetMode="External"/><Relationship Id="rId168" Type="http://schemas.openxmlformats.org/officeDocument/2006/relationships/hyperlink" Target="https://howto.thec2matrix.com/contribute" TargetMode="External"/><Relationship Id="rId289" Type="http://schemas.openxmlformats.org/officeDocument/2006/relationships/hyperlink" Target="https://howto.thec2matrix.com/contribute" TargetMode="External"/><Relationship Id="rId167" Type="http://schemas.openxmlformats.org/officeDocument/2006/relationships/hyperlink" Target="https://github.com/chvancooten/NimPlant/blob/main/LICENSE" TargetMode="External"/><Relationship Id="rId288" Type="http://schemas.openxmlformats.org/officeDocument/2006/relationships/hyperlink" Target="https://github.com/PaulSec/twittor" TargetMode="External"/><Relationship Id="rId166" Type="http://schemas.openxmlformats.org/officeDocument/2006/relationships/hyperlink" Target="https://howto.thec2matrix.com/contribute" TargetMode="External"/><Relationship Id="rId287" Type="http://schemas.openxmlformats.org/officeDocument/2006/relationships/hyperlink" Target="https://howto.thec2matrix.com/contribute" TargetMode="External"/><Relationship Id="rId51" Type="http://schemas.openxmlformats.org/officeDocument/2006/relationships/hyperlink" Target="https://github.com/hyp3rlinx/DarkFinger-C2" TargetMode="External"/><Relationship Id="rId50" Type="http://schemas.openxmlformats.org/officeDocument/2006/relationships/hyperlink" Target="https://h0mbre.github.io/Image_Based_C2_PoC/" TargetMode="External"/><Relationship Id="rId53" Type="http://schemas.openxmlformats.org/officeDocument/2006/relationships/hyperlink" Target="https://github.com/Arno0x/DBC2" TargetMode="External"/><Relationship Id="rId52" Type="http://schemas.openxmlformats.org/officeDocument/2006/relationships/hyperlink" Target="https://nasbench.medium.com/understanding-detecting-c2-frameworks-darkfinger-c2-539c79282a1c" TargetMode="External"/><Relationship Id="rId55" Type="http://schemas.openxmlformats.org/officeDocument/2006/relationships/hyperlink" Target="https://github.com/qwqdanchun/DcRat" TargetMode="External"/><Relationship Id="rId161" Type="http://schemas.openxmlformats.org/officeDocument/2006/relationships/hyperlink" Target="https://howto.thec2matrix.com/contribute" TargetMode="External"/><Relationship Id="rId282" Type="http://schemas.openxmlformats.org/officeDocument/2006/relationships/hyperlink" Target="https://twitter.com/lu4p3" TargetMode="External"/><Relationship Id="rId54" Type="http://schemas.openxmlformats.org/officeDocument/2006/relationships/hyperlink" Target="https://howto.thec2matrix.com/contribute" TargetMode="External"/><Relationship Id="rId160" Type="http://schemas.openxmlformats.org/officeDocument/2006/relationships/hyperlink" Target="https://github.com/gl4ssesbo1/Nebula" TargetMode="External"/><Relationship Id="rId281" Type="http://schemas.openxmlformats.org/officeDocument/2006/relationships/hyperlink" Target="https://github.com/lu4p/ToRat" TargetMode="External"/><Relationship Id="rId57" Type="http://schemas.openxmlformats.org/officeDocument/2006/relationships/hyperlink" Target="https://github.com/3NailsInfoSec/DCVC2" TargetMode="External"/><Relationship Id="rId280" Type="http://schemas.openxmlformats.org/officeDocument/2006/relationships/hyperlink" Target="https://howto.thec2matrix.com/contribute" TargetMode="External"/><Relationship Id="rId56" Type="http://schemas.openxmlformats.org/officeDocument/2006/relationships/hyperlink" Target="https://howto.thec2matrix.com/contribute" TargetMode="External"/><Relationship Id="rId159" Type="http://schemas.openxmlformats.org/officeDocument/2006/relationships/hyperlink" Target="https://howto.thec2matrix.com/contribute" TargetMode="External"/><Relationship Id="rId59" Type="http://schemas.openxmlformats.org/officeDocument/2006/relationships/hyperlink" Target="https://github.com/DeimosC2/DeimosC2" TargetMode="External"/><Relationship Id="rId154" Type="http://schemas.openxmlformats.org/officeDocument/2006/relationships/hyperlink" Target="https://github.com/MythicAgents/Apollo" TargetMode="External"/><Relationship Id="rId275" Type="http://schemas.openxmlformats.org/officeDocument/2006/relationships/hyperlink" Target="https://github.com/tdragon6/Supershell/" TargetMode="External"/><Relationship Id="rId58" Type="http://schemas.openxmlformats.org/officeDocument/2006/relationships/hyperlink" Target="https://howto.thec2matrix.com/contribute" TargetMode="External"/><Relationship Id="rId153" Type="http://schemas.openxmlformats.org/officeDocument/2006/relationships/hyperlink" Target="https://www.shodan.io/search?query=ssl%3AMythic+port%3A7443" TargetMode="External"/><Relationship Id="rId274" Type="http://schemas.openxmlformats.org/officeDocument/2006/relationships/hyperlink" Target="https://howto.thec2matrix.com/contribute" TargetMode="External"/><Relationship Id="rId152" Type="http://schemas.openxmlformats.org/officeDocument/2006/relationships/hyperlink" Target="https://howto.thec2matrix.com/c2/mythic" TargetMode="External"/><Relationship Id="rId273" Type="http://schemas.openxmlformats.org/officeDocument/2006/relationships/hyperlink" Target="https://github.com/4g3nt47/Striker" TargetMode="External"/><Relationship Id="rId151" Type="http://schemas.openxmlformats.org/officeDocument/2006/relationships/hyperlink" Target="https://docs.mythic-c2.net/" TargetMode="External"/><Relationship Id="rId272" Type="http://schemas.openxmlformats.org/officeDocument/2006/relationships/hyperlink" Target="https://howto.thec2matrix.com/contribute" TargetMode="External"/><Relationship Id="rId158" Type="http://schemas.openxmlformats.org/officeDocument/2006/relationships/hyperlink" Target="https://github.com/trickster0/NamelessC2" TargetMode="External"/><Relationship Id="rId279" Type="http://schemas.openxmlformats.org/officeDocument/2006/relationships/hyperlink" Target="https://github.com/Mr-Un1k0d3r/ThunderShell" TargetMode="External"/><Relationship Id="rId157" Type="http://schemas.openxmlformats.org/officeDocument/2006/relationships/hyperlink" Target="https://howto.thec2matrix.com/contribute" TargetMode="External"/><Relationship Id="rId278" Type="http://schemas.openxmlformats.org/officeDocument/2006/relationships/hyperlink" Target="https://github.com/silentbreaksec/Throwback" TargetMode="External"/><Relationship Id="rId156" Type="http://schemas.openxmlformats.org/officeDocument/2006/relationships/hyperlink" Target="https://github.com/MythicAgents/Medusa" TargetMode="External"/><Relationship Id="rId277" Type="http://schemas.openxmlformats.org/officeDocument/2006/relationships/hyperlink" Target="https://howto.thec2matrix.com/contribute" TargetMode="External"/><Relationship Id="rId155" Type="http://schemas.openxmlformats.org/officeDocument/2006/relationships/hyperlink" Target="https://howto.thec2matrix.com/contribute" TargetMode="External"/><Relationship Id="rId276" Type="http://schemas.openxmlformats.org/officeDocument/2006/relationships/hyperlink" Target="https://github.com/tdragon6/Supershell/blob/main/README_EN.md" TargetMode="External"/><Relationship Id="rId107" Type="http://schemas.openxmlformats.org/officeDocument/2006/relationships/hyperlink" Target="https://github.com/3v4Si0N/HTTP-revshell" TargetMode="External"/><Relationship Id="rId228" Type="http://schemas.openxmlformats.org/officeDocument/2006/relationships/hyperlink" Target="https://howto.thec2matrix.com/contribute" TargetMode="External"/><Relationship Id="rId106" Type="http://schemas.openxmlformats.org/officeDocument/2006/relationships/hyperlink" Target="https://howto.thec2matrix.com/contribute" TargetMode="External"/><Relationship Id="rId227" Type="http://schemas.openxmlformats.org/officeDocument/2006/relationships/hyperlink" Target="https://github.com/kira2040k/RedbloodC2" TargetMode="External"/><Relationship Id="rId105" Type="http://schemas.openxmlformats.org/officeDocument/2006/relationships/hyperlink" Target="https://github.com/b23r0/Heroinn" TargetMode="External"/><Relationship Id="rId226" Type="http://schemas.openxmlformats.org/officeDocument/2006/relationships/hyperlink" Target="http://install.sh" TargetMode="External"/><Relationship Id="rId104" Type="http://schemas.openxmlformats.org/officeDocument/2006/relationships/hyperlink" Target="https://www.zscaler.com/blogs/security-research/havoc-across-cyberspace" TargetMode="External"/><Relationship Id="rId225" Type="http://schemas.openxmlformats.org/officeDocument/2006/relationships/hyperlink" Target="https://www.netspi.com/technology/red-team-toolkit/" TargetMode="External"/><Relationship Id="rId109" Type="http://schemas.openxmlformats.org/officeDocument/2006/relationships/hyperlink" Target="https://github.com/ElevenPaths/ibombshell" TargetMode="External"/><Relationship Id="rId108" Type="http://schemas.openxmlformats.org/officeDocument/2006/relationships/hyperlink" Target="https://howto.thec2matrix.com/contribute" TargetMode="External"/><Relationship Id="rId229" Type="http://schemas.openxmlformats.org/officeDocument/2006/relationships/hyperlink" Target="https://github.com/kleiton0x00/RedditC2" TargetMode="External"/><Relationship Id="rId220" Type="http://schemas.openxmlformats.org/officeDocument/2006/relationships/hyperlink" Target="https://howto.thec2matrix.com/contribute" TargetMode="External"/><Relationship Id="rId103" Type="http://schemas.openxmlformats.org/officeDocument/2006/relationships/hyperlink" Target="https://howto.thec2matrix.com/contribute" TargetMode="External"/><Relationship Id="rId224" Type="http://schemas.openxmlformats.org/officeDocument/2006/relationships/hyperlink" Target="https://howto.thec2matrix.com/contribute" TargetMode="External"/><Relationship Id="rId102" Type="http://schemas.openxmlformats.org/officeDocument/2006/relationships/hyperlink" Target="https://github.com/HavocFramework/Havoc" TargetMode="External"/><Relationship Id="rId223" Type="http://schemas.openxmlformats.org/officeDocument/2006/relationships/hyperlink" Target="https://github.com/g0h4n/REC2" TargetMode="External"/><Relationship Id="rId101" Type="http://schemas.openxmlformats.org/officeDocument/2006/relationships/hyperlink" Target="https://howto.thec2matrix.com/contribute" TargetMode="External"/><Relationship Id="rId222" Type="http://schemas.openxmlformats.org/officeDocument/2006/relationships/hyperlink" Target="https://howto.thec2matrix.com/contribute" TargetMode="External"/><Relationship Id="rId100" Type="http://schemas.openxmlformats.org/officeDocument/2006/relationships/hyperlink" Target="https://docs.pivotlabs.dev/index.html" TargetMode="External"/><Relationship Id="rId221" Type="http://schemas.openxmlformats.org/officeDocument/2006/relationships/hyperlink" Target="https://github.com/spellshift/realm" TargetMode="External"/><Relationship Id="rId217" Type="http://schemas.openxmlformats.org/officeDocument/2006/relationships/hyperlink" Target="https://attack.mitre.org/software/S0262/" TargetMode="External"/><Relationship Id="rId216" Type="http://schemas.openxmlformats.org/officeDocument/2006/relationships/hyperlink" Target="https://github.com/quasar/QuasarRAT" TargetMode="External"/><Relationship Id="rId215" Type="http://schemas.openxmlformats.org/officeDocument/2006/relationships/hyperlink" Target="https://howto.thec2matrix.com/contribute" TargetMode="External"/><Relationship Id="rId214" Type="http://schemas.openxmlformats.org/officeDocument/2006/relationships/hyperlink" Target="https://github.com/n1nj4sec/pupy" TargetMode="External"/><Relationship Id="rId219" Type="http://schemas.openxmlformats.org/officeDocument/2006/relationships/hyperlink" Target="https://github.com/FrenchCisco/RATel" TargetMode="External"/><Relationship Id="rId218" Type="http://schemas.openxmlformats.org/officeDocument/2006/relationships/hyperlink" Target="https://community.rsa.com/community/products/netwitness/blog/2020/05/26/using-rsa-netwitness-to-detect-quasarrat" TargetMode="External"/><Relationship Id="rId213" Type="http://schemas.openxmlformats.org/officeDocument/2006/relationships/hyperlink" Target="http://install.sh" TargetMode="External"/><Relationship Id="rId212" Type="http://schemas.openxmlformats.org/officeDocument/2006/relationships/hyperlink" Target="https://howto.thec2matrix.com/contribute" TargetMode="External"/><Relationship Id="rId211" Type="http://schemas.openxmlformats.org/officeDocument/2006/relationships/hyperlink" Target="https://github.com/entynetproject/proton" TargetMode="External"/><Relationship Id="rId210" Type="http://schemas.openxmlformats.org/officeDocument/2006/relationships/hyperlink" Target="http://prismatica.io/" TargetMode="External"/><Relationship Id="rId129" Type="http://schemas.openxmlformats.org/officeDocument/2006/relationships/hyperlink" Target="https://github.com/CMatri/MeetC2" TargetMode="External"/><Relationship Id="rId128" Type="http://schemas.openxmlformats.org/officeDocument/2006/relationships/hyperlink" Target="https://blog.talosintelligence.com/2022/08/manjusaka-offensive-framework.html" TargetMode="External"/><Relationship Id="rId249" Type="http://schemas.openxmlformats.org/officeDocument/2006/relationships/hyperlink" Target="https://github.com/bats3c/shad0w" TargetMode="External"/><Relationship Id="rId127" Type="http://schemas.openxmlformats.org/officeDocument/2006/relationships/hyperlink" Target="https://howto.thec2matrix.com/contribute" TargetMode="External"/><Relationship Id="rId248" Type="http://schemas.openxmlformats.org/officeDocument/2006/relationships/hyperlink" Target="https://howto.thec2matrix.com/contribute" TargetMode="External"/><Relationship Id="rId126" Type="http://schemas.openxmlformats.org/officeDocument/2006/relationships/hyperlink" Target="https://github.com/YDHCUI/manjusaka" TargetMode="External"/><Relationship Id="rId247" Type="http://schemas.openxmlformats.org/officeDocument/2006/relationships/hyperlink" Target="https://github.com/jafarlihi/serpentine" TargetMode="External"/><Relationship Id="rId121" Type="http://schemas.openxmlformats.org/officeDocument/2006/relationships/hyperlink" Target="https://github.com/CalfCrusher/MaccaroniC2" TargetMode="External"/><Relationship Id="rId242" Type="http://schemas.openxmlformats.org/officeDocument/2006/relationships/hyperlink" Target="https://howto.thec2matrix.com/contribute" TargetMode="External"/><Relationship Id="rId120" Type="http://schemas.openxmlformats.org/officeDocument/2006/relationships/hyperlink" Target="https://howto.thec2matrix.com/contribute" TargetMode="External"/><Relationship Id="rId241" Type="http://schemas.openxmlformats.org/officeDocument/2006/relationships/hyperlink" Target="https://github.com/Idov31/Sandman" TargetMode="External"/><Relationship Id="rId240" Type="http://schemas.openxmlformats.org/officeDocument/2006/relationships/hyperlink" Target="https://howto.thec2matrix.com/contribute" TargetMode="External"/><Relationship Id="rId125" Type="http://schemas.openxmlformats.org/officeDocument/2006/relationships/hyperlink" Target="https://github.com/cedowens/MacShellSwift" TargetMode="External"/><Relationship Id="rId246" Type="http://schemas.openxmlformats.org/officeDocument/2006/relationships/hyperlink" Target="https://howto.thec2matrix.com/contribute" TargetMode="External"/><Relationship Id="rId124" Type="http://schemas.openxmlformats.org/officeDocument/2006/relationships/hyperlink" Target="https://howto.thec2matrix.com/contribute" TargetMode="External"/><Relationship Id="rId245" Type="http://schemas.openxmlformats.org/officeDocument/2006/relationships/hyperlink" Target="https://github.com/jconwell/secret_handshake" TargetMode="External"/><Relationship Id="rId123" Type="http://schemas.openxmlformats.org/officeDocument/2006/relationships/hyperlink" Target="https://github.com/nickvangilder/most-average-c2-ever" TargetMode="External"/><Relationship Id="rId244" Type="http://schemas.openxmlformats.org/officeDocument/2006/relationships/hyperlink" Target="https://scythe.io" TargetMode="External"/><Relationship Id="rId122" Type="http://schemas.openxmlformats.org/officeDocument/2006/relationships/hyperlink" Target="https://howto.thec2matrix.com/contribute" TargetMode="External"/><Relationship Id="rId243" Type="http://schemas.openxmlformats.org/officeDocument/2006/relationships/hyperlink" Target="https://github.com/scythe-io" TargetMode="External"/><Relationship Id="rId95" Type="http://schemas.openxmlformats.org/officeDocument/2006/relationships/hyperlink" Target="https://howto.thec2matrix.com/contribute" TargetMode="External"/><Relationship Id="rId94" Type="http://schemas.openxmlformats.org/officeDocument/2006/relationships/hyperlink" Target="https://github.com/d4rckh/grc2" TargetMode="External"/><Relationship Id="rId97" Type="http://schemas.openxmlformats.org/officeDocument/2006/relationships/hyperlink" Target="https://howto.thec2matrix.com/contribute" TargetMode="External"/><Relationship Id="rId96" Type="http://schemas.openxmlformats.org/officeDocument/2006/relationships/hyperlink" Target="https://github.com/DragoQCC/HardHatC2" TargetMode="External"/><Relationship Id="rId99" Type="http://schemas.openxmlformats.org/officeDocument/2006/relationships/hyperlink" Target="https://pivotlabs.dev/haven/" TargetMode="External"/><Relationship Id="rId98" Type="http://schemas.openxmlformats.org/officeDocument/2006/relationships/hyperlink" Target="https://github.com/onSec-fr/Http-Asynchronous-Reverse-Shell" TargetMode="External"/><Relationship Id="rId91" Type="http://schemas.openxmlformats.org/officeDocument/2006/relationships/hyperlink" Target="https://github.com/lukebaggett/google_socks" TargetMode="External"/><Relationship Id="rId90" Type="http://schemas.openxmlformats.org/officeDocument/2006/relationships/hyperlink" Target="https://howto.thec2matrix.com/contribute" TargetMode="External"/><Relationship Id="rId93" Type="http://schemas.openxmlformats.org/officeDocument/2006/relationships/hyperlink" Target="https://github.com/r3nhat/GRAT2" TargetMode="External"/><Relationship Id="rId92" Type="http://schemas.openxmlformats.org/officeDocument/2006/relationships/hyperlink" Target="https://howto.thec2matrix.com/contribute" TargetMode="External"/><Relationship Id="rId118" Type="http://schemas.openxmlformats.org/officeDocument/2006/relationships/hyperlink" Target="https://howto.thec2matrix.com/contribute" TargetMode="External"/><Relationship Id="rId239" Type="http://schemas.openxmlformats.org/officeDocument/2006/relationships/hyperlink" Target="https://github.com/d4rk007/sak1to-shell" TargetMode="External"/><Relationship Id="rId117" Type="http://schemas.openxmlformats.org/officeDocument/2006/relationships/hyperlink" Target="https://github.com/Kudaes/LOLBITS" TargetMode="External"/><Relationship Id="rId238" Type="http://schemas.openxmlformats.org/officeDocument/2006/relationships/hyperlink" Target="https://github.com/ZHacker13/ReverseTCPShell" TargetMode="External"/><Relationship Id="rId116" Type="http://schemas.openxmlformats.org/officeDocument/2006/relationships/hyperlink" Target="https://howto.thec2matrix.com/contribute" TargetMode="External"/><Relationship Id="rId237" Type="http://schemas.openxmlformats.org/officeDocument/2006/relationships/hyperlink" Target="https://howto.thec2matrix.com/contribute" TargetMode="External"/><Relationship Id="rId115" Type="http://schemas.openxmlformats.org/officeDocument/2006/relationships/hyperlink" Target="https://github.com/postrequest/link" TargetMode="External"/><Relationship Id="rId236" Type="http://schemas.openxmlformats.org/officeDocument/2006/relationships/hyperlink" Target="https://github.com/bitsadmin/revbshell" TargetMode="External"/><Relationship Id="rId119" Type="http://schemas.openxmlformats.org/officeDocument/2006/relationships/hyperlink" Target="https://github.com/cedowens/MacC2" TargetMode="External"/><Relationship Id="rId110" Type="http://schemas.openxmlformats.org/officeDocument/2006/relationships/hyperlink" Target="https://www.immunityinc.com/products/innuendo/" TargetMode="External"/><Relationship Id="rId231" Type="http://schemas.openxmlformats.org/officeDocument/2006/relationships/hyperlink" Target="https://github.com/redherd-project/redherd-framework" TargetMode="External"/><Relationship Id="rId230" Type="http://schemas.openxmlformats.org/officeDocument/2006/relationships/hyperlink" Target="https://howto.thec2matrix.com/contribute" TargetMode="External"/><Relationship Id="rId114" Type="http://schemas.openxmlformats.org/officeDocument/2006/relationships/hyperlink" Target="https://github.com/offsecginger/koadic" TargetMode="External"/><Relationship Id="rId235" Type="http://schemas.openxmlformats.org/officeDocument/2006/relationships/hyperlink" Target="https://howto.thec2matrix.com/contribute" TargetMode="External"/><Relationship Id="rId113" Type="http://schemas.openxmlformats.org/officeDocument/2006/relationships/hyperlink" Target="https://howto.thec2matrix.com/contribute" TargetMode="External"/><Relationship Id="rId234" Type="http://schemas.openxmlformats.org/officeDocument/2006/relationships/hyperlink" Target="https://github.com/itsKindred/redViper" TargetMode="External"/><Relationship Id="rId112" Type="http://schemas.openxmlformats.org/officeDocument/2006/relationships/hyperlink" Target="https://github.com/geemion/Khepri" TargetMode="External"/><Relationship Id="rId233" Type="http://schemas.openxmlformats.org/officeDocument/2006/relationships/hyperlink" Target="https://howto.thec2matrix.com/contribute" TargetMode="External"/><Relationship Id="rId111" Type="http://schemas.openxmlformats.org/officeDocument/2006/relationships/hyperlink" Target="http://install.sh" TargetMode="External"/><Relationship Id="rId232" Type="http://schemas.openxmlformats.org/officeDocument/2006/relationships/hyperlink" Target="https://redherd.readthedocs.io" TargetMode="External"/><Relationship Id="rId305" Type="http://schemas.openxmlformats.org/officeDocument/2006/relationships/hyperlink" Target="https://howto.thec2matrix.com/contribute" TargetMode="External"/><Relationship Id="rId304" Type="http://schemas.openxmlformats.org/officeDocument/2006/relationships/hyperlink" Target="https://github.com/Faisal-P27/WAREED-DNS-C2" TargetMode="External"/><Relationship Id="rId303" Type="http://schemas.openxmlformats.org/officeDocument/2006/relationships/hyperlink" Target="http://s2universe.slack.com" TargetMode="External"/><Relationship Id="rId302" Type="http://schemas.openxmlformats.org/officeDocument/2006/relationships/hyperlink" Target="http://run.py" TargetMode="External"/><Relationship Id="rId309" Type="http://schemas.openxmlformats.org/officeDocument/2006/relationships/hyperlink" Target="https://github.com/pucarasec/zuthaka" TargetMode="External"/><Relationship Id="rId308" Type="http://schemas.openxmlformats.org/officeDocument/2006/relationships/hyperlink" Target="https://github.com/facebookincubator/WEASEL" TargetMode="External"/><Relationship Id="rId307" Type="http://schemas.openxmlformats.org/officeDocument/2006/relationships/hyperlink" Target="https://howto.thec2matrix.com/contribute" TargetMode="External"/><Relationship Id="rId306" Type="http://schemas.openxmlformats.org/officeDocument/2006/relationships/hyperlink" Target="https://github.com/FULLSHADE/WarFox/" TargetMode="External"/><Relationship Id="rId301" Type="http://schemas.openxmlformats.org/officeDocument/2006/relationships/hyperlink" Target="https://s2.security/voodoo/" TargetMode="External"/><Relationship Id="rId300" Type="http://schemas.openxmlformats.org/officeDocument/2006/relationships/hyperlink" Target="https://howto.thec2matrix.com/contribute" TargetMode="External"/><Relationship Id="rId206" Type="http://schemas.openxmlformats.org/officeDocument/2006/relationships/hyperlink" Target="https://github.com/AdrianVollmer/PowerHub" TargetMode="External"/><Relationship Id="rId205" Type="http://schemas.openxmlformats.org/officeDocument/2006/relationships/hyperlink" Target="https://labs.nettitude.com/blog/detecting-poshc2-indicators-of-compromise/" TargetMode="External"/><Relationship Id="rId204" Type="http://schemas.openxmlformats.org/officeDocument/2006/relationships/hyperlink" Target="https://labs.nettitude.com/blog/detecting-poshc2-indicators-of-compromise/" TargetMode="External"/><Relationship Id="rId203" Type="http://schemas.openxmlformats.org/officeDocument/2006/relationships/hyperlink" Target="http://poshc2.slack.com" TargetMode="External"/><Relationship Id="rId209" Type="http://schemas.openxmlformats.org/officeDocument/2006/relationships/hyperlink" Target="https://github.com/Project-Prismatica" TargetMode="External"/><Relationship Id="rId208" Type="http://schemas.openxmlformats.org/officeDocument/2006/relationships/hyperlink" Target="https://www.prelude.org/" TargetMode="External"/><Relationship Id="rId207" Type="http://schemas.openxmlformats.org/officeDocument/2006/relationships/hyperlink" Target="https://github.com/preludeorg/operator-support" TargetMode="External"/><Relationship Id="rId202" Type="http://schemas.openxmlformats.org/officeDocument/2006/relationships/hyperlink" Target="https://www.shodan.io/search?query=ssl%3A%22P18055077%22" TargetMode="External"/><Relationship Id="rId201" Type="http://schemas.openxmlformats.org/officeDocument/2006/relationships/hyperlink" Target="https://community.rsa.com/community/products/netwitness/blog/2019/12/02/using-rsa-netwitness-to-detect-command-and-control-poshc2-v50" TargetMode="External"/><Relationship Id="rId200" Type="http://schemas.openxmlformats.org/officeDocument/2006/relationships/hyperlink" Target="https://howto.thec2matrix.com/c2/poshc2" TargetMode="External"/><Relationship Id="rId311" Type="http://schemas.openxmlformats.org/officeDocument/2006/relationships/drawing" Target="../drawings/drawing1.xml"/><Relationship Id="rId310" Type="http://schemas.openxmlformats.org/officeDocument/2006/relationships/hyperlink" Target="https://howto.thec2matrix.com/contribu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0"/>
    <col customWidth="1" min="2" max="2" width="14.75"/>
    <col customWidth="1" min="3" max="3" width="10.63"/>
    <col customWidth="1" min="5" max="5" width="23.75"/>
    <col customWidth="1" min="6" max="6" width="17.5"/>
    <col customWidth="1" min="7" max="7" width="14.25"/>
    <col customWidth="1" min="8" max="8" width="9.63"/>
    <col customWidth="1" min="9" max="9" width="9.0"/>
    <col customWidth="1" min="10" max="10" width="15.5"/>
    <col customWidth="1" min="11" max="11" width="9.13"/>
    <col customWidth="1" min="12" max="12" width="10.25"/>
    <col customWidth="1" min="13" max="13" width="6.25"/>
    <col customWidth="1" min="14" max="14" width="13.88"/>
    <col customWidth="1" min="15" max="15" width="17.5"/>
    <col customWidth="1" min="16" max="16" width="11.5"/>
    <col customWidth="1" min="17" max="17" width="5.13"/>
    <col customWidth="1" min="18" max="18" width="9.38"/>
    <col customWidth="1" min="19" max="19" width="6.0"/>
    <col customWidth="1" min="20" max="20" width="10.5"/>
    <col customWidth="1" min="21" max="21" width="7.38"/>
    <col customWidth="1" min="22" max="22" width="8.63"/>
    <col customWidth="1" min="23" max="24" width="15.38"/>
    <col customWidth="1" min="25" max="25" width="6.25"/>
    <col customWidth="1" min="26" max="26" width="7.38"/>
    <col customWidth="1" min="27" max="28" width="8.25"/>
    <col customWidth="1" min="29" max="29" width="6.63"/>
    <col customWidth="1" min="30" max="30" width="6.75"/>
    <col customWidth="1" min="31" max="31" width="7.38"/>
    <col customWidth="1" min="32" max="32" width="6.13"/>
    <col customWidth="1" min="33" max="36" width="7.63"/>
    <col customWidth="1" min="37" max="37" width="18.5"/>
    <col customWidth="1" min="38" max="38" width="8.13"/>
    <col customWidth="1" min="40" max="40" width="13.25"/>
    <col customWidth="1" min="41" max="41" width="14.38"/>
    <col customWidth="1" min="43" max="43" width="9.88"/>
    <col customWidth="1" min="44" max="44" width="9.75"/>
    <col customWidth="1" min="45" max="45" width="9.88"/>
    <col customWidth="1" min="46" max="46" width="9.13"/>
    <col customWidth="1" min="47" max="47" width="8.88"/>
    <col customWidth="1" min="48" max="52" width="16.38"/>
    <col customWidth="1" min="53" max="57" width="14.75"/>
    <col customWidth="1" min="58" max="58" width="21.0"/>
    <col customWidth="1" min="59" max="59" width="14.75"/>
    <col customWidth="1" min="60" max="60" width="10.63"/>
    <col customWidth="1" min="61" max="61" width="29.0"/>
  </cols>
  <sheetData>
    <row r="1">
      <c r="A1" s="1"/>
      <c r="B1" s="2" t="s">
        <v>0</v>
      </c>
      <c r="G1" s="3" t="s">
        <v>1</v>
      </c>
      <c r="N1" s="4" t="s">
        <v>2</v>
      </c>
      <c r="P1" s="5" t="s">
        <v>3</v>
      </c>
      <c r="T1" s="6" t="s">
        <v>4</v>
      </c>
      <c r="Y1" s="7" t="s">
        <v>5</v>
      </c>
      <c r="AJ1" s="7"/>
      <c r="AK1" s="8" t="s">
        <v>6</v>
      </c>
      <c r="AX1" s="8"/>
      <c r="AY1" s="8"/>
      <c r="AZ1" s="8"/>
      <c r="BA1" s="2" t="s">
        <v>7</v>
      </c>
      <c r="BD1" s="2"/>
      <c r="BE1" s="7" t="s">
        <v>8</v>
      </c>
    </row>
    <row r="2">
      <c r="A2" s="9" t="s">
        <v>9</v>
      </c>
      <c r="B2" s="10" t="s">
        <v>10</v>
      </c>
      <c r="C2" s="10" t="s">
        <v>11</v>
      </c>
      <c r="D2" s="9" t="s">
        <v>12</v>
      </c>
      <c r="E2" s="9" t="s">
        <v>13</v>
      </c>
      <c r="F2" s="9" t="s">
        <v>14</v>
      </c>
      <c r="G2" s="10" t="s">
        <v>15</v>
      </c>
      <c r="H2" s="10" t="s">
        <v>16</v>
      </c>
      <c r="I2" s="9" t="s">
        <v>17</v>
      </c>
      <c r="J2" s="9" t="s">
        <v>18</v>
      </c>
      <c r="K2" s="9" t="s">
        <v>19</v>
      </c>
      <c r="L2" s="11" t="str">
        <f>HYPERLINK("https://howto.thec2matrix.com/slingshot-c2-matrix-edition","Slingshot")</f>
        <v>Slingshot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3</v>
      </c>
      <c r="R2" s="12" t="s">
        <v>24</v>
      </c>
      <c r="S2" s="9" t="s">
        <v>25</v>
      </c>
      <c r="T2" s="10" t="s">
        <v>26</v>
      </c>
      <c r="U2" s="10" t="s">
        <v>27</v>
      </c>
      <c r="V2" s="10" t="s">
        <v>28</v>
      </c>
      <c r="W2" s="13" t="s">
        <v>29</v>
      </c>
      <c r="X2" s="13" t="s">
        <v>30</v>
      </c>
      <c r="Y2" s="9" t="s">
        <v>31</v>
      </c>
      <c r="Z2" s="9" t="s">
        <v>32</v>
      </c>
      <c r="AA2" s="9" t="s">
        <v>33</v>
      </c>
      <c r="AB2" s="9" t="s">
        <v>34</v>
      </c>
      <c r="AC2" s="9" t="s">
        <v>35</v>
      </c>
      <c r="AD2" s="9" t="s">
        <v>36</v>
      </c>
      <c r="AE2" s="9" t="s">
        <v>37</v>
      </c>
      <c r="AF2" s="9" t="s">
        <v>38</v>
      </c>
      <c r="AG2" s="9" t="s">
        <v>39</v>
      </c>
      <c r="AH2" s="9" t="s">
        <v>40</v>
      </c>
      <c r="AI2" s="9" t="s">
        <v>41</v>
      </c>
      <c r="AJ2" s="9" t="s">
        <v>42</v>
      </c>
      <c r="AK2" s="9" t="s">
        <v>43</v>
      </c>
      <c r="AL2" s="9" t="s">
        <v>44</v>
      </c>
      <c r="AM2" s="9" t="s">
        <v>45</v>
      </c>
      <c r="AN2" s="9" t="s">
        <v>46</v>
      </c>
      <c r="AO2" s="9" t="s">
        <v>47</v>
      </c>
      <c r="AP2" s="9" t="s">
        <v>48</v>
      </c>
      <c r="AQ2" s="12" t="s">
        <v>49</v>
      </c>
      <c r="AR2" s="9" t="s">
        <v>50</v>
      </c>
      <c r="AS2" s="9" t="s">
        <v>51</v>
      </c>
      <c r="AT2" s="9" t="s">
        <v>52</v>
      </c>
      <c r="AU2" s="9" t="s">
        <v>53</v>
      </c>
      <c r="AV2" s="9" t="s">
        <v>54</v>
      </c>
      <c r="AW2" s="9" t="s">
        <v>55</v>
      </c>
      <c r="AX2" s="9" t="s">
        <v>56</v>
      </c>
      <c r="AY2" s="9" t="s">
        <v>57</v>
      </c>
      <c r="AZ2" s="9" t="s">
        <v>58</v>
      </c>
      <c r="BA2" s="9" t="s">
        <v>59</v>
      </c>
      <c r="BB2" s="14" t="s">
        <v>60</v>
      </c>
      <c r="BC2" s="15" t="s">
        <v>61</v>
      </c>
      <c r="BD2" s="16" t="s">
        <v>62</v>
      </c>
      <c r="BE2" s="12" t="s">
        <v>63</v>
      </c>
      <c r="BF2" s="9" t="s">
        <v>64</v>
      </c>
      <c r="BG2" s="9" t="s">
        <v>65</v>
      </c>
      <c r="BH2" s="9" t="s">
        <v>66</v>
      </c>
      <c r="BI2" s="9" t="s">
        <v>67</v>
      </c>
    </row>
    <row r="3">
      <c r="A3" s="17" t="s">
        <v>68</v>
      </c>
      <c r="B3" s="18" t="s">
        <v>69</v>
      </c>
      <c r="C3" s="18" t="s">
        <v>69</v>
      </c>
      <c r="D3" s="19" t="s">
        <v>70</v>
      </c>
      <c r="E3" s="20" t="s">
        <v>71</v>
      </c>
      <c r="F3" s="21" t="s">
        <v>72</v>
      </c>
      <c r="G3" s="22" t="s">
        <v>73</v>
      </c>
      <c r="H3" s="23"/>
      <c r="I3" s="18"/>
      <c r="J3" s="1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  <c r="AS3" s="18"/>
      <c r="AT3" s="26"/>
      <c r="AU3" s="27"/>
      <c r="AV3" s="28"/>
      <c r="AW3" s="29"/>
      <c r="AX3" s="29"/>
      <c r="AY3" s="29"/>
      <c r="AZ3" s="29"/>
      <c r="BA3" s="30"/>
      <c r="BB3" s="31"/>
      <c r="BC3" s="31"/>
      <c r="BD3" s="31"/>
      <c r="BE3" s="18"/>
      <c r="BF3" s="29"/>
      <c r="BG3" s="29"/>
      <c r="BH3" s="31"/>
      <c r="BI3" s="32"/>
    </row>
    <row r="4">
      <c r="A4" s="17" t="s">
        <v>74</v>
      </c>
      <c r="B4" s="18" t="s">
        <v>69</v>
      </c>
      <c r="C4" s="18" t="s">
        <v>69</v>
      </c>
      <c r="D4" s="19" t="s">
        <v>75</v>
      </c>
      <c r="E4" s="20"/>
      <c r="F4" s="21" t="s">
        <v>76</v>
      </c>
      <c r="G4" s="22" t="s">
        <v>73</v>
      </c>
      <c r="H4" s="23">
        <v>44836.0</v>
      </c>
      <c r="I4" s="18"/>
      <c r="J4" s="18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5"/>
      <c r="AS4" s="18"/>
      <c r="AT4" s="26"/>
      <c r="AU4" s="27"/>
      <c r="AV4" s="28"/>
      <c r="AW4" s="29"/>
      <c r="AX4" s="29"/>
      <c r="AY4" s="29"/>
      <c r="AZ4" s="29"/>
      <c r="BA4" s="30"/>
      <c r="BB4" s="31"/>
      <c r="BC4" s="31"/>
      <c r="BD4" s="31"/>
      <c r="BE4" s="18"/>
      <c r="BF4" s="29"/>
      <c r="BG4" s="29"/>
      <c r="BH4" s="31"/>
      <c r="BI4" s="32"/>
    </row>
    <row r="5">
      <c r="A5" s="17" t="s">
        <v>77</v>
      </c>
      <c r="B5" s="18" t="s">
        <v>78</v>
      </c>
      <c r="C5" s="18" t="s">
        <v>69</v>
      </c>
      <c r="D5" s="19" t="s">
        <v>79</v>
      </c>
      <c r="E5" s="20"/>
      <c r="F5" s="21" t="s">
        <v>80</v>
      </c>
      <c r="G5" s="21" t="s">
        <v>80</v>
      </c>
      <c r="H5" s="33">
        <v>44449.0</v>
      </c>
      <c r="I5" s="18">
        <v>4.0</v>
      </c>
      <c r="J5" s="18" t="s">
        <v>81</v>
      </c>
      <c r="K5" s="32"/>
      <c r="L5" s="31"/>
      <c r="M5" s="32"/>
      <c r="N5" s="18" t="s">
        <v>82</v>
      </c>
      <c r="O5" s="18" t="s">
        <v>83</v>
      </c>
      <c r="P5" s="18" t="s">
        <v>84</v>
      </c>
      <c r="Q5" s="25" t="s">
        <v>84</v>
      </c>
      <c r="R5" s="29" t="s">
        <v>84</v>
      </c>
      <c r="S5" s="29" t="s">
        <v>84</v>
      </c>
      <c r="T5" s="26" t="s">
        <v>85</v>
      </c>
      <c r="U5" s="29" t="s">
        <v>84</v>
      </c>
      <c r="V5" s="29" t="s">
        <v>84</v>
      </c>
      <c r="W5" s="29"/>
      <c r="X5" s="29"/>
      <c r="Y5" s="18" t="s">
        <v>84</v>
      </c>
      <c r="Z5" s="26" t="s">
        <v>85</v>
      </c>
      <c r="AA5" s="25" t="s">
        <v>84</v>
      </c>
      <c r="AB5" s="25" t="s">
        <v>84</v>
      </c>
      <c r="AC5" s="25" t="s">
        <v>84</v>
      </c>
      <c r="AD5" s="25" t="s">
        <v>84</v>
      </c>
      <c r="AE5" s="25" t="s">
        <v>84</v>
      </c>
      <c r="AF5" s="25" t="s">
        <v>84</v>
      </c>
      <c r="AG5" s="25" t="s">
        <v>84</v>
      </c>
      <c r="AH5" s="25" t="s">
        <v>84</v>
      </c>
      <c r="AI5" s="25" t="s">
        <v>84</v>
      </c>
      <c r="AJ5" s="25" t="s">
        <v>84</v>
      </c>
      <c r="AK5" s="18" t="s">
        <v>85</v>
      </c>
      <c r="AL5" s="18" t="s">
        <v>84</v>
      </c>
      <c r="AM5" s="18" t="s">
        <v>84</v>
      </c>
      <c r="AN5" s="18" t="s">
        <v>84</v>
      </c>
      <c r="AO5" s="26" t="s">
        <v>85</v>
      </c>
      <c r="AP5" s="26" t="s">
        <v>85</v>
      </c>
      <c r="AQ5" s="18" t="s">
        <v>84</v>
      </c>
      <c r="AR5" s="25" t="s">
        <v>84</v>
      </c>
      <c r="AS5" s="18" t="s">
        <v>84</v>
      </c>
      <c r="AT5" s="26" t="s">
        <v>85</v>
      </c>
      <c r="AU5" s="27"/>
      <c r="AV5" s="28"/>
      <c r="AW5" s="29"/>
      <c r="AX5" s="24"/>
      <c r="AY5" s="24"/>
      <c r="AZ5" s="24"/>
      <c r="BA5" s="30"/>
      <c r="BB5" s="31"/>
      <c r="BC5" s="31"/>
      <c r="BD5" s="31"/>
      <c r="BE5" s="34" t="s">
        <v>85</v>
      </c>
      <c r="BF5" s="29" t="s">
        <v>84</v>
      </c>
      <c r="BG5" s="29" t="s">
        <v>84</v>
      </c>
      <c r="BH5" s="31"/>
      <c r="BI5" s="32" t="s">
        <v>86</v>
      </c>
    </row>
    <row r="6">
      <c r="A6" s="17" t="s">
        <v>87</v>
      </c>
      <c r="B6" s="18" t="s">
        <v>69</v>
      </c>
      <c r="C6" s="18" t="s">
        <v>69</v>
      </c>
      <c r="D6" s="19"/>
      <c r="E6" s="35" t="s">
        <v>88</v>
      </c>
      <c r="F6" s="21"/>
      <c r="G6" s="25" t="s">
        <v>89</v>
      </c>
      <c r="H6" s="33">
        <v>44847.0</v>
      </c>
      <c r="I6" s="27"/>
      <c r="J6" s="27"/>
      <c r="K6" s="31"/>
      <c r="L6" s="31"/>
      <c r="M6" s="31"/>
      <c r="N6" s="27"/>
      <c r="O6" s="18" t="s">
        <v>90</v>
      </c>
      <c r="P6" s="18" t="s">
        <v>85</v>
      </c>
      <c r="Q6" s="25" t="s">
        <v>91</v>
      </c>
      <c r="R6" s="29"/>
      <c r="S6" s="29"/>
      <c r="T6" s="36" t="s">
        <v>85</v>
      </c>
      <c r="U6" s="36" t="s">
        <v>85</v>
      </c>
      <c r="V6" s="36" t="s">
        <v>85</v>
      </c>
      <c r="W6" s="29"/>
      <c r="X6" s="29"/>
      <c r="Y6" s="29"/>
      <c r="Z6" s="29"/>
      <c r="AA6" s="37"/>
      <c r="AB6" s="38"/>
      <c r="AC6" s="37"/>
      <c r="AD6" s="37"/>
      <c r="AE6" s="37"/>
      <c r="AF6" s="37"/>
      <c r="AG6" s="37"/>
      <c r="AH6" s="38"/>
      <c r="AI6" s="37"/>
      <c r="AJ6" s="37"/>
      <c r="AK6" s="29"/>
      <c r="AL6" s="29"/>
      <c r="AM6" s="29"/>
      <c r="AN6" s="29"/>
      <c r="AO6" s="29"/>
      <c r="AP6" s="29"/>
      <c r="AQ6" s="29"/>
      <c r="AR6" s="37"/>
      <c r="AS6" s="29"/>
      <c r="AT6" s="29"/>
      <c r="AU6" s="27"/>
      <c r="AV6" s="28"/>
      <c r="AW6" s="29"/>
      <c r="AX6" s="24"/>
      <c r="AY6" s="24"/>
      <c r="AZ6" s="24"/>
      <c r="BA6" s="39"/>
      <c r="BB6" s="39"/>
      <c r="BC6" s="24"/>
      <c r="BD6" s="24"/>
      <c r="BE6" s="18"/>
      <c r="BF6" s="31"/>
      <c r="BG6" s="31"/>
      <c r="BH6" s="31"/>
      <c r="BI6" s="28"/>
    </row>
    <row r="7">
      <c r="A7" s="17" t="s">
        <v>92</v>
      </c>
      <c r="B7" s="27" t="s">
        <v>93</v>
      </c>
      <c r="C7" s="27" t="s">
        <v>69</v>
      </c>
      <c r="D7" s="19" t="s">
        <v>94</v>
      </c>
      <c r="E7" s="20"/>
      <c r="F7" s="21"/>
      <c r="G7" s="22" t="s">
        <v>73</v>
      </c>
      <c r="H7" s="40"/>
      <c r="I7" s="27"/>
      <c r="J7" s="27"/>
      <c r="K7" s="31"/>
      <c r="L7" s="31"/>
      <c r="M7" s="31"/>
      <c r="N7" s="27"/>
      <c r="O7" s="27"/>
      <c r="P7" s="27"/>
      <c r="Q7" s="38"/>
      <c r="R7" s="36"/>
      <c r="S7" s="41"/>
      <c r="T7" s="36"/>
      <c r="U7" s="36"/>
      <c r="V7" s="36"/>
      <c r="W7" s="29"/>
      <c r="X7" s="29"/>
      <c r="Y7" s="29"/>
      <c r="Z7" s="36"/>
      <c r="AA7" s="37"/>
      <c r="AB7" s="38"/>
      <c r="AC7" s="37"/>
      <c r="AD7" s="37"/>
      <c r="AE7" s="37"/>
      <c r="AF7" s="37"/>
      <c r="AG7" s="37"/>
      <c r="AH7" s="38"/>
      <c r="AI7" s="37"/>
      <c r="AJ7" s="37"/>
      <c r="AK7" s="29"/>
      <c r="AL7" s="29"/>
      <c r="AM7" s="29"/>
      <c r="AN7" s="29"/>
      <c r="AO7" s="36"/>
      <c r="AP7" s="36"/>
      <c r="AQ7" s="29"/>
      <c r="AR7" s="37"/>
      <c r="AS7" s="29"/>
      <c r="AT7" s="36"/>
      <c r="AU7" s="27"/>
      <c r="AV7" s="28"/>
      <c r="AW7" s="36"/>
      <c r="AX7" s="24"/>
      <c r="AY7" s="24"/>
      <c r="AZ7" s="24"/>
      <c r="BA7" s="39"/>
      <c r="BB7" s="39"/>
      <c r="BC7" s="24"/>
      <c r="BD7" s="24"/>
      <c r="BE7" s="42"/>
      <c r="BF7" s="31"/>
      <c r="BG7" s="31"/>
      <c r="BH7" s="31"/>
      <c r="BI7" s="28"/>
    </row>
    <row r="8">
      <c r="A8" s="17" t="s">
        <v>95</v>
      </c>
      <c r="B8" s="18" t="s">
        <v>69</v>
      </c>
      <c r="C8" s="18" t="s">
        <v>69</v>
      </c>
      <c r="D8" s="19" t="s">
        <v>96</v>
      </c>
      <c r="E8" s="20"/>
      <c r="F8" s="21"/>
      <c r="G8" s="38" t="s">
        <v>97</v>
      </c>
      <c r="H8" s="40">
        <v>44343.0</v>
      </c>
      <c r="I8" s="27" t="s">
        <v>98</v>
      </c>
      <c r="J8" s="27" t="s">
        <v>99</v>
      </c>
      <c r="K8" s="31"/>
      <c r="L8" s="31"/>
      <c r="M8" s="31"/>
      <c r="N8" s="27" t="s">
        <v>99</v>
      </c>
      <c r="O8" s="27" t="s">
        <v>99</v>
      </c>
      <c r="P8" s="27" t="s">
        <v>84</v>
      </c>
      <c r="Q8" s="38" t="s">
        <v>91</v>
      </c>
      <c r="R8" s="36" t="s">
        <v>85</v>
      </c>
      <c r="S8" s="41" t="s">
        <v>85</v>
      </c>
      <c r="T8" s="36" t="s">
        <v>85</v>
      </c>
      <c r="U8" s="36" t="s">
        <v>85</v>
      </c>
      <c r="V8" s="36" t="s">
        <v>85</v>
      </c>
      <c r="W8" s="29"/>
      <c r="X8" s="29"/>
      <c r="Y8" s="29" t="s">
        <v>84</v>
      </c>
      <c r="Z8" s="36" t="s">
        <v>85</v>
      </c>
      <c r="AA8" s="37" t="s">
        <v>84</v>
      </c>
      <c r="AB8" s="38" t="s">
        <v>84</v>
      </c>
      <c r="AC8" s="37" t="s">
        <v>84</v>
      </c>
      <c r="AD8" s="37" t="s">
        <v>84</v>
      </c>
      <c r="AE8" s="37" t="s">
        <v>84</v>
      </c>
      <c r="AF8" s="37" t="s">
        <v>84</v>
      </c>
      <c r="AG8" s="37" t="s">
        <v>84</v>
      </c>
      <c r="AH8" s="38" t="s">
        <v>84</v>
      </c>
      <c r="AI8" s="37" t="s">
        <v>84</v>
      </c>
      <c r="AJ8" s="37" t="s">
        <v>84</v>
      </c>
      <c r="AK8" s="29" t="s">
        <v>100</v>
      </c>
      <c r="AL8" s="29" t="s">
        <v>84</v>
      </c>
      <c r="AM8" s="29" t="s">
        <v>84</v>
      </c>
      <c r="AN8" s="29" t="s">
        <v>84</v>
      </c>
      <c r="AO8" s="36" t="s">
        <v>85</v>
      </c>
      <c r="AP8" s="36" t="s">
        <v>85</v>
      </c>
      <c r="AQ8" s="29" t="s">
        <v>84</v>
      </c>
      <c r="AR8" s="37" t="s">
        <v>84</v>
      </c>
      <c r="AS8" s="29" t="s">
        <v>84</v>
      </c>
      <c r="AT8" s="36" t="s">
        <v>85</v>
      </c>
      <c r="AU8" s="27" t="s">
        <v>84</v>
      </c>
      <c r="AV8" s="28"/>
      <c r="AW8" s="36" t="s">
        <v>85</v>
      </c>
      <c r="AX8" s="24"/>
      <c r="AY8" s="24"/>
      <c r="AZ8" s="24"/>
      <c r="BA8" s="39" t="s">
        <v>85</v>
      </c>
      <c r="BB8" s="39" t="s">
        <v>85</v>
      </c>
      <c r="BC8" s="24"/>
      <c r="BD8" s="24"/>
      <c r="BE8" s="42" t="s">
        <v>84</v>
      </c>
      <c r="BF8" s="31"/>
      <c r="BG8" s="31"/>
      <c r="BH8" s="31"/>
      <c r="BI8" s="28"/>
    </row>
    <row r="9">
      <c r="A9" s="17" t="s">
        <v>101</v>
      </c>
      <c r="B9" s="18" t="s">
        <v>102</v>
      </c>
      <c r="C9" s="18" t="s">
        <v>69</v>
      </c>
      <c r="D9" s="19" t="s">
        <v>103</v>
      </c>
      <c r="E9" s="20"/>
      <c r="F9" s="21"/>
      <c r="G9" s="22" t="s">
        <v>73</v>
      </c>
      <c r="H9" s="38"/>
      <c r="I9" s="24"/>
      <c r="J9" s="24"/>
      <c r="K9" s="19"/>
      <c r="L9" s="24"/>
      <c r="M9" s="24"/>
      <c r="N9" s="43"/>
      <c r="O9" s="43"/>
      <c r="P9" s="24"/>
      <c r="Q9" s="24"/>
      <c r="R9" s="43"/>
      <c r="S9" s="43"/>
      <c r="T9" s="43"/>
      <c r="U9" s="43"/>
      <c r="V9" s="43"/>
      <c r="W9" s="43"/>
      <c r="X9" s="43"/>
      <c r="Y9" s="43"/>
      <c r="Z9" s="43"/>
      <c r="AA9" s="43"/>
      <c r="AB9" s="24"/>
      <c r="AC9" s="43"/>
      <c r="AD9" s="43"/>
      <c r="AE9" s="43"/>
      <c r="AF9" s="43"/>
      <c r="AG9" s="43"/>
      <c r="AH9" s="24"/>
      <c r="AI9" s="43"/>
      <c r="AJ9" s="43"/>
      <c r="AK9" s="44"/>
      <c r="AL9" s="44"/>
      <c r="AM9" s="44"/>
      <c r="AN9" s="43"/>
      <c r="AO9" s="44"/>
      <c r="AP9" s="44"/>
      <c r="AQ9" s="44"/>
      <c r="AR9" s="44"/>
      <c r="AS9" s="44"/>
      <c r="AT9" s="44"/>
      <c r="AU9" s="24"/>
      <c r="AV9" s="45"/>
      <c r="AW9" s="45"/>
      <c r="AX9" s="24"/>
      <c r="AY9" s="24"/>
      <c r="AZ9" s="24"/>
      <c r="BA9" s="24"/>
      <c r="BB9" s="24"/>
      <c r="BC9" s="24" t="s">
        <v>104</v>
      </c>
      <c r="BD9" s="46" t="s">
        <v>85</v>
      </c>
      <c r="BE9" s="42" t="s">
        <v>84</v>
      </c>
      <c r="BF9" s="24"/>
      <c r="BG9" s="24" t="s">
        <v>69</v>
      </c>
      <c r="BH9" s="24">
        <v>158.0</v>
      </c>
      <c r="BI9" s="47"/>
    </row>
    <row r="10">
      <c r="A10" s="17" t="s">
        <v>105</v>
      </c>
      <c r="B10" s="18" t="s">
        <v>102</v>
      </c>
      <c r="C10" s="18" t="s">
        <v>69</v>
      </c>
      <c r="D10" s="19" t="s">
        <v>106</v>
      </c>
      <c r="E10" s="20" t="s">
        <v>107</v>
      </c>
      <c r="F10" s="21" t="s">
        <v>108</v>
      </c>
      <c r="G10" s="25" t="s">
        <v>109</v>
      </c>
      <c r="H10" s="23">
        <v>44640.0</v>
      </c>
      <c r="I10" s="24"/>
      <c r="J10" s="24" t="s">
        <v>110</v>
      </c>
      <c r="K10" s="48" t="s">
        <v>85</v>
      </c>
      <c r="L10" s="24"/>
      <c r="M10" s="24"/>
      <c r="N10" s="24" t="s">
        <v>110</v>
      </c>
      <c r="O10" s="24" t="s">
        <v>110</v>
      </c>
      <c r="P10" s="24"/>
      <c r="Q10" s="24" t="s">
        <v>111</v>
      </c>
      <c r="R10" s="43"/>
      <c r="S10" s="43"/>
      <c r="T10" s="43"/>
      <c r="U10" s="43"/>
      <c r="V10" s="43"/>
      <c r="W10" s="43"/>
      <c r="X10" s="43"/>
      <c r="Y10" s="43"/>
      <c r="Z10" s="9" t="s">
        <v>85</v>
      </c>
      <c r="AA10" s="43"/>
      <c r="AB10" s="24"/>
      <c r="AC10" s="43"/>
      <c r="AD10" s="43"/>
      <c r="AE10" s="43"/>
      <c r="AF10" s="43"/>
      <c r="AG10" s="43"/>
      <c r="AH10" s="24"/>
      <c r="AI10" s="43"/>
      <c r="AJ10" s="43"/>
      <c r="AK10" s="44"/>
      <c r="AL10" s="44"/>
      <c r="AM10" s="44"/>
      <c r="AN10" s="43"/>
      <c r="AO10" s="44"/>
      <c r="AP10" s="44"/>
      <c r="AQ10" s="44"/>
      <c r="AR10" s="44"/>
      <c r="AS10" s="44"/>
      <c r="AT10" s="44"/>
      <c r="AU10" s="24"/>
      <c r="AV10" s="45"/>
      <c r="AW10" s="45"/>
      <c r="AX10" s="24"/>
      <c r="AY10" s="24"/>
      <c r="AZ10" s="24"/>
      <c r="BA10" s="20"/>
      <c r="BB10" s="24"/>
      <c r="BC10" s="24"/>
      <c r="BD10" s="24"/>
      <c r="BE10" s="18"/>
      <c r="BF10" s="24"/>
      <c r="BG10" s="24"/>
      <c r="BH10" s="24"/>
      <c r="BI10" s="47"/>
    </row>
    <row r="11">
      <c r="A11" s="17" t="s">
        <v>112</v>
      </c>
      <c r="B11" s="18" t="s">
        <v>69</v>
      </c>
      <c r="C11" s="18" t="s">
        <v>69</v>
      </c>
      <c r="D11" s="49" t="s">
        <v>113</v>
      </c>
      <c r="E11" s="20"/>
      <c r="F11" s="31" t="s">
        <v>114</v>
      </c>
      <c r="G11" s="38" t="s">
        <v>97</v>
      </c>
      <c r="H11" s="50">
        <v>44355.0</v>
      </c>
      <c r="I11" s="27" t="s">
        <v>115</v>
      </c>
      <c r="J11" s="27"/>
      <c r="K11" s="31"/>
      <c r="L11" s="27"/>
      <c r="M11" s="27"/>
      <c r="N11" s="29" t="s">
        <v>99</v>
      </c>
      <c r="O11" s="29" t="s">
        <v>116</v>
      </c>
      <c r="P11" s="27" t="s">
        <v>84</v>
      </c>
      <c r="Q11" s="27" t="s">
        <v>91</v>
      </c>
      <c r="R11" s="36" t="s">
        <v>85</v>
      </c>
      <c r="S11" s="29" t="s">
        <v>84</v>
      </c>
      <c r="T11" s="29" t="s">
        <v>84</v>
      </c>
      <c r="U11" s="36" t="s">
        <v>85</v>
      </c>
      <c r="V11" s="29" t="s">
        <v>84</v>
      </c>
      <c r="W11" s="29"/>
      <c r="X11" s="29"/>
      <c r="Y11" s="29" t="s">
        <v>84</v>
      </c>
      <c r="Z11" s="36" t="s">
        <v>85</v>
      </c>
      <c r="AA11" s="37" t="s">
        <v>84</v>
      </c>
      <c r="AB11" s="38" t="s">
        <v>84</v>
      </c>
      <c r="AC11" s="37" t="s">
        <v>84</v>
      </c>
      <c r="AD11" s="37" t="s">
        <v>84</v>
      </c>
      <c r="AE11" s="37" t="s">
        <v>84</v>
      </c>
      <c r="AF11" s="37" t="s">
        <v>84</v>
      </c>
      <c r="AG11" s="37" t="s">
        <v>84</v>
      </c>
      <c r="AH11" s="38" t="s">
        <v>84</v>
      </c>
      <c r="AI11" s="37" t="s">
        <v>84</v>
      </c>
      <c r="AJ11" s="37" t="s">
        <v>84</v>
      </c>
      <c r="AK11" s="29" t="s">
        <v>100</v>
      </c>
      <c r="AL11" s="29" t="s">
        <v>84</v>
      </c>
      <c r="AM11" s="29" t="s">
        <v>84</v>
      </c>
      <c r="AN11" s="29" t="s">
        <v>84</v>
      </c>
      <c r="AO11" s="29" t="s">
        <v>84</v>
      </c>
      <c r="AP11" s="29" t="s">
        <v>84</v>
      </c>
      <c r="AQ11" s="29" t="s">
        <v>84</v>
      </c>
      <c r="AR11" s="28" t="s">
        <v>84</v>
      </c>
      <c r="AS11" s="29" t="s">
        <v>84</v>
      </c>
      <c r="AT11" s="36" t="s">
        <v>85</v>
      </c>
      <c r="AU11" s="27" t="s">
        <v>84</v>
      </c>
      <c r="AV11" s="28"/>
      <c r="AW11" s="36" t="s">
        <v>85</v>
      </c>
      <c r="AX11" s="24"/>
      <c r="AY11" s="24"/>
      <c r="AZ11" s="24"/>
      <c r="BA11" s="24"/>
      <c r="BB11" s="27"/>
      <c r="BC11" s="27"/>
      <c r="BD11" s="27"/>
      <c r="BE11" s="51" t="s">
        <v>85</v>
      </c>
      <c r="BF11" s="27"/>
      <c r="BG11" s="27"/>
      <c r="BH11" s="27"/>
      <c r="BI11" s="28"/>
    </row>
    <row r="12">
      <c r="A12" s="17" t="s">
        <v>117</v>
      </c>
      <c r="B12" s="18" t="s">
        <v>118</v>
      </c>
      <c r="C12" s="18" t="s">
        <v>69</v>
      </c>
      <c r="D12" s="19" t="s">
        <v>119</v>
      </c>
      <c r="E12" s="20"/>
      <c r="F12" s="21" t="s">
        <v>120</v>
      </c>
      <c r="G12" s="22" t="s">
        <v>73</v>
      </c>
      <c r="H12" s="23"/>
      <c r="I12" s="18"/>
      <c r="J12" s="27"/>
      <c r="K12" s="31"/>
      <c r="L12" s="27"/>
      <c r="M12" s="27"/>
      <c r="N12" s="29"/>
      <c r="O12" s="29"/>
      <c r="P12" s="27"/>
      <c r="Q12" s="27"/>
      <c r="R12" s="29"/>
      <c r="S12" s="29"/>
      <c r="T12" s="27"/>
      <c r="U12" s="29"/>
      <c r="V12" s="29"/>
      <c r="W12" s="29"/>
      <c r="X12" s="29"/>
      <c r="Y12" s="27"/>
      <c r="Z12" s="27"/>
      <c r="AA12" s="29"/>
      <c r="AB12" s="27"/>
      <c r="AC12" s="27"/>
      <c r="AD12" s="27"/>
      <c r="AE12" s="29"/>
      <c r="AF12" s="29"/>
      <c r="AG12" s="29"/>
      <c r="AH12" s="27"/>
      <c r="AI12" s="27"/>
      <c r="AJ12" s="27"/>
      <c r="AK12" s="27"/>
      <c r="AL12" s="29"/>
      <c r="AM12" s="27"/>
      <c r="AN12" s="27"/>
      <c r="AO12" s="27"/>
      <c r="AP12" s="27"/>
      <c r="AQ12" s="29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7"/>
      <c r="BC12" s="27"/>
      <c r="BD12" s="27"/>
      <c r="BE12" s="51"/>
      <c r="BF12" s="27"/>
      <c r="BG12" s="27"/>
      <c r="BH12" s="27"/>
      <c r="BI12" s="28"/>
    </row>
    <row r="13">
      <c r="A13" s="17" t="s">
        <v>121</v>
      </c>
      <c r="B13" s="18" t="s">
        <v>69</v>
      </c>
      <c r="C13" s="18" t="s">
        <v>69</v>
      </c>
      <c r="D13" s="19" t="s">
        <v>122</v>
      </c>
      <c r="E13" s="20"/>
      <c r="F13" s="21"/>
      <c r="G13" s="22"/>
      <c r="H13" s="23"/>
      <c r="I13" s="18"/>
      <c r="J13" s="27"/>
      <c r="K13" s="31"/>
      <c r="L13" s="27"/>
      <c r="M13" s="27"/>
      <c r="N13" s="29"/>
      <c r="O13" s="29"/>
      <c r="P13" s="27"/>
      <c r="Q13" s="27"/>
      <c r="R13" s="29"/>
      <c r="S13" s="29"/>
      <c r="T13" s="27"/>
      <c r="U13" s="29"/>
      <c r="V13" s="29"/>
      <c r="W13" s="29"/>
      <c r="X13" s="29"/>
      <c r="Y13" s="27"/>
      <c r="Z13" s="27"/>
      <c r="AA13" s="29"/>
      <c r="AB13" s="27"/>
      <c r="AC13" s="27"/>
      <c r="AD13" s="27"/>
      <c r="AE13" s="29"/>
      <c r="AF13" s="29"/>
      <c r="AG13" s="29"/>
      <c r="AH13" s="27"/>
      <c r="AI13" s="27"/>
      <c r="AJ13" s="27"/>
      <c r="AK13" s="27"/>
      <c r="AL13" s="29"/>
      <c r="AM13" s="27"/>
      <c r="AN13" s="27"/>
      <c r="AO13" s="27"/>
      <c r="AP13" s="27"/>
      <c r="AQ13" s="29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7"/>
      <c r="BC13" s="27"/>
      <c r="BD13" s="27"/>
      <c r="BE13" s="51"/>
      <c r="BF13" s="27"/>
      <c r="BG13" s="27"/>
      <c r="BH13" s="27"/>
      <c r="BI13" s="28"/>
    </row>
    <row r="14">
      <c r="A14" s="17" t="s">
        <v>123</v>
      </c>
      <c r="B14" s="18" t="s">
        <v>102</v>
      </c>
      <c r="C14" s="18" t="s">
        <v>69</v>
      </c>
      <c r="D14" s="19" t="s">
        <v>124</v>
      </c>
      <c r="E14" s="20"/>
      <c r="F14" s="21"/>
      <c r="G14" s="22" t="s">
        <v>73</v>
      </c>
      <c r="H14" s="23"/>
      <c r="I14" s="18"/>
      <c r="J14" s="27"/>
      <c r="K14" s="31"/>
      <c r="L14" s="27"/>
      <c r="M14" s="27"/>
      <c r="N14" s="29"/>
      <c r="O14" s="29"/>
      <c r="P14" s="27"/>
      <c r="Q14" s="27"/>
      <c r="R14" s="29"/>
      <c r="S14" s="29"/>
      <c r="T14" s="27"/>
      <c r="U14" s="29"/>
      <c r="V14" s="29"/>
      <c r="W14" s="29"/>
      <c r="X14" s="29"/>
      <c r="Y14" s="27"/>
      <c r="Z14" s="27"/>
      <c r="AA14" s="29"/>
      <c r="AB14" s="27"/>
      <c r="AC14" s="27"/>
      <c r="AD14" s="27"/>
      <c r="AE14" s="29"/>
      <c r="AF14" s="29"/>
      <c r="AG14" s="29"/>
      <c r="AH14" s="27"/>
      <c r="AI14" s="27"/>
      <c r="AJ14" s="27"/>
      <c r="AK14" s="27"/>
      <c r="AL14" s="29"/>
      <c r="AM14" s="27"/>
      <c r="AN14" s="27"/>
      <c r="AO14" s="27"/>
      <c r="AP14" s="27"/>
      <c r="AQ14" s="29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7"/>
      <c r="BC14" s="27"/>
      <c r="BD14" s="27"/>
      <c r="BE14" s="51" t="s">
        <v>85</v>
      </c>
      <c r="BF14" s="27"/>
      <c r="BG14" s="27"/>
      <c r="BH14" s="27"/>
      <c r="BI14" s="28"/>
    </row>
    <row r="15">
      <c r="A15" s="17" t="s">
        <v>125</v>
      </c>
      <c r="B15" s="52" t="s">
        <v>126</v>
      </c>
      <c r="C15" s="53">
        <v>2500.0</v>
      </c>
      <c r="D15" s="19"/>
      <c r="E15" s="20" t="s">
        <v>127</v>
      </c>
      <c r="F15" s="54" t="s">
        <v>128</v>
      </c>
      <c r="G15" s="54" t="s">
        <v>128</v>
      </c>
      <c r="H15" s="23">
        <v>44274.0</v>
      </c>
      <c r="I15" s="18">
        <v>0.3</v>
      </c>
      <c r="J15" s="27" t="s">
        <v>81</v>
      </c>
      <c r="K15" s="31"/>
      <c r="L15" s="27"/>
      <c r="M15" s="27"/>
      <c r="N15" s="29" t="s">
        <v>129</v>
      </c>
      <c r="O15" s="29" t="s">
        <v>130</v>
      </c>
      <c r="P15" s="51" t="s">
        <v>85</v>
      </c>
      <c r="Q15" s="27" t="s">
        <v>131</v>
      </c>
      <c r="R15" s="29" t="s">
        <v>85</v>
      </c>
      <c r="S15" s="29" t="s">
        <v>85</v>
      </c>
      <c r="T15" s="36" t="s">
        <v>85</v>
      </c>
      <c r="U15" s="29" t="s">
        <v>84</v>
      </c>
      <c r="V15" s="29" t="s">
        <v>84</v>
      </c>
      <c r="W15" s="29"/>
      <c r="X15" s="29"/>
      <c r="Y15" s="36" t="s">
        <v>85</v>
      </c>
      <c r="Z15" s="36" t="s">
        <v>85</v>
      </c>
      <c r="AA15" s="29" t="s">
        <v>84</v>
      </c>
      <c r="AB15" s="27" t="s">
        <v>84</v>
      </c>
      <c r="AC15" s="36" t="s">
        <v>84</v>
      </c>
      <c r="AD15" s="36" t="s">
        <v>84</v>
      </c>
      <c r="AE15" s="29" t="s">
        <v>84</v>
      </c>
      <c r="AF15" s="29" t="s">
        <v>84</v>
      </c>
      <c r="AG15" s="29" t="s">
        <v>84</v>
      </c>
      <c r="AH15" s="27" t="s">
        <v>84</v>
      </c>
      <c r="AI15" s="36" t="s">
        <v>85</v>
      </c>
      <c r="AJ15" s="51" t="s">
        <v>85</v>
      </c>
      <c r="AK15" s="51" t="s">
        <v>85</v>
      </c>
      <c r="AL15" s="29" t="s">
        <v>84</v>
      </c>
      <c r="AM15" s="36" t="s">
        <v>85</v>
      </c>
      <c r="AN15" s="36" t="s">
        <v>85</v>
      </c>
      <c r="AO15" s="36" t="s">
        <v>85</v>
      </c>
      <c r="AP15" s="36" t="s">
        <v>85</v>
      </c>
      <c r="AQ15" s="29" t="s">
        <v>84</v>
      </c>
      <c r="AR15" s="24" t="s">
        <v>84</v>
      </c>
      <c r="AS15" s="36" t="s">
        <v>85</v>
      </c>
      <c r="AT15" s="36" t="s">
        <v>85</v>
      </c>
      <c r="AU15" s="24"/>
      <c r="AV15" s="36" t="s">
        <v>85</v>
      </c>
      <c r="AW15" s="36" t="s">
        <v>85</v>
      </c>
      <c r="AX15" s="51" t="s">
        <v>85</v>
      </c>
      <c r="AY15" s="24"/>
      <c r="AZ15" s="24"/>
      <c r="BA15" s="24"/>
      <c r="BB15" s="27"/>
      <c r="BC15" s="27"/>
      <c r="BD15" s="55" t="s">
        <v>85</v>
      </c>
      <c r="BE15" s="51" t="s">
        <v>85</v>
      </c>
      <c r="BF15" s="27"/>
      <c r="BG15" s="27"/>
      <c r="BH15" s="27"/>
      <c r="BI15" s="28"/>
    </row>
    <row r="16">
      <c r="A16" s="17" t="s">
        <v>132</v>
      </c>
      <c r="B16" s="27" t="s">
        <v>133</v>
      </c>
      <c r="C16" s="27" t="s">
        <v>69</v>
      </c>
      <c r="D16" s="19" t="s">
        <v>134</v>
      </c>
      <c r="E16" s="20"/>
      <c r="F16" s="21"/>
      <c r="G16" s="22" t="s">
        <v>73</v>
      </c>
      <c r="H16" s="23"/>
      <c r="I16" s="24"/>
      <c r="J16" s="24"/>
      <c r="K16" s="19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9"/>
      <c r="AC16" s="29"/>
      <c r="AD16" s="29"/>
      <c r="AE16" s="29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36"/>
      <c r="AT16" s="36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56"/>
    </row>
    <row r="17">
      <c r="A17" s="17" t="s">
        <v>135</v>
      </c>
      <c r="B17" s="27" t="s">
        <v>93</v>
      </c>
      <c r="C17" s="27" t="s">
        <v>69</v>
      </c>
      <c r="D17" s="19" t="s">
        <v>136</v>
      </c>
      <c r="E17" s="20" t="s">
        <v>137</v>
      </c>
      <c r="F17" s="21" t="s">
        <v>138</v>
      </c>
      <c r="G17" s="57" t="s">
        <v>139</v>
      </c>
      <c r="H17" s="23">
        <v>44377.0</v>
      </c>
      <c r="I17" s="24">
        <v>1.3</v>
      </c>
      <c r="J17" s="24"/>
      <c r="K17" s="19"/>
      <c r="L17" s="24"/>
      <c r="M17" s="24"/>
      <c r="N17" s="24" t="s">
        <v>140</v>
      </c>
      <c r="O17" s="24" t="s">
        <v>141</v>
      </c>
      <c r="P17" s="51" t="s">
        <v>85</v>
      </c>
      <c r="Q17" s="27" t="s">
        <v>131</v>
      </c>
      <c r="R17" s="51" t="s">
        <v>85</v>
      </c>
      <c r="S17" s="29" t="s">
        <v>85</v>
      </c>
      <c r="T17" s="36" t="s">
        <v>85</v>
      </c>
      <c r="U17" s="29" t="s">
        <v>84</v>
      </c>
      <c r="V17" s="29" t="s">
        <v>84</v>
      </c>
      <c r="W17" s="29"/>
      <c r="X17" s="29"/>
      <c r="Y17" s="24" t="s">
        <v>84</v>
      </c>
      <c r="Z17" s="36" t="s">
        <v>85</v>
      </c>
      <c r="AA17" s="29" t="s">
        <v>84</v>
      </c>
      <c r="AB17" s="29" t="s">
        <v>84</v>
      </c>
      <c r="AC17" s="29" t="s">
        <v>84</v>
      </c>
      <c r="AD17" s="29" t="s">
        <v>84</v>
      </c>
      <c r="AE17" s="29" t="s">
        <v>84</v>
      </c>
      <c r="AF17" s="29" t="s">
        <v>84</v>
      </c>
      <c r="AG17" s="29" t="s">
        <v>84</v>
      </c>
      <c r="AH17" s="24" t="s">
        <v>84</v>
      </c>
      <c r="AI17" s="36" t="s">
        <v>85</v>
      </c>
      <c r="AJ17" s="39" t="s">
        <v>85</v>
      </c>
      <c r="AK17" s="24" t="s">
        <v>85</v>
      </c>
      <c r="AL17" s="29" t="s">
        <v>84</v>
      </c>
      <c r="AM17" s="36" t="s">
        <v>85</v>
      </c>
      <c r="AN17" s="29" t="s">
        <v>84</v>
      </c>
      <c r="AO17" s="29" t="s">
        <v>84</v>
      </c>
      <c r="AP17" s="36" t="s">
        <v>85</v>
      </c>
      <c r="AQ17" s="29" t="s">
        <v>84</v>
      </c>
      <c r="AR17" s="24" t="s">
        <v>84</v>
      </c>
      <c r="AS17" s="36" t="s">
        <v>85</v>
      </c>
      <c r="AT17" s="36" t="s">
        <v>85</v>
      </c>
      <c r="AU17" s="24" t="s">
        <v>84</v>
      </c>
      <c r="AV17" s="24" t="s">
        <v>84</v>
      </c>
      <c r="AW17" s="36" t="s">
        <v>85</v>
      </c>
      <c r="AX17" s="36"/>
      <c r="AY17" s="36"/>
      <c r="AZ17" s="36"/>
      <c r="BA17" s="24" t="s">
        <v>142</v>
      </c>
      <c r="BB17" s="24"/>
      <c r="BC17" s="24"/>
      <c r="BD17" s="24"/>
      <c r="BE17" s="24" t="s">
        <v>85</v>
      </c>
      <c r="BF17" s="24" t="s">
        <v>143</v>
      </c>
      <c r="BG17" s="24">
        <v>320.0</v>
      </c>
      <c r="BH17" s="24">
        <v>6.0</v>
      </c>
      <c r="BI17" s="56" t="s">
        <v>144</v>
      </c>
    </row>
    <row r="18">
      <c r="A18" s="17" t="s">
        <v>145</v>
      </c>
      <c r="B18" s="27" t="s">
        <v>133</v>
      </c>
      <c r="C18" s="27" t="s">
        <v>69</v>
      </c>
      <c r="D18" s="58" t="s">
        <v>146</v>
      </c>
      <c r="E18" s="24"/>
      <c r="F18" s="59"/>
      <c r="G18" s="25" t="s">
        <v>147</v>
      </c>
      <c r="H18" s="60">
        <v>43744.0</v>
      </c>
      <c r="I18" s="24">
        <v>2.0</v>
      </c>
      <c r="J18" s="24" t="s">
        <v>148</v>
      </c>
      <c r="K18" s="61" t="str">
        <f>HYPERLINK("https://howto.thec2matrix.com/c2/caldera","Yes")</f>
        <v>Yes</v>
      </c>
      <c r="L18" s="24"/>
      <c r="M18" s="24"/>
      <c r="N18" s="24" t="s">
        <v>99</v>
      </c>
      <c r="O18" s="24" t="s">
        <v>90</v>
      </c>
      <c r="P18" s="24" t="s">
        <v>85</v>
      </c>
      <c r="Q18" s="24" t="s">
        <v>91</v>
      </c>
      <c r="R18" s="24"/>
      <c r="S18" s="24" t="s">
        <v>85</v>
      </c>
      <c r="T18" s="51" t="s">
        <v>85</v>
      </c>
      <c r="U18" s="51" t="s">
        <v>85</v>
      </c>
      <c r="V18" s="51" t="s">
        <v>85</v>
      </c>
      <c r="W18" s="27"/>
      <c r="X18" s="27"/>
      <c r="Y18" s="24" t="s">
        <v>84</v>
      </c>
      <c r="Z18" s="24" t="s">
        <v>85</v>
      </c>
      <c r="AA18" s="24" t="s">
        <v>84</v>
      </c>
      <c r="AB18" s="24" t="s">
        <v>84</v>
      </c>
      <c r="AC18" s="24" t="s">
        <v>84</v>
      </c>
      <c r="AD18" s="24" t="s">
        <v>84</v>
      </c>
      <c r="AE18" s="24" t="s">
        <v>84</v>
      </c>
      <c r="AF18" s="24" t="s">
        <v>84</v>
      </c>
      <c r="AG18" s="24" t="s">
        <v>84</v>
      </c>
      <c r="AH18" s="24" t="s">
        <v>84</v>
      </c>
      <c r="AI18" s="24" t="s">
        <v>84</v>
      </c>
      <c r="AJ18" s="24"/>
      <c r="AK18" s="24" t="s">
        <v>100</v>
      </c>
      <c r="AL18" s="24" t="s">
        <v>84</v>
      </c>
      <c r="AM18" s="24" t="s">
        <v>85</v>
      </c>
      <c r="AN18" s="36" t="s">
        <v>85</v>
      </c>
      <c r="AO18" s="24" t="s">
        <v>85</v>
      </c>
      <c r="AP18" s="24" t="s">
        <v>85</v>
      </c>
      <c r="AQ18" s="24" t="s">
        <v>84</v>
      </c>
      <c r="AR18" s="24" t="s">
        <v>84</v>
      </c>
      <c r="AS18" s="24" t="s">
        <v>85</v>
      </c>
      <c r="AT18" s="24" t="s">
        <v>85</v>
      </c>
      <c r="AU18" s="24" t="s">
        <v>84</v>
      </c>
      <c r="AV18" s="36" t="s">
        <v>85</v>
      </c>
      <c r="AW18" s="24" t="s">
        <v>85</v>
      </c>
      <c r="AX18" s="24"/>
      <c r="AY18" s="24"/>
      <c r="AZ18" s="24"/>
      <c r="BA18" s="61" t="str">
        <f>HYPERLINK("https://community.rsa.com/community/products/netwitness/blog/2019/12/09/apt-emulation-using-caldera","Yes")</f>
        <v>Yes</v>
      </c>
      <c r="BB18" s="62"/>
      <c r="BC18" s="62"/>
      <c r="BD18" s="62"/>
      <c r="BE18" s="24" t="s">
        <v>85</v>
      </c>
      <c r="BF18" s="63" t="s">
        <v>149</v>
      </c>
      <c r="BG18" s="24"/>
      <c r="BH18" s="24">
        <v>181.0</v>
      </c>
      <c r="BI18" s="47"/>
    </row>
    <row r="19">
      <c r="A19" s="17" t="s">
        <v>150</v>
      </c>
      <c r="B19" s="18" t="s">
        <v>118</v>
      </c>
      <c r="C19" s="53" t="s">
        <v>69</v>
      </c>
      <c r="D19" s="64" t="s">
        <v>151</v>
      </c>
      <c r="E19" s="56"/>
      <c r="F19" s="21" t="s">
        <v>152</v>
      </c>
      <c r="G19" s="25" t="s">
        <v>152</v>
      </c>
      <c r="H19" s="23">
        <v>43959.0</v>
      </c>
      <c r="I19" s="24"/>
      <c r="J19" s="24"/>
      <c r="K19" s="65" t="s">
        <v>85</v>
      </c>
      <c r="L19" s="24"/>
      <c r="M19" s="24"/>
      <c r="N19" s="24" t="s">
        <v>153</v>
      </c>
      <c r="O19" s="24" t="s">
        <v>153</v>
      </c>
      <c r="P19" s="24" t="s">
        <v>84</v>
      </c>
      <c r="Q19" s="24" t="s">
        <v>111</v>
      </c>
      <c r="R19" s="24"/>
      <c r="S19" s="24" t="s">
        <v>84</v>
      </c>
      <c r="T19" s="24" t="s">
        <v>85</v>
      </c>
      <c r="U19" s="24" t="s">
        <v>84</v>
      </c>
      <c r="V19" s="24" t="s">
        <v>84</v>
      </c>
      <c r="W19" s="24"/>
      <c r="X19" s="24"/>
      <c r="Y19" s="24"/>
      <c r="Z19" s="24" t="s">
        <v>85</v>
      </c>
      <c r="AA19" s="24" t="s">
        <v>84</v>
      </c>
      <c r="AB19" s="24" t="s">
        <v>84</v>
      </c>
      <c r="AC19" s="24" t="s">
        <v>84</v>
      </c>
      <c r="AD19" s="24" t="s">
        <v>84</v>
      </c>
      <c r="AE19" s="24" t="s">
        <v>84</v>
      </c>
      <c r="AF19" s="24" t="s">
        <v>84</v>
      </c>
      <c r="AG19" s="24" t="s">
        <v>84</v>
      </c>
      <c r="AH19" s="24" t="s">
        <v>84</v>
      </c>
      <c r="AI19" s="24" t="s">
        <v>84</v>
      </c>
      <c r="AJ19" s="24"/>
      <c r="AK19" s="24" t="s">
        <v>100</v>
      </c>
      <c r="AL19" s="24" t="s">
        <v>84</v>
      </c>
      <c r="AM19" s="24" t="s">
        <v>84</v>
      </c>
      <c r="AN19" s="24" t="s">
        <v>84</v>
      </c>
      <c r="AO19" s="24" t="s">
        <v>84</v>
      </c>
      <c r="AP19" s="24" t="s">
        <v>84</v>
      </c>
      <c r="AQ19" s="24" t="s">
        <v>84</v>
      </c>
      <c r="AR19" s="24" t="s">
        <v>84</v>
      </c>
      <c r="AS19" s="24" t="s">
        <v>84</v>
      </c>
      <c r="AT19" s="24" t="s">
        <v>84</v>
      </c>
      <c r="AU19" s="24" t="s">
        <v>84</v>
      </c>
      <c r="AV19" s="24"/>
      <c r="AW19" s="24" t="s">
        <v>84</v>
      </c>
      <c r="AX19" s="24"/>
      <c r="AY19" s="24"/>
      <c r="AZ19" s="24"/>
      <c r="BA19" s="39"/>
      <c r="BB19" s="39"/>
      <c r="BC19" s="39"/>
      <c r="BD19" s="39"/>
      <c r="BE19" s="42" t="s">
        <v>84</v>
      </c>
      <c r="BF19" s="24"/>
      <c r="BG19" s="24"/>
      <c r="BH19" s="24"/>
      <c r="BI19" s="56" t="s">
        <v>154</v>
      </c>
    </row>
    <row r="20">
      <c r="A20" s="17" t="s">
        <v>155</v>
      </c>
      <c r="B20" s="27" t="s">
        <v>93</v>
      </c>
      <c r="C20" s="53" t="s">
        <v>69</v>
      </c>
      <c r="D20" s="64" t="s">
        <v>156</v>
      </c>
      <c r="E20" s="56"/>
      <c r="F20" s="21" t="s">
        <v>157</v>
      </c>
      <c r="G20" s="25" t="s">
        <v>158</v>
      </c>
      <c r="H20" s="23">
        <v>43965.0</v>
      </c>
      <c r="I20" s="24">
        <v>3.0</v>
      </c>
      <c r="J20" s="24" t="s">
        <v>90</v>
      </c>
      <c r="K20" s="56"/>
      <c r="L20" s="24" t="s">
        <v>84</v>
      </c>
      <c r="M20" s="24"/>
      <c r="N20" s="24" t="s">
        <v>90</v>
      </c>
      <c r="O20" s="24" t="s">
        <v>90</v>
      </c>
      <c r="P20" s="24" t="s">
        <v>84</v>
      </c>
      <c r="Q20" s="24" t="s">
        <v>111</v>
      </c>
      <c r="R20" s="24"/>
      <c r="S20" s="24" t="s">
        <v>84</v>
      </c>
      <c r="T20" s="24" t="s">
        <v>85</v>
      </c>
      <c r="U20" s="24" t="s">
        <v>85</v>
      </c>
      <c r="V20" s="24" t="s">
        <v>85</v>
      </c>
      <c r="W20" s="24"/>
      <c r="X20" s="24"/>
      <c r="Y20" s="24" t="s">
        <v>85</v>
      </c>
      <c r="Z20" s="24" t="s">
        <v>84</v>
      </c>
      <c r="AA20" s="24" t="s">
        <v>84</v>
      </c>
      <c r="AB20" s="24" t="s">
        <v>84</v>
      </c>
      <c r="AC20" s="24" t="s">
        <v>84</v>
      </c>
      <c r="AD20" s="24" t="s">
        <v>84</v>
      </c>
      <c r="AE20" s="24" t="s">
        <v>84</v>
      </c>
      <c r="AF20" s="24" t="s">
        <v>84</v>
      </c>
      <c r="AG20" s="24" t="s">
        <v>84</v>
      </c>
      <c r="AH20" s="24" t="s">
        <v>84</v>
      </c>
      <c r="AI20" s="24" t="s">
        <v>84</v>
      </c>
      <c r="AJ20" s="24"/>
      <c r="AK20" s="24" t="s">
        <v>84</v>
      </c>
      <c r="AL20" s="24" t="s">
        <v>84</v>
      </c>
      <c r="AM20" s="24" t="s">
        <v>84</v>
      </c>
      <c r="AN20" s="24" t="s">
        <v>84</v>
      </c>
      <c r="AO20" s="24" t="s">
        <v>84</v>
      </c>
      <c r="AP20" s="24" t="s">
        <v>84</v>
      </c>
      <c r="AQ20" s="24" t="s">
        <v>84</v>
      </c>
      <c r="AR20" s="24" t="s">
        <v>84</v>
      </c>
      <c r="AS20" s="24" t="s">
        <v>84</v>
      </c>
      <c r="AT20" s="24" t="s">
        <v>84</v>
      </c>
      <c r="AU20" s="24" t="s">
        <v>84</v>
      </c>
      <c r="AV20" s="24"/>
      <c r="AW20" s="24" t="s">
        <v>84</v>
      </c>
      <c r="AX20" s="24"/>
      <c r="AY20" s="24"/>
      <c r="AZ20" s="24"/>
      <c r="BA20" s="39" t="s">
        <v>85</v>
      </c>
      <c r="BB20" s="39"/>
      <c r="BC20" s="39"/>
      <c r="BD20" s="39"/>
      <c r="BE20" s="24" t="s">
        <v>85</v>
      </c>
      <c r="BF20" s="24" t="s">
        <v>84</v>
      </c>
      <c r="BG20" s="24" t="s">
        <v>69</v>
      </c>
      <c r="BH20" s="24">
        <v>13.0</v>
      </c>
      <c r="BI20" s="47"/>
    </row>
    <row r="21">
      <c r="A21" s="17" t="s">
        <v>159</v>
      </c>
      <c r="B21" s="18" t="s">
        <v>160</v>
      </c>
      <c r="C21" s="53" t="s">
        <v>69</v>
      </c>
      <c r="D21" s="64" t="s">
        <v>161</v>
      </c>
      <c r="E21" s="56"/>
      <c r="F21" s="21"/>
      <c r="G21" s="22" t="s">
        <v>73</v>
      </c>
      <c r="H21" s="23"/>
      <c r="I21" s="24"/>
      <c r="J21" s="24"/>
      <c r="K21" s="56"/>
      <c r="L21" s="24"/>
      <c r="M21" s="24"/>
      <c r="N21" s="24"/>
      <c r="O21" s="24"/>
      <c r="P21" s="24"/>
      <c r="Q21" s="24"/>
      <c r="R21" s="24"/>
      <c r="S21" s="24"/>
      <c r="T21" s="26"/>
      <c r="U21" s="18"/>
      <c r="V21" s="18"/>
      <c r="W21" s="27"/>
      <c r="X21" s="27"/>
      <c r="Y21" s="24"/>
      <c r="Z21" s="24"/>
      <c r="AA21" s="24"/>
      <c r="AB21" s="24"/>
      <c r="AC21" s="24"/>
      <c r="AD21" s="62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62"/>
      <c r="AV21" s="24"/>
      <c r="AW21" s="24"/>
      <c r="AX21" s="26"/>
      <c r="AY21" s="26"/>
      <c r="AZ21" s="26"/>
      <c r="BA21" s="62"/>
      <c r="BB21" s="62"/>
      <c r="BC21" s="62"/>
      <c r="BD21" s="66"/>
      <c r="BE21" s="24"/>
      <c r="BF21" s="24"/>
      <c r="BG21" s="24"/>
      <c r="BH21" s="24"/>
      <c r="BI21" s="47"/>
    </row>
    <row r="22">
      <c r="A22" s="17" t="s">
        <v>162</v>
      </c>
      <c r="B22" s="42" t="s">
        <v>126</v>
      </c>
      <c r="C22" s="53">
        <v>5900.0</v>
      </c>
      <c r="D22" s="67"/>
      <c r="E22" s="20" t="s">
        <v>163</v>
      </c>
      <c r="F22" s="21"/>
      <c r="G22" s="25" t="s">
        <v>164</v>
      </c>
      <c r="H22" s="23">
        <v>45045.0</v>
      </c>
      <c r="I22" s="24">
        <v>4.8</v>
      </c>
      <c r="J22" s="24" t="s">
        <v>81</v>
      </c>
      <c r="K22" s="56"/>
      <c r="L22" s="24"/>
      <c r="M22" s="24"/>
      <c r="N22" s="24" t="s">
        <v>165</v>
      </c>
      <c r="O22" s="24" t="s">
        <v>166</v>
      </c>
      <c r="P22" s="24" t="s">
        <v>85</v>
      </c>
      <c r="Q22" s="24" t="s">
        <v>131</v>
      </c>
      <c r="R22" s="24" t="s">
        <v>85</v>
      </c>
      <c r="S22" s="24" t="s">
        <v>84</v>
      </c>
      <c r="T22" s="26" t="s">
        <v>85</v>
      </c>
      <c r="U22" s="18" t="s">
        <v>84</v>
      </c>
      <c r="V22" s="18" t="s">
        <v>84</v>
      </c>
      <c r="W22" s="27"/>
      <c r="X22" s="27"/>
      <c r="Y22" s="24" t="s">
        <v>85</v>
      </c>
      <c r="Z22" s="24" t="s">
        <v>85</v>
      </c>
      <c r="AA22" s="24" t="s">
        <v>84</v>
      </c>
      <c r="AB22" s="24" t="s">
        <v>84</v>
      </c>
      <c r="AC22" s="24" t="s">
        <v>85</v>
      </c>
      <c r="AD22" s="62" t="s">
        <v>85</v>
      </c>
      <c r="AE22" s="24" t="s">
        <v>84</v>
      </c>
      <c r="AF22" s="24" t="s">
        <v>84</v>
      </c>
      <c r="AG22" s="24" t="s">
        <v>84</v>
      </c>
      <c r="AH22" s="24" t="s">
        <v>84</v>
      </c>
      <c r="AI22" s="24" t="s">
        <v>85</v>
      </c>
      <c r="AJ22" s="24"/>
      <c r="AK22" s="24" t="s">
        <v>85</v>
      </c>
      <c r="AL22" s="24" t="s">
        <v>84</v>
      </c>
      <c r="AM22" s="24" t="s">
        <v>85</v>
      </c>
      <c r="AN22" s="24" t="s">
        <v>85</v>
      </c>
      <c r="AO22" s="24" t="s">
        <v>85</v>
      </c>
      <c r="AP22" s="24" t="s">
        <v>85</v>
      </c>
      <c r="AQ22" s="24" t="s">
        <v>84</v>
      </c>
      <c r="AR22" s="24" t="s">
        <v>85</v>
      </c>
      <c r="AS22" s="24" t="s">
        <v>85</v>
      </c>
      <c r="AT22" s="24" t="s">
        <v>85</v>
      </c>
      <c r="AU22" s="62" t="s">
        <v>85</v>
      </c>
      <c r="AV22" s="24" t="s">
        <v>85</v>
      </c>
      <c r="AW22" s="24" t="s">
        <v>85</v>
      </c>
      <c r="AX22" s="26" t="s">
        <v>85</v>
      </c>
      <c r="AY22" s="26" t="s">
        <v>85</v>
      </c>
      <c r="AZ22" s="26" t="s">
        <v>85</v>
      </c>
      <c r="BA22" s="62" t="s">
        <v>85</v>
      </c>
      <c r="BB22" s="62"/>
      <c r="BC22" s="62" t="s">
        <v>167</v>
      </c>
      <c r="BD22" s="66" t="s">
        <v>85</v>
      </c>
      <c r="BE22" s="24" t="s">
        <v>85</v>
      </c>
      <c r="BF22" s="24" t="s">
        <v>84</v>
      </c>
      <c r="BG22" s="24" t="s">
        <v>69</v>
      </c>
      <c r="BH22" s="24" t="s">
        <v>69</v>
      </c>
      <c r="BI22" s="47"/>
    </row>
    <row r="23">
      <c r="A23" s="17" t="s">
        <v>168</v>
      </c>
      <c r="B23" s="42" t="s">
        <v>126</v>
      </c>
      <c r="C23" s="53">
        <v>12600.0</v>
      </c>
      <c r="D23" s="64"/>
      <c r="E23" s="64" t="s">
        <v>169</v>
      </c>
      <c r="F23" s="21" t="s">
        <v>170</v>
      </c>
      <c r="G23" s="25" t="s">
        <v>171</v>
      </c>
      <c r="H23" s="23">
        <v>45044.0</v>
      </c>
      <c r="I23" s="24">
        <v>21.3</v>
      </c>
      <c r="J23" s="24" t="s">
        <v>81</v>
      </c>
      <c r="K23" s="62"/>
      <c r="L23" s="24"/>
      <c r="M23" s="24"/>
      <c r="N23" s="24" t="s">
        <v>172</v>
      </c>
      <c r="O23" s="24" t="s">
        <v>173</v>
      </c>
      <c r="P23" s="24" t="s">
        <v>85</v>
      </c>
      <c r="Q23" s="24" t="s">
        <v>131</v>
      </c>
      <c r="R23" s="24"/>
      <c r="S23" s="24" t="s">
        <v>85</v>
      </c>
      <c r="T23" s="26" t="s">
        <v>85</v>
      </c>
      <c r="U23" s="18" t="s">
        <v>85</v>
      </c>
      <c r="V23" s="18" t="s">
        <v>85</v>
      </c>
      <c r="W23" s="27"/>
      <c r="X23" s="27"/>
      <c r="Y23" s="24" t="s">
        <v>85</v>
      </c>
      <c r="Z23" s="24" t="s">
        <v>85</v>
      </c>
      <c r="AA23" s="24" t="s">
        <v>84</v>
      </c>
      <c r="AB23" s="24" t="s">
        <v>84</v>
      </c>
      <c r="AC23" s="24" t="s">
        <v>85</v>
      </c>
      <c r="AD23" s="24" t="s">
        <v>84</v>
      </c>
      <c r="AE23" s="24" t="s">
        <v>84</v>
      </c>
      <c r="AF23" s="24" t="s">
        <v>84</v>
      </c>
      <c r="AG23" s="24" t="s">
        <v>84</v>
      </c>
      <c r="AH23" s="24" t="s">
        <v>84</v>
      </c>
      <c r="AI23" s="24" t="s">
        <v>85</v>
      </c>
      <c r="AJ23" s="24" t="s">
        <v>84</v>
      </c>
      <c r="AK23" s="24" t="s">
        <v>85</v>
      </c>
      <c r="AL23" s="24" t="s">
        <v>84</v>
      </c>
      <c r="AM23" s="24" t="s">
        <v>85</v>
      </c>
      <c r="AN23" s="24" t="s">
        <v>85</v>
      </c>
      <c r="AO23" s="24" t="s">
        <v>84</v>
      </c>
      <c r="AP23" s="24" t="s">
        <v>84</v>
      </c>
      <c r="AQ23" s="24" t="s">
        <v>84</v>
      </c>
      <c r="AR23" s="24" t="s">
        <v>85</v>
      </c>
      <c r="AS23" s="24" t="s">
        <v>85</v>
      </c>
      <c r="AT23" s="24" t="s">
        <v>85</v>
      </c>
      <c r="AU23" s="24"/>
      <c r="AV23" s="24" t="s">
        <v>85</v>
      </c>
      <c r="AW23" s="24" t="s">
        <v>85</v>
      </c>
      <c r="AX23" s="24" t="s">
        <v>85</v>
      </c>
      <c r="AY23" s="24"/>
      <c r="AZ23" s="24" t="s">
        <v>85</v>
      </c>
      <c r="BA23" s="62" t="s">
        <v>85</v>
      </c>
      <c r="BB23" s="62"/>
      <c r="BC23" s="62"/>
      <c r="BD23" s="66" t="s">
        <v>84</v>
      </c>
      <c r="BE23" s="24" t="s">
        <v>85</v>
      </c>
      <c r="BF23" s="24" t="s">
        <v>69</v>
      </c>
      <c r="BG23" s="24" t="s">
        <v>69</v>
      </c>
      <c r="BH23" s="24" t="s">
        <v>69</v>
      </c>
      <c r="BI23" s="64"/>
    </row>
    <row r="24">
      <c r="A24" s="17" t="s">
        <v>174</v>
      </c>
      <c r="B24" s="27" t="s">
        <v>118</v>
      </c>
      <c r="C24" s="27" t="s">
        <v>69</v>
      </c>
      <c r="D24" s="64" t="s">
        <v>175</v>
      </c>
      <c r="E24" s="64" t="s">
        <v>176</v>
      </c>
      <c r="F24" s="21" t="s">
        <v>177</v>
      </c>
      <c r="G24" s="25" t="s">
        <v>147</v>
      </c>
      <c r="H24" s="60">
        <v>43744.0</v>
      </c>
      <c r="I24" s="24">
        <v>0.3</v>
      </c>
      <c r="J24" s="24" t="s">
        <v>178</v>
      </c>
      <c r="K24" s="61" t="str">
        <f>HYPERLINK("https://howto.thec2matrix.com/c2/covenant","Yes")</f>
        <v>Yes</v>
      </c>
      <c r="L24" s="24" t="s">
        <v>85</v>
      </c>
      <c r="M24" s="24" t="s">
        <v>85</v>
      </c>
      <c r="N24" s="24" t="s">
        <v>110</v>
      </c>
      <c r="O24" s="24" t="s">
        <v>110</v>
      </c>
      <c r="P24" s="24" t="s">
        <v>85</v>
      </c>
      <c r="Q24" s="24" t="s">
        <v>91</v>
      </c>
      <c r="R24" s="24" t="s">
        <v>85</v>
      </c>
      <c r="S24" s="24" t="s">
        <v>85</v>
      </c>
      <c r="T24" s="51" t="s">
        <v>85</v>
      </c>
      <c r="U24" s="27" t="s">
        <v>84</v>
      </c>
      <c r="V24" s="27" t="s">
        <v>84</v>
      </c>
      <c r="W24" s="27"/>
      <c r="X24" s="27"/>
      <c r="Y24" s="24" t="s">
        <v>84</v>
      </c>
      <c r="Z24" s="24" t="s">
        <v>85</v>
      </c>
      <c r="AA24" s="24" t="s">
        <v>84</v>
      </c>
      <c r="AB24" s="24" t="s">
        <v>84</v>
      </c>
      <c r="AC24" s="24" t="s">
        <v>84</v>
      </c>
      <c r="AD24" s="24" t="s">
        <v>84</v>
      </c>
      <c r="AE24" s="24" t="s">
        <v>84</v>
      </c>
      <c r="AF24" s="24" t="s">
        <v>84</v>
      </c>
      <c r="AG24" s="24" t="s">
        <v>84</v>
      </c>
      <c r="AH24" s="24" t="s">
        <v>84</v>
      </c>
      <c r="AI24" s="24" t="s">
        <v>85</v>
      </c>
      <c r="AJ24" s="24"/>
      <c r="AK24" s="24" t="s">
        <v>179</v>
      </c>
      <c r="AL24" s="24" t="s">
        <v>84</v>
      </c>
      <c r="AM24" s="24" t="s">
        <v>85</v>
      </c>
      <c r="AN24" s="24" t="s">
        <v>85</v>
      </c>
      <c r="AO24" s="24" t="s">
        <v>85</v>
      </c>
      <c r="AP24" s="24" t="s">
        <v>85</v>
      </c>
      <c r="AQ24" s="24" t="s">
        <v>84</v>
      </c>
      <c r="AR24" s="24" t="s">
        <v>85</v>
      </c>
      <c r="AS24" s="24" t="s">
        <v>85</v>
      </c>
      <c r="AT24" s="24" t="s">
        <v>85</v>
      </c>
      <c r="AU24" s="24" t="s">
        <v>84</v>
      </c>
      <c r="AV24" s="24"/>
      <c r="AW24" s="24" t="s">
        <v>85</v>
      </c>
      <c r="AX24" s="24"/>
      <c r="AY24" s="24"/>
      <c r="AZ24" s="24"/>
      <c r="BA24" s="61" t="str">
        <f>HYPERLINK("https://community.rsa.com/community/products/netwitness/blog/2019/12/20/using-rsa-netwitness-to-detect-cc-covenant","Yes")</f>
        <v>Yes</v>
      </c>
      <c r="BB24" s="62"/>
      <c r="BC24" s="62"/>
      <c r="BD24" s="46" t="s">
        <v>85</v>
      </c>
      <c r="BE24" s="24" t="s">
        <v>85</v>
      </c>
      <c r="BF24" s="24" t="s">
        <v>180</v>
      </c>
      <c r="BG24" s="24">
        <v>665.0</v>
      </c>
      <c r="BH24" s="24">
        <v>108.0</v>
      </c>
      <c r="BI24" s="64"/>
    </row>
    <row r="25">
      <c r="A25" s="17" t="s">
        <v>181</v>
      </c>
      <c r="B25" s="53" t="s">
        <v>69</v>
      </c>
      <c r="C25" s="53" t="s">
        <v>69</v>
      </c>
      <c r="D25" s="49" t="s">
        <v>182</v>
      </c>
      <c r="E25" s="68"/>
      <c r="F25" s="69"/>
      <c r="G25" s="22" t="s">
        <v>73</v>
      </c>
      <c r="H25" s="70"/>
      <c r="I25" s="24"/>
      <c r="J25" s="71"/>
      <c r="K25" s="64"/>
      <c r="L25" s="71"/>
      <c r="M25" s="71"/>
      <c r="N25" s="24"/>
      <c r="O25" s="24"/>
      <c r="P25" s="24"/>
      <c r="Q25" s="24"/>
      <c r="R25" s="24"/>
      <c r="S25" s="24"/>
      <c r="T25" s="27"/>
      <c r="U25" s="27"/>
      <c r="V25" s="27"/>
      <c r="W25" s="27"/>
      <c r="X25" s="27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</row>
    <row r="26">
      <c r="A26" s="17" t="s">
        <v>183</v>
      </c>
      <c r="B26" s="18" t="s">
        <v>102</v>
      </c>
      <c r="C26" s="18" t="s">
        <v>69</v>
      </c>
      <c r="D26" s="49" t="s">
        <v>184</v>
      </c>
      <c r="E26" s="49" t="s">
        <v>185</v>
      </c>
      <c r="F26" s="69" t="s">
        <v>186</v>
      </c>
      <c r="G26" s="25" t="s">
        <v>147</v>
      </c>
      <c r="H26" s="70">
        <v>43823.0</v>
      </c>
      <c r="I26" s="24" t="s">
        <v>187</v>
      </c>
      <c r="J26" s="71" t="s">
        <v>148</v>
      </c>
      <c r="K26" s="64"/>
      <c r="L26" s="71"/>
      <c r="M26" s="71"/>
      <c r="N26" s="24" t="s">
        <v>99</v>
      </c>
      <c r="O26" s="24" t="s">
        <v>99</v>
      </c>
      <c r="P26" s="24" t="s">
        <v>84</v>
      </c>
      <c r="Q26" s="24" t="s">
        <v>111</v>
      </c>
      <c r="R26" s="24"/>
      <c r="S26" s="24" t="s">
        <v>84</v>
      </c>
      <c r="T26" s="27" t="s">
        <v>188</v>
      </c>
      <c r="U26" s="27" t="s">
        <v>188</v>
      </c>
      <c r="V26" s="27" t="s">
        <v>188</v>
      </c>
      <c r="W26" s="27"/>
      <c r="X26" s="27"/>
      <c r="Y26" s="24" t="s">
        <v>84</v>
      </c>
      <c r="Z26" s="24" t="s">
        <v>85</v>
      </c>
      <c r="AA26" s="24" t="s">
        <v>84</v>
      </c>
      <c r="AB26" s="24" t="s">
        <v>84</v>
      </c>
      <c r="AC26" s="24" t="s">
        <v>84</v>
      </c>
      <c r="AD26" s="24" t="s">
        <v>84</v>
      </c>
      <c r="AE26" s="24" t="s">
        <v>84</v>
      </c>
      <c r="AF26" s="24" t="s">
        <v>84</v>
      </c>
      <c r="AG26" s="24" t="s">
        <v>84</v>
      </c>
      <c r="AH26" s="24" t="s">
        <v>84</v>
      </c>
      <c r="AI26" s="24" t="s">
        <v>84</v>
      </c>
      <c r="AJ26" s="24"/>
      <c r="AK26" s="24" t="s">
        <v>189</v>
      </c>
      <c r="AL26" s="24" t="s">
        <v>85</v>
      </c>
      <c r="AM26" s="24" t="s">
        <v>84</v>
      </c>
      <c r="AN26" s="24" t="s">
        <v>84</v>
      </c>
      <c r="AO26" s="24" t="s">
        <v>84</v>
      </c>
      <c r="AP26" s="24" t="s">
        <v>84</v>
      </c>
      <c r="AQ26" s="24" t="s">
        <v>84</v>
      </c>
      <c r="AR26" s="24" t="s">
        <v>84</v>
      </c>
      <c r="AS26" s="24" t="s">
        <v>84</v>
      </c>
      <c r="AT26" s="24" t="s">
        <v>84</v>
      </c>
      <c r="AU26" s="24" t="s">
        <v>84</v>
      </c>
      <c r="AV26" s="24"/>
      <c r="AW26" s="24" t="s">
        <v>84</v>
      </c>
      <c r="AX26" s="24"/>
      <c r="AY26" s="24"/>
      <c r="AZ26" s="24"/>
      <c r="BA26" s="24"/>
      <c r="BB26" s="24"/>
      <c r="BC26" s="24"/>
      <c r="BD26" s="24"/>
      <c r="BE26" s="24" t="s">
        <v>85</v>
      </c>
      <c r="BF26" s="24" t="s">
        <v>84</v>
      </c>
      <c r="BG26" s="24" t="s">
        <v>69</v>
      </c>
      <c r="BH26" s="24">
        <v>0.0</v>
      </c>
      <c r="BI26" s="24" t="s">
        <v>190</v>
      </c>
    </row>
    <row r="27">
      <c r="A27" s="17" t="s">
        <v>191</v>
      </c>
      <c r="B27" s="18" t="s">
        <v>102</v>
      </c>
      <c r="C27" s="18" t="s">
        <v>69</v>
      </c>
      <c r="D27" s="49" t="s">
        <v>192</v>
      </c>
      <c r="E27" s="72"/>
      <c r="F27" s="69" t="s">
        <v>193</v>
      </c>
      <c r="G27" s="73" t="s">
        <v>97</v>
      </c>
      <c r="H27" s="70">
        <v>44381.0</v>
      </c>
      <c r="I27" s="24" t="s">
        <v>187</v>
      </c>
      <c r="J27" s="71" t="s">
        <v>99</v>
      </c>
      <c r="K27" s="62"/>
      <c r="L27" s="71"/>
      <c r="M27" s="71"/>
      <c r="N27" s="24" t="s">
        <v>99</v>
      </c>
      <c r="O27" s="24" t="s">
        <v>194</v>
      </c>
      <c r="P27" s="62" t="s">
        <v>84</v>
      </c>
      <c r="Q27" s="24" t="s">
        <v>84</v>
      </c>
      <c r="R27" s="24" t="s">
        <v>84</v>
      </c>
      <c r="S27" s="24" t="s">
        <v>84</v>
      </c>
      <c r="T27" s="24" t="s">
        <v>85</v>
      </c>
      <c r="U27" s="24" t="s">
        <v>84</v>
      </c>
      <c r="V27" s="24" t="s">
        <v>84</v>
      </c>
      <c r="W27" s="24"/>
      <c r="X27" s="24"/>
      <c r="Y27" s="24" t="s">
        <v>85</v>
      </c>
      <c r="Z27" s="24" t="s">
        <v>84</v>
      </c>
      <c r="AA27" s="24" t="s">
        <v>84</v>
      </c>
      <c r="AB27" s="24" t="s">
        <v>84</v>
      </c>
      <c r="AC27" s="24" t="s">
        <v>84</v>
      </c>
      <c r="AD27" s="24" t="s">
        <v>84</v>
      </c>
      <c r="AE27" s="24" t="s">
        <v>84</v>
      </c>
      <c r="AF27" s="24" t="s">
        <v>84</v>
      </c>
      <c r="AG27" s="24" t="s">
        <v>84</v>
      </c>
      <c r="AH27" s="24" t="s">
        <v>84</v>
      </c>
      <c r="AI27" s="24" t="s">
        <v>84</v>
      </c>
      <c r="AJ27" s="24" t="s">
        <v>84</v>
      </c>
      <c r="AK27" s="24" t="s">
        <v>84</v>
      </c>
      <c r="AL27" s="24" t="s">
        <v>84</v>
      </c>
      <c r="AM27" s="24" t="s">
        <v>85</v>
      </c>
      <c r="AN27" s="24" t="s">
        <v>84</v>
      </c>
      <c r="AO27" s="24" t="s">
        <v>84</v>
      </c>
      <c r="AP27" s="24" t="s">
        <v>85</v>
      </c>
      <c r="AQ27" s="24" t="s">
        <v>84</v>
      </c>
      <c r="AR27" s="24" t="s">
        <v>84</v>
      </c>
      <c r="AS27" s="24" t="s">
        <v>84</v>
      </c>
      <c r="AT27" s="24" t="s">
        <v>84</v>
      </c>
      <c r="AU27" s="62" t="s">
        <v>84</v>
      </c>
      <c r="AV27" s="24" t="s">
        <v>84</v>
      </c>
      <c r="AW27" s="24" t="s">
        <v>84</v>
      </c>
      <c r="AX27" s="24"/>
      <c r="AY27" s="24"/>
      <c r="AZ27" s="24"/>
      <c r="BA27" s="39" t="s">
        <v>85</v>
      </c>
      <c r="BB27" s="62"/>
      <c r="BC27" s="62"/>
      <c r="BD27" s="62"/>
      <c r="BE27" s="24"/>
      <c r="BF27" s="24"/>
      <c r="BG27" s="24"/>
      <c r="BH27" s="24"/>
      <c r="BI27" s="24"/>
    </row>
    <row r="28">
      <c r="A28" s="17" t="s">
        <v>195</v>
      </c>
      <c r="B28" s="18" t="s">
        <v>69</v>
      </c>
      <c r="C28" s="18" t="s">
        <v>69</v>
      </c>
      <c r="D28" s="49" t="s">
        <v>196</v>
      </c>
      <c r="E28" s="72"/>
      <c r="F28" s="69"/>
      <c r="G28" s="22" t="s">
        <v>73</v>
      </c>
      <c r="H28" s="70"/>
      <c r="I28" s="24"/>
      <c r="J28" s="71"/>
      <c r="K28" s="62"/>
      <c r="L28" s="71"/>
      <c r="M28" s="71"/>
      <c r="N28" s="24"/>
      <c r="O28" s="24"/>
      <c r="P28" s="62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62"/>
      <c r="AV28" s="24"/>
      <c r="AW28" s="24"/>
      <c r="AX28" s="24"/>
      <c r="AY28" s="24"/>
      <c r="AZ28" s="24"/>
      <c r="BA28" s="62"/>
      <c r="BB28" s="62"/>
      <c r="BC28" s="62"/>
      <c r="BD28" s="62"/>
      <c r="BE28" s="74" t="s">
        <v>84</v>
      </c>
      <c r="BF28" s="24"/>
      <c r="BG28" s="24"/>
      <c r="BH28" s="24"/>
      <c r="BI28" s="24" t="s">
        <v>197</v>
      </c>
    </row>
    <row r="29">
      <c r="A29" s="17" t="s">
        <v>198</v>
      </c>
      <c r="B29" s="18" t="s">
        <v>102</v>
      </c>
      <c r="C29" s="18" t="s">
        <v>69</v>
      </c>
      <c r="D29" s="49" t="s">
        <v>199</v>
      </c>
      <c r="E29" s="72"/>
      <c r="F29" s="69" t="s">
        <v>200</v>
      </c>
      <c r="G29" s="22" t="s">
        <v>73</v>
      </c>
      <c r="H29" s="70"/>
      <c r="I29" s="24"/>
      <c r="J29" s="71"/>
      <c r="K29" s="62"/>
      <c r="L29" s="71"/>
      <c r="M29" s="71"/>
      <c r="N29" s="24"/>
      <c r="O29" s="24"/>
      <c r="P29" s="62"/>
      <c r="Q29" s="24"/>
      <c r="R29" s="24"/>
      <c r="S29" s="24"/>
      <c r="T29" s="26" t="s">
        <v>85</v>
      </c>
      <c r="U29" s="29" t="s">
        <v>84</v>
      </c>
      <c r="V29" s="29" t="s">
        <v>84</v>
      </c>
      <c r="W29" s="29"/>
      <c r="X29" s="29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62"/>
      <c r="AV29" s="24"/>
      <c r="AW29" s="24"/>
      <c r="AX29" s="24"/>
      <c r="AY29" s="24"/>
      <c r="AZ29" s="24"/>
      <c r="BA29" s="62"/>
      <c r="BB29" s="62"/>
      <c r="BC29" s="62"/>
      <c r="BD29" s="62"/>
      <c r="BE29" s="24"/>
      <c r="BF29" s="24"/>
      <c r="BG29" s="24"/>
      <c r="BH29" s="24"/>
      <c r="BI29" s="24"/>
    </row>
    <row r="30">
      <c r="A30" s="17" t="s">
        <v>201</v>
      </c>
      <c r="B30" s="18" t="s">
        <v>69</v>
      </c>
      <c r="C30" s="18" t="s">
        <v>69</v>
      </c>
      <c r="D30" s="49" t="s">
        <v>202</v>
      </c>
      <c r="E30" s="72"/>
      <c r="F30" s="69"/>
      <c r="G30" s="22" t="s">
        <v>73</v>
      </c>
      <c r="H30" s="70"/>
      <c r="I30" s="24"/>
      <c r="J30" s="71"/>
      <c r="K30" s="62"/>
      <c r="L30" s="71"/>
      <c r="M30" s="71"/>
      <c r="N30" s="24"/>
      <c r="O30" s="24"/>
      <c r="P30" s="62"/>
      <c r="Q30" s="24"/>
      <c r="R30" s="24"/>
      <c r="S30" s="24"/>
      <c r="T30" s="26"/>
      <c r="U30" s="26"/>
      <c r="V30" s="26"/>
      <c r="W30" s="18"/>
      <c r="X30" s="18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62"/>
      <c r="AV30" s="24"/>
      <c r="AW30" s="24"/>
      <c r="AX30" s="24"/>
      <c r="AY30" s="24"/>
      <c r="AZ30" s="24"/>
      <c r="BA30" s="62"/>
      <c r="BB30" s="62"/>
      <c r="BC30" s="62"/>
      <c r="BD30" s="66"/>
      <c r="BE30" s="24"/>
      <c r="BF30" s="24"/>
      <c r="BG30" s="24"/>
      <c r="BH30" s="24"/>
      <c r="BI30" s="24"/>
    </row>
    <row r="31">
      <c r="A31" s="17" t="s">
        <v>203</v>
      </c>
      <c r="B31" s="18" t="s">
        <v>102</v>
      </c>
      <c r="C31" s="18" t="s">
        <v>69</v>
      </c>
      <c r="D31" s="49" t="s">
        <v>204</v>
      </c>
      <c r="E31" s="72"/>
      <c r="F31" s="69" t="s">
        <v>205</v>
      </c>
      <c r="G31" s="25" t="s">
        <v>206</v>
      </c>
      <c r="H31" s="70">
        <v>44091.0</v>
      </c>
      <c r="I31" s="24" t="s">
        <v>207</v>
      </c>
      <c r="J31" s="71" t="s">
        <v>129</v>
      </c>
      <c r="K31" s="62"/>
      <c r="L31" s="71"/>
      <c r="M31" s="71"/>
      <c r="N31" s="24" t="s">
        <v>129</v>
      </c>
      <c r="O31" s="24" t="s">
        <v>129</v>
      </c>
      <c r="P31" s="62" t="s">
        <v>85</v>
      </c>
      <c r="Q31" s="24" t="s">
        <v>91</v>
      </c>
      <c r="R31" s="24" t="s">
        <v>85</v>
      </c>
      <c r="S31" s="24" t="s">
        <v>85</v>
      </c>
      <c r="T31" s="26" t="s">
        <v>85</v>
      </c>
      <c r="U31" s="26" t="s">
        <v>85</v>
      </c>
      <c r="V31" s="26" t="s">
        <v>85</v>
      </c>
      <c r="W31" s="18"/>
      <c r="X31" s="18"/>
      <c r="Y31" s="24" t="s">
        <v>85</v>
      </c>
      <c r="Z31" s="24" t="s">
        <v>85</v>
      </c>
      <c r="AA31" s="24" t="s">
        <v>84</v>
      </c>
      <c r="AB31" s="24" t="s">
        <v>84</v>
      </c>
      <c r="AC31" s="24" t="s">
        <v>84</v>
      </c>
      <c r="AD31" s="24" t="s">
        <v>85</v>
      </c>
      <c r="AE31" s="24" t="s">
        <v>84</v>
      </c>
      <c r="AF31" s="24" t="s">
        <v>84</v>
      </c>
      <c r="AG31" s="24" t="s">
        <v>84</v>
      </c>
      <c r="AH31" s="24" t="s">
        <v>84</v>
      </c>
      <c r="AI31" s="24" t="s">
        <v>84</v>
      </c>
      <c r="AJ31" s="24"/>
      <c r="AK31" s="24" t="s">
        <v>179</v>
      </c>
      <c r="AL31" s="24" t="s">
        <v>84</v>
      </c>
      <c r="AM31" s="24" t="s">
        <v>85</v>
      </c>
      <c r="AN31" s="24" t="s">
        <v>84</v>
      </c>
      <c r="AO31" s="24" t="s">
        <v>84</v>
      </c>
      <c r="AP31" s="24" t="s">
        <v>85</v>
      </c>
      <c r="AQ31" s="24" t="s">
        <v>84</v>
      </c>
      <c r="AR31" s="24" t="s">
        <v>85</v>
      </c>
      <c r="AS31" s="24" t="s">
        <v>85</v>
      </c>
      <c r="AT31" s="24" t="s">
        <v>85</v>
      </c>
      <c r="AU31" s="62" t="s">
        <v>84</v>
      </c>
      <c r="AV31" s="24" t="s">
        <v>84</v>
      </c>
      <c r="AW31" s="24" t="s">
        <v>85</v>
      </c>
      <c r="AX31" s="24"/>
      <c r="AY31" s="24"/>
      <c r="AZ31" s="24"/>
      <c r="BA31" s="62"/>
      <c r="BB31" s="62"/>
      <c r="BC31" s="62" t="s">
        <v>208</v>
      </c>
      <c r="BD31" s="46" t="s">
        <v>85</v>
      </c>
      <c r="BE31" s="24" t="s">
        <v>85</v>
      </c>
      <c r="BF31" s="24" t="s">
        <v>84</v>
      </c>
      <c r="BG31" s="24" t="s">
        <v>69</v>
      </c>
      <c r="BH31" s="24">
        <v>9.0</v>
      </c>
      <c r="BI31" s="24"/>
    </row>
    <row r="32">
      <c r="A32" s="17" t="s">
        <v>209</v>
      </c>
      <c r="B32" s="18" t="s">
        <v>69</v>
      </c>
      <c r="C32" s="53" t="s">
        <v>69</v>
      </c>
      <c r="D32" s="49" t="s">
        <v>210</v>
      </c>
      <c r="E32" s="72"/>
      <c r="F32" s="69"/>
      <c r="G32" s="22" t="s">
        <v>73</v>
      </c>
      <c r="H32" s="70"/>
      <c r="I32" s="24"/>
      <c r="J32" s="71"/>
      <c r="K32" s="62"/>
      <c r="L32" s="71"/>
      <c r="M32" s="71"/>
      <c r="N32" s="24"/>
      <c r="O32" s="24"/>
      <c r="P32" s="62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62"/>
      <c r="AV32" s="24"/>
      <c r="AW32" s="24"/>
      <c r="AX32" s="24"/>
      <c r="AY32" s="24"/>
      <c r="AZ32" s="24"/>
      <c r="BA32" s="39"/>
      <c r="BB32" s="39"/>
      <c r="BC32" s="62"/>
      <c r="BD32" s="62"/>
      <c r="BE32" s="24"/>
      <c r="BF32" s="24"/>
      <c r="BG32" s="24"/>
      <c r="BH32" s="24"/>
      <c r="BI32" s="24"/>
    </row>
    <row r="33">
      <c r="A33" s="17" t="s">
        <v>211</v>
      </c>
      <c r="B33" s="18" t="s">
        <v>118</v>
      </c>
      <c r="C33" s="53" t="s">
        <v>69</v>
      </c>
      <c r="D33" s="49" t="s">
        <v>212</v>
      </c>
      <c r="E33" s="72"/>
      <c r="F33" s="69"/>
      <c r="G33" s="22" t="s">
        <v>73</v>
      </c>
      <c r="H33" s="70"/>
      <c r="I33" s="24"/>
      <c r="J33" s="71"/>
      <c r="K33" s="62"/>
      <c r="L33" s="71"/>
      <c r="M33" s="71"/>
      <c r="N33" s="24"/>
      <c r="O33" s="24"/>
      <c r="P33" s="62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62"/>
      <c r="AV33" s="24"/>
      <c r="AW33" s="24"/>
      <c r="AX33" s="24"/>
      <c r="AY33" s="24"/>
      <c r="AZ33" s="24"/>
      <c r="BA33" s="39" t="s">
        <v>85</v>
      </c>
      <c r="BB33" s="39" t="s">
        <v>85</v>
      </c>
      <c r="BC33" s="62"/>
      <c r="BD33" s="62"/>
      <c r="BE33" s="24"/>
      <c r="BF33" s="24"/>
      <c r="BG33" s="24"/>
      <c r="BH33" s="24"/>
      <c r="BI33" s="24"/>
    </row>
    <row r="34">
      <c r="A34" s="17" t="s">
        <v>213</v>
      </c>
      <c r="B34" s="18" t="s">
        <v>160</v>
      </c>
      <c r="C34" s="18" t="s">
        <v>69</v>
      </c>
      <c r="D34" s="49" t="s">
        <v>214</v>
      </c>
      <c r="E34" s="72"/>
      <c r="F34" s="69"/>
      <c r="G34" s="22" t="s">
        <v>73</v>
      </c>
      <c r="H34" s="70"/>
      <c r="I34" s="24"/>
      <c r="J34" s="71"/>
      <c r="K34" s="62"/>
      <c r="L34" s="71"/>
      <c r="M34" s="71"/>
      <c r="N34" s="24"/>
      <c r="O34" s="24"/>
      <c r="P34" s="62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62"/>
      <c r="AV34" s="24"/>
      <c r="AW34" s="24"/>
      <c r="AX34" s="24"/>
      <c r="AY34" s="24"/>
      <c r="AZ34" s="24"/>
      <c r="BA34" s="62"/>
      <c r="BB34" s="62"/>
      <c r="BC34" s="62"/>
      <c r="BD34" s="62"/>
      <c r="BE34" s="24"/>
      <c r="BF34" s="24"/>
      <c r="BG34" s="24"/>
      <c r="BH34" s="24"/>
      <c r="BI34" s="24"/>
    </row>
    <row r="35">
      <c r="A35" s="17" t="s">
        <v>215</v>
      </c>
      <c r="B35" s="18" t="s">
        <v>102</v>
      </c>
      <c r="C35" s="18" t="s">
        <v>69</v>
      </c>
      <c r="D35" s="49" t="s">
        <v>216</v>
      </c>
      <c r="E35" s="72"/>
      <c r="F35" s="69"/>
      <c r="G35" s="22" t="s">
        <v>73</v>
      </c>
      <c r="H35" s="70"/>
      <c r="I35" s="24"/>
      <c r="J35" s="71"/>
      <c r="K35" s="62"/>
      <c r="L35" s="71"/>
      <c r="M35" s="71"/>
      <c r="N35" s="24"/>
      <c r="O35" s="24"/>
      <c r="P35" s="62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62"/>
      <c r="AV35" s="24"/>
      <c r="AW35" s="24"/>
      <c r="AX35" s="24"/>
      <c r="AY35" s="24"/>
      <c r="AZ35" s="24"/>
      <c r="BA35" s="62"/>
      <c r="BB35" s="62"/>
      <c r="BC35" s="62"/>
      <c r="BD35" s="62"/>
      <c r="BE35" s="24"/>
      <c r="BF35" s="24"/>
      <c r="BG35" s="24"/>
      <c r="BH35" s="24"/>
      <c r="BI35" s="24"/>
    </row>
    <row r="36">
      <c r="A36" s="17" t="s">
        <v>217</v>
      </c>
      <c r="B36" s="27" t="s">
        <v>93</v>
      </c>
      <c r="C36" s="27" t="s">
        <v>69</v>
      </c>
      <c r="D36" s="49" t="s">
        <v>218</v>
      </c>
      <c r="E36" s="72"/>
      <c r="F36" s="69" t="s">
        <v>219</v>
      </c>
      <c r="G36" s="25" t="s">
        <v>147</v>
      </c>
      <c r="H36" s="70">
        <v>43860.0</v>
      </c>
      <c r="I36" s="24" t="s">
        <v>220</v>
      </c>
      <c r="J36" s="71" t="s">
        <v>221</v>
      </c>
      <c r="K36" s="61" t="str">
        <f>HYPERLINK("https://howto.thec2matrix.com/c2/empire","Yes")</f>
        <v>Yes</v>
      </c>
      <c r="L36" s="71" t="s">
        <v>85</v>
      </c>
      <c r="M36" s="46" t="s">
        <v>85</v>
      </c>
      <c r="N36" s="24" t="s">
        <v>99</v>
      </c>
      <c r="O36" s="24" t="s">
        <v>222</v>
      </c>
      <c r="P36" s="61" t="str">
        <f>HYPERLINK("https://github.com/BC-SECURITY/Starkiller","Yes")</f>
        <v>Yes</v>
      </c>
      <c r="Q36" s="24" t="s">
        <v>131</v>
      </c>
      <c r="R36" s="24" t="s">
        <v>85</v>
      </c>
      <c r="S36" s="24" t="s">
        <v>85</v>
      </c>
      <c r="T36" s="51" t="s">
        <v>85</v>
      </c>
      <c r="U36" s="51" t="s">
        <v>85</v>
      </c>
      <c r="V36" s="51" t="s">
        <v>85</v>
      </c>
      <c r="W36" s="27"/>
      <c r="X36" s="27"/>
      <c r="Y36" s="24" t="s">
        <v>84</v>
      </c>
      <c r="Z36" s="24" t="s">
        <v>85</v>
      </c>
      <c r="AA36" s="24" t="s">
        <v>84</v>
      </c>
      <c r="AB36" s="24" t="s">
        <v>84</v>
      </c>
      <c r="AC36" s="24" t="s">
        <v>84</v>
      </c>
      <c r="AD36" s="24" t="s">
        <v>84</v>
      </c>
      <c r="AE36" s="24" t="s">
        <v>84</v>
      </c>
      <c r="AF36" s="24" t="s">
        <v>84</v>
      </c>
      <c r="AG36" s="24" t="s">
        <v>84</v>
      </c>
      <c r="AH36" s="24" t="s">
        <v>84</v>
      </c>
      <c r="AI36" s="24" t="s">
        <v>84</v>
      </c>
      <c r="AJ36" s="24"/>
      <c r="AK36" s="24" t="s">
        <v>179</v>
      </c>
      <c r="AL36" s="24" t="s">
        <v>84</v>
      </c>
      <c r="AM36" s="24" t="s">
        <v>85</v>
      </c>
      <c r="AN36" s="24" t="s">
        <v>85</v>
      </c>
      <c r="AO36" s="24" t="s">
        <v>85</v>
      </c>
      <c r="AP36" s="24" t="s">
        <v>85</v>
      </c>
      <c r="AQ36" s="24" t="s">
        <v>85</v>
      </c>
      <c r="AR36" s="24" t="s">
        <v>85</v>
      </c>
      <c r="AS36" s="24" t="s">
        <v>84</v>
      </c>
      <c r="AT36" s="24" t="s">
        <v>85</v>
      </c>
      <c r="AU36" s="61" t="str">
        <f>HYPERLINK("https://attack.mitre.org/software/S0363/","Yes")</f>
        <v>Yes</v>
      </c>
      <c r="AV36" s="24" t="s">
        <v>85</v>
      </c>
      <c r="AW36" s="24" t="s">
        <v>84</v>
      </c>
      <c r="AX36" s="24"/>
      <c r="AY36" s="24"/>
      <c r="AZ36" s="51" t="s">
        <v>85</v>
      </c>
      <c r="BA36" s="61" t="str">
        <f>HYPERLINK("https://community.rsa.com/community/products/netwitness/blog/2019/04/05/command-and-control-powershell-empire","Yes")</f>
        <v>Yes</v>
      </c>
      <c r="BB36" s="62"/>
      <c r="BC36" s="62" t="s">
        <v>223</v>
      </c>
      <c r="BD36" s="62"/>
      <c r="BE36" s="24" t="s">
        <v>85</v>
      </c>
      <c r="BF36" s="24" t="s">
        <v>224</v>
      </c>
      <c r="BG36" s="24">
        <v>1299.0</v>
      </c>
      <c r="BH36" s="24">
        <v>61.0</v>
      </c>
      <c r="BI36" s="24" t="s">
        <v>225</v>
      </c>
    </row>
    <row r="37">
      <c r="A37" s="17" t="s">
        <v>226</v>
      </c>
      <c r="B37" s="27" t="s">
        <v>118</v>
      </c>
      <c r="C37" s="27" t="s">
        <v>69</v>
      </c>
      <c r="D37" s="75" t="s">
        <v>227</v>
      </c>
      <c r="E37" s="64"/>
      <c r="F37" s="21"/>
      <c r="G37" s="25" t="s">
        <v>228</v>
      </c>
      <c r="H37" s="60">
        <v>43781.0</v>
      </c>
      <c r="I37" s="24" t="s">
        <v>229</v>
      </c>
      <c r="J37" s="24" t="s">
        <v>148</v>
      </c>
      <c r="K37" s="64"/>
      <c r="L37" s="24"/>
      <c r="M37" s="24" t="s">
        <v>85</v>
      </c>
      <c r="N37" s="24" t="s">
        <v>99</v>
      </c>
      <c r="O37" s="24" t="s">
        <v>99</v>
      </c>
      <c r="P37" s="24" t="s">
        <v>84</v>
      </c>
      <c r="Q37" s="24" t="s">
        <v>131</v>
      </c>
      <c r="R37" s="24"/>
      <c r="S37" s="24" t="s">
        <v>84</v>
      </c>
      <c r="T37" s="51" t="s">
        <v>85</v>
      </c>
      <c r="U37" s="51" t="s">
        <v>85</v>
      </c>
      <c r="V37" s="51" t="s">
        <v>85</v>
      </c>
      <c r="W37" s="27"/>
      <c r="X37" s="27"/>
      <c r="Y37" s="24" t="s">
        <v>84</v>
      </c>
      <c r="Z37" s="24" t="s">
        <v>85</v>
      </c>
      <c r="AA37" s="24" t="s">
        <v>84</v>
      </c>
      <c r="AB37" s="24" t="s">
        <v>84</v>
      </c>
      <c r="AC37" s="24" t="s">
        <v>84</v>
      </c>
      <c r="AD37" s="24" t="s">
        <v>84</v>
      </c>
      <c r="AE37" s="24" t="s">
        <v>84</v>
      </c>
      <c r="AF37" s="24" t="s">
        <v>84</v>
      </c>
      <c r="AG37" s="24" t="s">
        <v>84</v>
      </c>
      <c r="AH37" s="24" t="s">
        <v>84</v>
      </c>
      <c r="AI37" s="24" t="s">
        <v>84</v>
      </c>
      <c r="AJ37" s="24"/>
      <c r="AK37" s="24" t="s">
        <v>189</v>
      </c>
      <c r="AL37" s="24" t="s">
        <v>84</v>
      </c>
      <c r="AM37" s="24" t="s">
        <v>84</v>
      </c>
      <c r="AN37" s="24" t="s">
        <v>84</v>
      </c>
      <c r="AO37" s="24" t="s">
        <v>85</v>
      </c>
      <c r="AP37" s="24" t="s">
        <v>84</v>
      </c>
      <c r="AQ37" s="24" t="s">
        <v>84</v>
      </c>
      <c r="AR37" s="24" t="s">
        <v>84</v>
      </c>
      <c r="AS37" s="24" t="s">
        <v>84</v>
      </c>
      <c r="AT37" s="24" t="s">
        <v>84</v>
      </c>
      <c r="AU37" s="24" t="s">
        <v>84</v>
      </c>
      <c r="AV37" s="24"/>
      <c r="AW37" s="24" t="s">
        <v>84</v>
      </c>
      <c r="AX37" s="24"/>
      <c r="AY37" s="24"/>
      <c r="AZ37" s="24"/>
      <c r="BA37" s="24"/>
      <c r="BB37" s="24"/>
      <c r="BC37" s="24"/>
      <c r="BD37" s="24"/>
      <c r="BE37" s="24" t="s">
        <v>85</v>
      </c>
      <c r="BF37" s="24" t="s">
        <v>84</v>
      </c>
      <c r="BG37" s="24" t="s">
        <v>69</v>
      </c>
      <c r="BH37" s="24">
        <v>89.0</v>
      </c>
      <c r="BI37" s="64"/>
    </row>
    <row r="38">
      <c r="A38" s="17" t="s">
        <v>230</v>
      </c>
      <c r="B38" s="18" t="s">
        <v>102</v>
      </c>
      <c r="C38" s="18" t="s">
        <v>69</v>
      </c>
      <c r="D38" s="76" t="s">
        <v>231</v>
      </c>
      <c r="E38" s="64"/>
      <c r="F38" s="21"/>
      <c r="G38" s="22" t="s">
        <v>73</v>
      </c>
      <c r="H38" s="60"/>
      <c r="I38" s="24"/>
      <c r="J38" s="59"/>
      <c r="K38" s="62"/>
      <c r="L38" s="24"/>
      <c r="M38" s="59"/>
      <c r="N38" s="24"/>
      <c r="O38" s="24"/>
      <c r="P38" s="24"/>
      <c r="Q38" s="24"/>
      <c r="R38" s="24"/>
      <c r="S38" s="24"/>
      <c r="T38" s="51"/>
      <c r="U38" s="27"/>
      <c r="V38" s="27"/>
      <c r="W38" s="27"/>
      <c r="X38" s="27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42"/>
      <c r="BF38" s="24"/>
      <c r="BG38" s="24"/>
      <c r="BH38" s="24"/>
      <c r="BI38" s="21"/>
    </row>
    <row r="39">
      <c r="A39" s="17" t="s">
        <v>232</v>
      </c>
      <c r="B39" s="27" t="s">
        <v>93</v>
      </c>
      <c r="C39" s="27" t="s">
        <v>69</v>
      </c>
      <c r="D39" s="76" t="s">
        <v>233</v>
      </c>
      <c r="E39" s="64"/>
      <c r="F39" s="21"/>
      <c r="G39" s="25" t="s">
        <v>147</v>
      </c>
      <c r="H39" s="60">
        <v>43768.0</v>
      </c>
      <c r="I39" s="24" t="s">
        <v>69</v>
      </c>
      <c r="J39" s="59" t="s">
        <v>221</v>
      </c>
      <c r="K39" s="62"/>
      <c r="L39" s="24"/>
      <c r="M39" s="59"/>
      <c r="N39" s="24" t="s">
        <v>82</v>
      </c>
      <c r="O39" s="24" t="s">
        <v>82</v>
      </c>
      <c r="P39" s="24" t="s">
        <v>85</v>
      </c>
      <c r="Q39" s="24" t="s">
        <v>91</v>
      </c>
      <c r="R39" s="24"/>
      <c r="S39" s="24" t="s">
        <v>85</v>
      </c>
      <c r="T39" s="51" t="s">
        <v>85</v>
      </c>
      <c r="U39" s="27" t="s">
        <v>84</v>
      </c>
      <c r="V39" s="27" t="s">
        <v>84</v>
      </c>
      <c r="W39" s="27"/>
      <c r="X39" s="27"/>
      <c r="Y39" s="24" t="s">
        <v>85</v>
      </c>
      <c r="Z39" s="24" t="s">
        <v>85</v>
      </c>
      <c r="AA39" s="24" t="s">
        <v>84</v>
      </c>
      <c r="AB39" s="24" t="s">
        <v>84</v>
      </c>
      <c r="AC39" s="24" t="s">
        <v>84</v>
      </c>
      <c r="AD39" s="24" t="s">
        <v>84</v>
      </c>
      <c r="AE39" s="24" t="s">
        <v>84</v>
      </c>
      <c r="AF39" s="24" t="s">
        <v>84</v>
      </c>
      <c r="AG39" s="24" t="s">
        <v>84</v>
      </c>
      <c r="AH39" s="24" t="s">
        <v>84</v>
      </c>
      <c r="AI39" s="24" t="s">
        <v>84</v>
      </c>
      <c r="AJ39" s="24"/>
      <c r="AK39" s="24" t="s">
        <v>234</v>
      </c>
      <c r="AL39" s="24" t="s">
        <v>84</v>
      </c>
      <c r="AM39" s="24" t="s">
        <v>85</v>
      </c>
      <c r="AN39" s="24" t="s">
        <v>84</v>
      </c>
      <c r="AO39" s="24" t="s">
        <v>85</v>
      </c>
      <c r="AP39" s="24" t="s">
        <v>85</v>
      </c>
      <c r="AQ39" s="24" t="s">
        <v>84</v>
      </c>
      <c r="AR39" s="24" t="s">
        <v>85</v>
      </c>
      <c r="AS39" s="24" t="s">
        <v>84</v>
      </c>
      <c r="AT39" s="24" t="s">
        <v>85</v>
      </c>
      <c r="AU39" s="24" t="s">
        <v>84</v>
      </c>
      <c r="AV39" s="24"/>
      <c r="AW39" s="24" t="s">
        <v>85</v>
      </c>
      <c r="AX39" s="24"/>
      <c r="AY39" s="24"/>
      <c r="AZ39" s="24"/>
      <c r="BA39" s="24"/>
      <c r="BB39" s="24"/>
      <c r="BC39" s="24"/>
      <c r="BD39" s="24"/>
      <c r="BE39" s="42" t="s">
        <v>84</v>
      </c>
      <c r="BF39" s="24" t="s">
        <v>235</v>
      </c>
      <c r="BG39" s="24">
        <v>203.0</v>
      </c>
      <c r="BH39" s="24">
        <v>38.0</v>
      </c>
      <c r="BI39" s="21"/>
    </row>
    <row r="40">
      <c r="A40" s="17" t="s">
        <v>236</v>
      </c>
      <c r="B40" s="27" t="s">
        <v>118</v>
      </c>
      <c r="C40" s="27" t="s">
        <v>69</v>
      </c>
      <c r="D40" s="64" t="s">
        <v>237</v>
      </c>
      <c r="E40" s="77"/>
      <c r="F40" s="78"/>
      <c r="G40" s="25" t="s">
        <v>147</v>
      </c>
      <c r="H40" s="60">
        <v>43781.0</v>
      </c>
      <c r="I40" s="24" t="s">
        <v>187</v>
      </c>
      <c r="J40" s="24" t="s">
        <v>148</v>
      </c>
      <c r="K40" s="64"/>
      <c r="L40" s="24"/>
      <c r="M40" s="24"/>
      <c r="N40" s="24" t="s">
        <v>99</v>
      </c>
      <c r="O40" s="24" t="s">
        <v>141</v>
      </c>
      <c r="P40" s="24" t="s">
        <v>84</v>
      </c>
      <c r="Q40" s="24" t="s">
        <v>111</v>
      </c>
      <c r="R40" s="24"/>
      <c r="S40" s="24" t="s">
        <v>84</v>
      </c>
      <c r="T40" s="51" t="s">
        <v>85</v>
      </c>
      <c r="U40" s="27" t="s">
        <v>84</v>
      </c>
      <c r="V40" s="27" t="s">
        <v>84</v>
      </c>
      <c r="W40" s="27"/>
      <c r="X40" s="27"/>
      <c r="Y40" s="24" t="s">
        <v>84</v>
      </c>
      <c r="Z40" s="24" t="s">
        <v>85</v>
      </c>
      <c r="AA40" s="24" t="s">
        <v>84</v>
      </c>
      <c r="AB40" s="24" t="s">
        <v>84</v>
      </c>
      <c r="AC40" s="24" t="s">
        <v>84</v>
      </c>
      <c r="AD40" s="24" t="s">
        <v>84</v>
      </c>
      <c r="AE40" s="24" t="s">
        <v>84</v>
      </c>
      <c r="AF40" s="24" t="s">
        <v>84</v>
      </c>
      <c r="AG40" s="24" t="s">
        <v>84</v>
      </c>
      <c r="AH40" s="24" t="s">
        <v>84</v>
      </c>
      <c r="AI40" s="24" t="s">
        <v>84</v>
      </c>
      <c r="AJ40" s="24"/>
      <c r="AK40" s="24" t="s">
        <v>100</v>
      </c>
      <c r="AL40" s="24" t="s">
        <v>84</v>
      </c>
      <c r="AM40" s="24" t="s">
        <v>84</v>
      </c>
      <c r="AN40" s="24" t="s">
        <v>84</v>
      </c>
      <c r="AO40" s="24" t="s">
        <v>84</v>
      </c>
      <c r="AP40" s="24" t="s">
        <v>84</v>
      </c>
      <c r="AQ40" s="24" t="s">
        <v>84</v>
      </c>
      <c r="AR40" s="24" t="s">
        <v>84</v>
      </c>
      <c r="AS40" s="24" t="s">
        <v>84</v>
      </c>
      <c r="AT40" s="24" t="s">
        <v>84</v>
      </c>
      <c r="AU40" s="24" t="s">
        <v>84</v>
      </c>
      <c r="AV40" s="24"/>
      <c r="AW40" s="24" t="s">
        <v>84</v>
      </c>
      <c r="AX40" s="24"/>
      <c r="AY40" s="24"/>
      <c r="AZ40" s="24"/>
      <c r="BA40" s="24"/>
      <c r="BB40" s="24"/>
      <c r="BC40" s="24"/>
      <c r="BD40" s="24"/>
      <c r="BE40" s="24" t="s">
        <v>85</v>
      </c>
      <c r="BF40" s="24" t="s">
        <v>84</v>
      </c>
      <c r="BG40" s="24" t="s">
        <v>69</v>
      </c>
      <c r="BH40" s="24">
        <v>1.0</v>
      </c>
      <c r="BI40" s="21" t="s">
        <v>238</v>
      </c>
    </row>
    <row r="41">
      <c r="A41" s="17" t="s">
        <v>239</v>
      </c>
      <c r="B41" s="27" t="s">
        <v>118</v>
      </c>
      <c r="C41" s="18" t="s">
        <v>69</v>
      </c>
      <c r="D41" s="49" t="s">
        <v>240</v>
      </c>
      <c r="E41" s="24"/>
      <c r="F41" s="21" t="s">
        <v>241</v>
      </c>
      <c r="G41" s="25" t="s">
        <v>147</v>
      </c>
      <c r="H41" s="23">
        <v>43872.0</v>
      </c>
      <c r="I41" s="24" t="s">
        <v>242</v>
      </c>
      <c r="J41" s="24" t="s">
        <v>148</v>
      </c>
      <c r="K41" s="68"/>
      <c r="L41" s="24"/>
      <c r="M41" s="24" t="s">
        <v>85</v>
      </c>
      <c r="N41" s="24" t="s">
        <v>99</v>
      </c>
      <c r="O41" s="24" t="s">
        <v>243</v>
      </c>
      <c r="P41" s="24" t="s">
        <v>85</v>
      </c>
      <c r="Q41" s="24" t="s">
        <v>91</v>
      </c>
      <c r="R41" s="24"/>
      <c r="S41" s="24" t="s">
        <v>84</v>
      </c>
      <c r="T41" s="51" t="s">
        <v>85</v>
      </c>
      <c r="U41" s="27" t="s">
        <v>84</v>
      </c>
      <c r="V41" s="27" t="s">
        <v>84</v>
      </c>
      <c r="W41" s="27"/>
      <c r="X41" s="27"/>
      <c r="Y41" s="24" t="s">
        <v>84</v>
      </c>
      <c r="Z41" s="24" t="s">
        <v>85</v>
      </c>
      <c r="AA41" s="24" t="s">
        <v>84</v>
      </c>
      <c r="AB41" s="24" t="s">
        <v>84</v>
      </c>
      <c r="AC41" s="24" t="s">
        <v>84</v>
      </c>
      <c r="AD41" s="24" t="s">
        <v>84</v>
      </c>
      <c r="AE41" s="24" t="s">
        <v>84</v>
      </c>
      <c r="AF41" s="24" t="s">
        <v>84</v>
      </c>
      <c r="AG41" s="24" t="s">
        <v>84</v>
      </c>
      <c r="AH41" s="24" t="s">
        <v>84</v>
      </c>
      <c r="AI41" s="24" t="s">
        <v>84</v>
      </c>
      <c r="AJ41" s="24"/>
      <c r="AK41" s="24" t="s">
        <v>100</v>
      </c>
      <c r="AL41" s="24" t="s">
        <v>84</v>
      </c>
      <c r="AM41" s="24" t="s">
        <v>84</v>
      </c>
      <c r="AN41" s="24" t="s">
        <v>84</v>
      </c>
      <c r="AO41" s="24" t="s">
        <v>85</v>
      </c>
      <c r="AP41" s="24" t="s">
        <v>84</v>
      </c>
      <c r="AQ41" s="24" t="s">
        <v>84</v>
      </c>
      <c r="AR41" s="24" t="s">
        <v>85</v>
      </c>
      <c r="AS41" s="24" t="s">
        <v>84</v>
      </c>
      <c r="AT41" s="24" t="s">
        <v>84</v>
      </c>
      <c r="AU41" s="24" t="s">
        <v>84</v>
      </c>
      <c r="AV41" s="24"/>
      <c r="AW41" s="24" t="s">
        <v>85</v>
      </c>
      <c r="AX41" s="24"/>
      <c r="AY41" s="24"/>
      <c r="AZ41" s="24"/>
      <c r="BA41" s="24"/>
      <c r="BB41" s="24"/>
      <c r="BC41" s="24"/>
      <c r="BD41" s="24"/>
      <c r="BE41" s="24" t="s">
        <v>85</v>
      </c>
      <c r="BF41" s="24" t="s">
        <v>244</v>
      </c>
      <c r="BG41" s="24" t="s">
        <v>69</v>
      </c>
      <c r="BH41" s="24">
        <v>3.0</v>
      </c>
      <c r="BI41" s="21"/>
    </row>
    <row r="42">
      <c r="A42" s="17" t="s">
        <v>245</v>
      </c>
      <c r="B42" s="18" t="s">
        <v>69</v>
      </c>
      <c r="C42" s="18" t="s">
        <v>69</v>
      </c>
      <c r="D42" s="79" t="s">
        <v>246</v>
      </c>
      <c r="E42" s="77"/>
      <c r="F42" s="21" t="s">
        <v>247</v>
      </c>
      <c r="G42" s="22" t="s">
        <v>73</v>
      </c>
      <c r="H42" s="60"/>
      <c r="I42" s="24"/>
      <c r="J42" s="24"/>
      <c r="K42" s="6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62"/>
      <c r="BB42" s="62"/>
      <c r="BC42" s="62"/>
      <c r="BD42" s="62"/>
      <c r="BE42" s="24"/>
      <c r="BF42" s="24"/>
      <c r="BG42" s="24"/>
      <c r="BH42" s="24"/>
      <c r="BI42" s="21" t="s">
        <v>248</v>
      </c>
    </row>
    <row r="43">
      <c r="A43" s="17" t="s">
        <v>249</v>
      </c>
      <c r="B43" s="18" t="s">
        <v>250</v>
      </c>
      <c r="C43" s="18" t="s">
        <v>69</v>
      </c>
      <c r="D43" s="79" t="s">
        <v>251</v>
      </c>
      <c r="E43" s="77"/>
      <c r="F43" s="21" t="s">
        <v>252</v>
      </c>
      <c r="G43" s="22" t="s">
        <v>73</v>
      </c>
      <c r="H43" s="60"/>
      <c r="I43" s="24"/>
      <c r="J43" s="24"/>
      <c r="K43" s="6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62"/>
      <c r="BB43" s="62"/>
      <c r="BC43" s="62"/>
      <c r="BD43" s="62"/>
      <c r="BE43" s="74" t="s">
        <v>84</v>
      </c>
      <c r="BF43" s="24"/>
      <c r="BG43" s="24"/>
      <c r="BH43" s="24"/>
      <c r="BI43" s="64"/>
    </row>
    <row r="44">
      <c r="A44" s="17" t="s">
        <v>253</v>
      </c>
      <c r="B44" s="18" t="s">
        <v>102</v>
      </c>
      <c r="C44" s="18" t="s">
        <v>69</v>
      </c>
      <c r="D44" s="79" t="s">
        <v>254</v>
      </c>
      <c r="E44" s="77"/>
      <c r="F44" s="21"/>
      <c r="G44" s="22" t="s">
        <v>73</v>
      </c>
      <c r="H44" s="60"/>
      <c r="I44" s="24"/>
      <c r="J44" s="24"/>
      <c r="K44" s="6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62"/>
      <c r="BB44" s="62"/>
      <c r="BC44" s="62"/>
      <c r="BD44" s="62"/>
      <c r="BE44" s="24"/>
      <c r="BF44" s="24"/>
      <c r="BG44" s="24"/>
      <c r="BH44" s="24"/>
      <c r="BI44" s="64"/>
    </row>
    <row r="45">
      <c r="A45" s="17" t="s">
        <v>255</v>
      </c>
      <c r="B45" s="18" t="s">
        <v>69</v>
      </c>
      <c r="C45" s="18" t="s">
        <v>69</v>
      </c>
      <c r="D45" s="79" t="s">
        <v>256</v>
      </c>
      <c r="E45" s="77"/>
      <c r="F45" s="21" t="s">
        <v>257</v>
      </c>
      <c r="G45" s="22" t="s">
        <v>73</v>
      </c>
      <c r="H45" s="60"/>
      <c r="I45" s="24"/>
      <c r="J45" s="24"/>
      <c r="K45" s="6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62"/>
      <c r="BB45" s="62"/>
      <c r="BC45" s="62"/>
      <c r="BD45" s="62"/>
      <c r="BE45" s="24"/>
      <c r="BF45" s="24"/>
      <c r="BG45" s="24"/>
      <c r="BH45" s="24"/>
      <c r="BI45" s="64"/>
    </row>
    <row r="46">
      <c r="A46" s="17" t="s">
        <v>258</v>
      </c>
      <c r="B46" s="27" t="s">
        <v>118</v>
      </c>
      <c r="C46" s="27" t="s">
        <v>69</v>
      </c>
      <c r="D46" s="79" t="s">
        <v>259</v>
      </c>
      <c r="E46" s="77"/>
      <c r="F46" s="21" t="s">
        <v>260</v>
      </c>
      <c r="G46" s="25" t="s">
        <v>228</v>
      </c>
      <c r="H46" s="60">
        <v>43769.0</v>
      </c>
      <c r="I46" s="24">
        <v>1.6</v>
      </c>
      <c r="J46" s="24" t="s">
        <v>81</v>
      </c>
      <c r="K46" s="64"/>
      <c r="L46" s="24"/>
      <c r="M46" s="24" t="s">
        <v>85</v>
      </c>
      <c r="N46" s="24" t="s">
        <v>90</v>
      </c>
      <c r="O46" s="24" t="s">
        <v>90</v>
      </c>
      <c r="P46" s="24" t="s">
        <v>84</v>
      </c>
      <c r="Q46" s="24" t="s">
        <v>111</v>
      </c>
      <c r="R46" s="24"/>
      <c r="S46" s="24" t="s">
        <v>84</v>
      </c>
      <c r="T46" s="51" t="s">
        <v>85</v>
      </c>
      <c r="U46" s="51" t="s">
        <v>85</v>
      </c>
      <c r="V46" s="51" t="s">
        <v>85</v>
      </c>
      <c r="W46" s="27"/>
      <c r="X46" s="27"/>
      <c r="Y46" s="24" t="s">
        <v>84</v>
      </c>
      <c r="Z46" s="24" t="s">
        <v>84</v>
      </c>
      <c r="AA46" s="24" t="s">
        <v>84</v>
      </c>
      <c r="AB46" s="24" t="s">
        <v>84</v>
      </c>
      <c r="AC46" s="24" t="s">
        <v>85</v>
      </c>
      <c r="AD46" s="24" t="s">
        <v>85</v>
      </c>
      <c r="AE46" s="24" t="s">
        <v>84</v>
      </c>
      <c r="AF46" s="24" t="s">
        <v>84</v>
      </c>
      <c r="AG46" s="24" t="s">
        <v>84</v>
      </c>
      <c r="AH46" s="24" t="s">
        <v>84</v>
      </c>
      <c r="AI46" s="24" t="s">
        <v>84</v>
      </c>
      <c r="AJ46" s="24"/>
      <c r="AK46" s="24" t="s">
        <v>100</v>
      </c>
      <c r="AL46" s="24" t="s">
        <v>84</v>
      </c>
      <c r="AM46" s="24" t="s">
        <v>84</v>
      </c>
      <c r="AN46" s="24" t="s">
        <v>84</v>
      </c>
      <c r="AO46" s="24" t="s">
        <v>84</v>
      </c>
      <c r="AP46" s="24" t="s">
        <v>85</v>
      </c>
      <c r="AQ46" s="24" t="s">
        <v>84</v>
      </c>
      <c r="AR46" s="24" t="s">
        <v>84</v>
      </c>
      <c r="AS46" s="24" t="s">
        <v>84</v>
      </c>
      <c r="AT46" s="24" t="s">
        <v>84</v>
      </c>
      <c r="AU46" s="24" t="s">
        <v>84</v>
      </c>
      <c r="AV46" s="24"/>
      <c r="AW46" s="24" t="s">
        <v>84</v>
      </c>
      <c r="AX46" s="24"/>
      <c r="AY46" s="24"/>
      <c r="AZ46" s="24"/>
      <c r="BA46" s="61" t="str">
        <f>HYPERLINK("https://community.rsa.com/community/products/netwitness/blog/2020/01/12/using-rsa-netwitness-to-detect-cc-godoh","Yes")</f>
        <v>Yes</v>
      </c>
      <c r="BB46" s="62"/>
      <c r="BC46" s="62"/>
      <c r="BD46" s="62"/>
      <c r="BE46" s="24" t="s">
        <v>85</v>
      </c>
      <c r="BF46" s="24" t="s">
        <v>84</v>
      </c>
      <c r="BG46" s="24" t="s">
        <v>69</v>
      </c>
      <c r="BH46" s="24">
        <v>1.0</v>
      </c>
      <c r="BI46" s="64"/>
    </row>
    <row r="47">
      <c r="A47" s="17" t="s">
        <v>261</v>
      </c>
      <c r="B47" s="18" t="s">
        <v>102</v>
      </c>
      <c r="C47" s="18" t="s">
        <v>69</v>
      </c>
      <c r="D47" s="64" t="s">
        <v>262</v>
      </c>
      <c r="E47" s="77"/>
      <c r="F47" s="21"/>
      <c r="G47" s="22" t="s">
        <v>73</v>
      </c>
      <c r="H47" s="23"/>
      <c r="I47" s="24"/>
      <c r="J47" s="24"/>
      <c r="K47" s="6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62"/>
      <c r="BB47" s="62"/>
      <c r="BC47" s="62"/>
      <c r="BD47" s="62"/>
      <c r="BE47" s="74"/>
      <c r="BF47" s="24"/>
      <c r="BG47" s="24"/>
      <c r="BH47" s="24"/>
      <c r="BI47" s="21"/>
    </row>
    <row r="48">
      <c r="A48" s="17" t="s">
        <v>263</v>
      </c>
      <c r="B48" s="27" t="s">
        <v>69</v>
      </c>
      <c r="C48" s="27" t="s">
        <v>69</v>
      </c>
      <c r="D48" s="64" t="s">
        <v>264</v>
      </c>
      <c r="E48" s="77"/>
      <c r="F48" s="21"/>
      <c r="G48" s="22" t="s">
        <v>73</v>
      </c>
      <c r="H48" s="23"/>
      <c r="I48" s="24"/>
      <c r="J48" s="24"/>
      <c r="K48" s="6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62"/>
      <c r="BB48" s="62"/>
      <c r="BC48" s="62"/>
      <c r="BD48" s="62"/>
      <c r="BE48" s="74" t="s">
        <v>84</v>
      </c>
      <c r="BF48" s="24"/>
      <c r="BG48" s="24"/>
      <c r="BH48" s="24"/>
      <c r="BI48" s="21"/>
    </row>
    <row r="49">
      <c r="A49" s="17" t="s">
        <v>265</v>
      </c>
      <c r="B49" s="27" t="s">
        <v>118</v>
      </c>
      <c r="C49" s="18" t="s">
        <v>69</v>
      </c>
      <c r="D49" s="64" t="s">
        <v>266</v>
      </c>
      <c r="E49" s="77"/>
      <c r="F49" s="21" t="s">
        <v>267</v>
      </c>
      <c r="G49" s="21" t="s">
        <v>267</v>
      </c>
      <c r="H49" s="23">
        <v>44440.0</v>
      </c>
      <c r="I49" s="24" t="s">
        <v>242</v>
      </c>
      <c r="J49" s="24"/>
      <c r="K49" s="64"/>
      <c r="L49" s="24" t="s">
        <v>84</v>
      </c>
      <c r="M49" s="24" t="s">
        <v>84</v>
      </c>
      <c r="N49" s="24" t="s">
        <v>99</v>
      </c>
      <c r="O49" s="24" t="s">
        <v>110</v>
      </c>
      <c r="P49" s="24" t="s">
        <v>84</v>
      </c>
      <c r="Q49" s="24" t="s">
        <v>111</v>
      </c>
      <c r="R49" s="24" t="s">
        <v>84</v>
      </c>
      <c r="S49" s="24" t="s">
        <v>84</v>
      </c>
      <c r="T49" s="24" t="s">
        <v>85</v>
      </c>
      <c r="U49" s="24" t="s">
        <v>84</v>
      </c>
      <c r="V49" s="24" t="s">
        <v>84</v>
      </c>
      <c r="W49" s="24"/>
      <c r="X49" s="24"/>
      <c r="Y49" s="24" t="s">
        <v>84</v>
      </c>
      <c r="Z49" s="24" t="s">
        <v>85</v>
      </c>
      <c r="AA49" s="24" t="s">
        <v>84</v>
      </c>
      <c r="AB49" s="24" t="s">
        <v>84</v>
      </c>
      <c r="AC49" s="24" t="s">
        <v>85</v>
      </c>
      <c r="AD49" s="24" t="s">
        <v>84</v>
      </c>
      <c r="AE49" s="24" t="s">
        <v>84</v>
      </c>
      <c r="AF49" s="24" t="s">
        <v>84</v>
      </c>
      <c r="AG49" s="24" t="s">
        <v>84</v>
      </c>
      <c r="AH49" s="24" t="s">
        <v>84</v>
      </c>
      <c r="AI49" s="24" t="s">
        <v>84</v>
      </c>
      <c r="AJ49" s="24" t="s">
        <v>84</v>
      </c>
      <c r="AK49" s="24" t="s">
        <v>84</v>
      </c>
      <c r="AL49" s="24" t="s">
        <v>84</v>
      </c>
      <c r="AM49" s="24" t="s">
        <v>85</v>
      </c>
      <c r="AN49" s="24" t="s">
        <v>84</v>
      </c>
      <c r="AO49" s="24" t="s">
        <v>85</v>
      </c>
      <c r="AP49" s="24" t="s">
        <v>85</v>
      </c>
      <c r="AQ49" s="24" t="s">
        <v>84</v>
      </c>
      <c r="AR49" s="24" t="s">
        <v>84</v>
      </c>
      <c r="AS49" s="24" t="s">
        <v>84</v>
      </c>
      <c r="AT49" s="24" t="s">
        <v>84</v>
      </c>
      <c r="AU49" s="24" t="s">
        <v>84</v>
      </c>
      <c r="AV49" s="24" t="s">
        <v>84</v>
      </c>
      <c r="AW49" s="24" t="s">
        <v>84</v>
      </c>
      <c r="AX49" s="24"/>
      <c r="AY49" s="24"/>
      <c r="AZ49" s="24"/>
      <c r="BA49" s="62"/>
      <c r="BB49" s="62"/>
      <c r="BC49" s="62"/>
      <c r="BD49" s="62"/>
      <c r="BE49" s="24" t="s">
        <v>85</v>
      </c>
      <c r="BF49" s="24" t="s">
        <v>84</v>
      </c>
      <c r="BG49" s="24" t="s">
        <v>69</v>
      </c>
      <c r="BH49" s="24">
        <v>0.0</v>
      </c>
      <c r="BI49" s="21" t="s">
        <v>268</v>
      </c>
    </row>
    <row r="50">
      <c r="A50" s="17" t="s">
        <v>269</v>
      </c>
      <c r="B50" s="27" t="s">
        <v>118</v>
      </c>
      <c r="C50" s="18" t="s">
        <v>69</v>
      </c>
      <c r="D50" s="64" t="s">
        <v>270</v>
      </c>
      <c r="E50" s="77"/>
      <c r="F50" s="21" t="s">
        <v>271</v>
      </c>
      <c r="G50" s="22" t="s">
        <v>73</v>
      </c>
      <c r="H50" s="23"/>
      <c r="I50" s="24"/>
      <c r="J50" s="24"/>
      <c r="K50" s="6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7"/>
      <c r="W50" s="27"/>
      <c r="X50" s="27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62"/>
      <c r="BB50" s="62"/>
      <c r="BC50" s="62"/>
      <c r="BD50" s="62"/>
      <c r="BE50" s="24"/>
      <c r="BF50" s="24"/>
      <c r="BG50" s="24"/>
      <c r="BH50" s="24"/>
      <c r="BI50" s="21" t="s">
        <v>272</v>
      </c>
    </row>
    <row r="51">
      <c r="A51" s="17" t="s">
        <v>273</v>
      </c>
      <c r="B51" s="18" t="s">
        <v>69</v>
      </c>
      <c r="C51" s="18" t="s">
        <v>69</v>
      </c>
      <c r="D51" s="64" t="s">
        <v>274</v>
      </c>
      <c r="E51" s="77"/>
      <c r="F51" s="21" t="s">
        <v>275</v>
      </c>
      <c r="G51" s="22" t="s">
        <v>73</v>
      </c>
      <c r="H51" s="23"/>
      <c r="I51" s="24"/>
      <c r="J51" s="24"/>
      <c r="K51" s="64"/>
      <c r="L51" s="24"/>
      <c r="M51" s="24"/>
      <c r="N51" s="24"/>
      <c r="O51" s="24"/>
      <c r="P51" s="24"/>
      <c r="Q51" s="24"/>
      <c r="R51" s="24"/>
      <c r="S51" s="24"/>
      <c r="T51" s="51"/>
      <c r="U51" s="27"/>
      <c r="V51" s="27"/>
      <c r="W51" s="27"/>
      <c r="X51" s="27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62"/>
      <c r="BB51" s="62"/>
      <c r="BC51" s="62"/>
      <c r="BD51" s="62"/>
      <c r="BE51" s="24"/>
      <c r="BF51" s="24"/>
      <c r="BG51" s="24"/>
      <c r="BH51" s="24"/>
      <c r="BI51" s="21"/>
    </row>
    <row r="52">
      <c r="A52" s="17" t="s">
        <v>276</v>
      </c>
      <c r="B52" s="18" t="s">
        <v>102</v>
      </c>
      <c r="C52" s="18" t="s">
        <v>69</v>
      </c>
      <c r="D52" s="79" t="s">
        <v>277</v>
      </c>
      <c r="E52" s="77"/>
      <c r="F52" s="78"/>
      <c r="G52" s="25" t="s">
        <v>158</v>
      </c>
      <c r="H52" s="23">
        <v>43914.0</v>
      </c>
      <c r="I52" s="24" t="s">
        <v>187</v>
      </c>
      <c r="J52" s="24" t="s">
        <v>278</v>
      </c>
      <c r="K52" s="64"/>
      <c r="L52" s="24"/>
      <c r="M52" s="24"/>
      <c r="N52" s="24" t="s">
        <v>99</v>
      </c>
      <c r="O52" s="24" t="s">
        <v>110</v>
      </c>
      <c r="P52" s="24" t="s">
        <v>84</v>
      </c>
      <c r="Q52" s="24" t="s">
        <v>111</v>
      </c>
      <c r="R52" s="24"/>
      <c r="S52" s="24" t="s">
        <v>84</v>
      </c>
      <c r="T52" s="51" t="s">
        <v>85</v>
      </c>
      <c r="U52" s="27" t="s">
        <v>84</v>
      </c>
      <c r="V52" s="27" t="s">
        <v>84</v>
      </c>
      <c r="W52" s="27"/>
      <c r="X52" s="27"/>
      <c r="Y52" s="24" t="s">
        <v>84</v>
      </c>
      <c r="Z52" s="24" t="s">
        <v>85</v>
      </c>
      <c r="AA52" s="24" t="s">
        <v>84</v>
      </c>
      <c r="AB52" s="24" t="s">
        <v>84</v>
      </c>
      <c r="AC52" s="24" t="s">
        <v>84</v>
      </c>
      <c r="AD52" s="24" t="s">
        <v>84</v>
      </c>
      <c r="AE52" s="24" t="s">
        <v>84</v>
      </c>
      <c r="AF52" s="24" t="s">
        <v>84</v>
      </c>
      <c r="AG52" s="24" t="s">
        <v>84</v>
      </c>
      <c r="AH52" s="24" t="s">
        <v>84</v>
      </c>
      <c r="AI52" s="24" t="s">
        <v>84</v>
      </c>
      <c r="AJ52" s="24"/>
      <c r="AK52" s="24" t="s">
        <v>100</v>
      </c>
      <c r="AL52" s="24" t="s">
        <v>84</v>
      </c>
      <c r="AM52" s="24" t="s">
        <v>85</v>
      </c>
      <c r="AN52" s="24" t="s">
        <v>84</v>
      </c>
      <c r="AO52" s="24" t="s">
        <v>85</v>
      </c>
      <c r="AP52" s="24" t="s">
        <v>85</v>
      </c>
      <c r="AQ52" s="24" t="s">
        <v>84</v>
      </c>
      <c r="AR52" s="24" t="s">
        <v>84</v>
      </c>
      <c r="AS52" s="24" t="s">
        <v>84</v>
      </c>
      <c r="AT52" s="24" t="s">
        <v>85</v>
      </c>
      <c r="AU52" s="24" t="s">
        <v>84</v>
      </c>
      <c r="AV52" s="24"/>
      <c r="AW52" s="24" t="s">
        <v>84</v>
      </c>
      <c r="AX52" s="24"/>
      <c r="AY52" s="24"/>
      <c r="AZ52" s="24"/>
      <c r="BA52" s="61" t="str">
        <f>HYPERLINK("https://community.rsa.com/community/products/netwitness/blog/2020/04/01/using-rsa-netwitness-to-detect-http-asynchronous-reverse-shell-hars","Yes")</f>
        <v>Yes</v>
      </c>
      <c r="BB52" s="62"/>
      <c r="BC52" s="62"/>
      <c r="BD52" s="62"/>
      <c r="BE52" s="24" t="s">
        <v>85</v>
      </c>
      <c r="BF52" s="24" t="s">
        <v>84</v>
      </c>
      <c r="BG52" s="24" t="s">
        <v>69</v>
      </c>
      <c r="BH52" s="24">
        <v>2.0</v>
      </c>
      <c r="BI52" s="21"/>
    </row>
    <row r="53">
      <c r="A53" s="17" t="s">
        <v>279</v>
      </c>
      <c r="B53" s="52" t="s">
        <v>126</v>
      </c>
      <c r="C53" s="27" t="s">
        <v>280</v>
      </c>
      <c r="D53" s="64" t="s">
        <v>281</v>
      </c>
      <c r="E53" s="79" t="s">
        <v>282</v>
      </c>
      <c r="F53" s="21"/>
      <c r="G53" s="22" t="s">
        <v>73</v>
      </c>
      <c r="H53" s="60"/>
      <c r="I53" s="24"/>
      <c r="J53" s="24"/>
      <c r="K53" s="62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1"/>
    </row>
    <row r="54">
      <c r="A54" s="17" t="s">
        <v>283</v>
      </c>
      <c r="B54" s="18" t="s">
        <v>284</v>
      </c>
      <c r="C54" s="18" t="s">
        <v>69</v>
      </c>
      <c r="D54" s="64" t="s">
        <v>285</v>
      </c>
      <c r="E54" s="79"/>
      <c r="F54" s="21" t="s">
        <v>286</v>
      </c>
      <c r="G54" s="22" t="s">
        <v>73</v>
      </c>
      <c r="H54" s="23">
        <v>44836.0</v>
      </c>
      <c r="I54" s="24"/>
      <c r="J54" s="24"/>
      <c r="K54" s="62"/>
      <c r="L54" s="24"/>
      <c r="M54" s="24"/>
      <c r="N54" s="24" t="s">
        <v>129</v>
      </c>
      <c r="O54" s="24" t="s">
        <v>166</v>
      </c>
      <c r="P54" s="24" t="s">
        <v>85</v>
      </c>
      <c r="Q54" s="24" t="s">
        <v>131</v>
      </c>
      <c r="R54" s="24" t="s">
        <v>85</v>
      </c>
      <c r="S54" s="24" t="s">
        <v>85</v>
      </c>
      <c r="T54" s="24" t="s">
        <v>85</v>
      </c>
      <c r="U54" s="24" t="s">
        <v>85</v>
      </c>
      <c r="V54" s="24" t="s">
        <v>84</v>
      </c>
      <c r="W54" s="24"/>
      <c r="X54" s="24"/>
      <c r="Y54" s="24" t="s">
        <v>84</v>
      </c>
      <c r="Z54" s="24" t="s">
        <v>85</v>
      </c>
      <c r="AA54" s="24" t="s">
        <v>84</v>
      </c>
      <c r="AB54" s="24" t="s">
        <v>84</v>
      </c>
      <c r="AC54" s="24" t="s">
        <v>84</v>
      </c>
      <c r="AD54" s="24" t="s">
        <v>84</v>
      </c>
      <c r="AE54" s="24" t="s">
        <v>84</v>
      </c>
      <c r="AF54" s="24" t="s">
        <v>84</v>
      </c>
      <c r="AG54" s="24" t="s">
        <v>84</v>
      </c>
      <c r="AH54" s="24" t="s">
        <v>84</v>
      </c>
      <c r="AI54" s="24" t="s">
        <v>84</v>
      </c>
      <c r="AJ54" s="24" t="s">
        <v>84</v>
      </c>
      <c r="AK54" s="24" t="s">
        <v>100</v>
      </c>
      <c r="AL54" s="24" t="s">
        <v>84</v>
      </c>
      <c r="AM54" s="24" t="s">
        <v>85</v>
      </c>
      <c r="AN54" s="24" t="s">
        <v>85</v>
      </c>
      <c r="AO54" s="24" t="s">
        <v>85</v>
      </c>
      <c r="AP54" s="24" t="s">
        <v>85</v>
      </c>
      <c r="AQ54" s="24" t="s">
        <v>85</v>
      </c>
      <c r="AR54" s="24" t="s">
        <v>85</v>
      </c>
      <c r="AS54" s="24" t="s">
        <v>85</v>
      </c>
      <c r="AT54" s="24" t="s">
        <v>85</v>
      </c>
      <c r="AU54" s="46" t="s">
        <v>85</v>
      </c>
      <c r="AV54" s="24" t="s">
        <v>84</v>
      </c>
      <c r="AW54" s="24" t="s">
        <v>84</v>
      </c>
      <c r="AX54" s="24" t="s">
        <v>85</v>
      </c>
      <c r="AY54" s="24"/>
      <c r="AZ54" s="24" t="s">
        <v>85</v>
      </c>
      <c r="BA54" s="24"/>
      <c r="BB54" s="24"/>
      <c r="BC54" s="24"/>
      <c r="BD54" s="24"/>
      <c r="BE54" s="24" t="s">
        <v>85</v>
      </c>
      <c r="BF54" s="24"/>
      <c r="BG54" s="24"/>
      <c r="BH54" s="24"/>
      <c r="BI54" s="21"/>
    </row>
    <row r="55">
      <c r="A55" s="17" t="s">
        <v>287</v>
      </c>
      <c r="B55" s="27" t="s">
        <v>118</v>
      </c>
      <c r="C55" s="18" t="s">
        <v>69</v>
      </c>
      <c r="D55" s="64" t="s">
        <v>288</v>
      </c>
      <c r="E55" s="77"/>
      <c r="F55" s="21"/>
      <c r="G55" s="22" t="s">
        <v>73</v>
      </c>
      <c r="H55" s="60"/>
      <c r="I55" s="24"/>
      <c r="J55" s="24"/>
      <c r="K55" s="62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1"/>
    </row>
    <row r="56">
      <c r="A56" s="17" t="s">
        <v>289</v>
      </c>
      <c r="B56" s="27" t="s">
        <v>118</v>
      </c>
      <c r="C56" s="18" t="s">
        <v>69</v>
      </c>
      <c r="D56" s="64" t="s">
        <v>290</v>
      </c>
      <c r="E56" s="77"/>
      <c r="F56" s="21" t="s">
        <v>291</v>
      </c>
      <c r="G56" s="22" t="s">
        <v>73</v>
      </c>
      <c r="H56" s="60"/>
      <c r="I56" s="24"/>
      <c r="J56" s="24"/>
      <c r="K56" s="62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1"/>
    </row>
    <row r="57">
      <c r="A57" s="17" t="s">
        <v>292</v>
      </c>
      <c r="B57" s="27" t="s">
        <v>118</v>
      </c>
      <c r="C57" s="27" t="s">
        <v>69</v>
      </c>
      <c r="D57" s="64" t="s">
        <v>293</v>
      </c>
      <c r="E57" s="77"/>
      <c r="F57" s="78"/>
      <c r="G57" s="25" t="s">
        <v>147</v>
      </c>
      <c r="H57" s="60">
        <v>43781.0</v>
      </c>
      <c r="I57" s="24" t="s">
        <v>294</v>
      </c>
      <c r="J57" s="24" t="s">
        <v>148</v>
      </c>
      <c r="K57" s="61" t="str">
        <f>HYPERLINK("https://howto.thec2matrix.com/c2/ibombshell","Yes")</f>
        <v>Yes</v>
      </c>
      <c r="L57" s="24"/>
      <c r="M57" s="24" t="s">
        <v>85</v>
      </c>
      <c r="N57" s="24" t="s">
        <v>99</v>
      </c>
      <c r="O57" s="24" t="s">
        <v>222</v>
      </c>
      <c r="P57" s="24" t="s">
        <v>84</v>
      </c>
      <c r="Q57" s="24" t="s">
        <v>131</v>
      </c>
      <c r="R57" s="24"/>
      <c r="S57" s="24" t="s">
        <v>84</v>
      </c>
      <c r="T57" s="51" t="s">
        <v>85</v>
      </c>
      <c r="U57" s="51" t="s">
        <v>85</v>
      </c>
      <c r="V57" s="51" t="s">
        <v>85</v>
      </c>
      <c r="W57" s="27"/>
      <c r="X57" s="27"/>
      <c r="Y57" s="24" t="s">
        <v>84</v>
      </c>
      <c r="Z57" s="24" t="s">
        <v>85</v>
      </c>
      <c r="AA57" s="24" t="s">
        <v>84</v>
      </c>
      <c r="AB57" s="24" t="s">
        <v>84</v>
      </c>
      <c r="AC57" s="24" t="s">
        <v>84</v>
      </c>
      <c r="AD57" s="24" t="s">
        <v>84</v>
      </c>
      <c r="AE57" s="24" t="s">
        <v>84</v>
      </c>
      <c r="AF57" s="24" t="s">
        <v>84</v>
      </c>
      <c r="AG57" s="24" t="s">
        <v>84</v>
      </c>
      <c r="AH57" s="24" t="s">
        <v>84</v>
      </c>
      <c r="AI57" s="24" t="s">
        <v>84</v>
      </c>
      <c r="AJ57" s="24"/>
      <c r="AK57" s="24" t="s">
        <v>100</v>
      </c>
      <c r="AL57" s="24" t="s">
        <v>84</v>
      </c>
      <c r="AM57" s="24" t="s">
        <v>85</v>
      </c>
      <c r="AN57" s="24" t="s">
        <v>84</v>
      </c>
      <c r="AO57" s="24" t="s">
        <v>84</v>
      </c>
      <c r="AP57" s="24" t="s">
        <v>84</v>
      </c>
      <c r="AQ57" s="24" t="s">
        <v>84</v>
      </c>
      <c r="AR57" s="24" t="s">
        <v>84</v>
      </c>
      <c r="AS57" s="24" t="s">
        <v>84</v>
      </c>
      <c r="AT57" s="24" t="s">
        <v>84</v>
      </c>
      <c r="AU57" s="24" t="s">
        <v>84</v>
      </c>
      <c r="AV57" s="24"/>
      <c r="AW57" s="24" t="s">
        <v>84</v>
      </c>
      <c r="AX57" s="24"/>
      <c r="AY57" s="24"/>
      <c r="AZ57" s="24"/>
      <c r="BA57" s="24"/>
      <c r="BB57" s="24"/>
      <c r="BC57" s="24"/>
      <c r="BD57" s="24"/>
      <c r="BE57" s="24" t="s">
        <v>85</v>
      </c>
      <c r="BF57" s="24" t="s">
        <v>84</v>
      </c>
      <c r="BG57" s="24" t="s">
        <v>69</v>
      </c>
      <c r="BH57" s="24">
        <v>5.0</v>
      </c>
      <c r="BI57" s="21"/>
    </row>
    <row r="58">
      <c r="A58" s="17" t="s">
        <v>295</v>
      </c>
      <c r="B58" s="52" t="s">
        <v>126</v>
      </c>
      <c r="C58" s="27" t="s">
        <v>280</v>
      </c>
      <c r="D58" s="64"/>
      <c r="E58" s="64" t="s">
        <v>296</v>
      </c>
      <c r="F58" s="21"/>
      <c r="G58" s="25" t="s">
        <v>297</v>
      </c>
      <c r="H58" s="60">
        <v>43780.0</v>
      </c>
      <c r="I58" s="24">
        <v>1.7</v>
      </c>
      <c r="J58" s="59" t="s">
        <v>221</v>
      </c>
      <c r="K58" s="64"/>
      <c r="L58" s="59"/>
      <c r="M58" s="59"/>
      <c r="N58" s="24" t="s">
        <v>99</v>
      </c>
      <c r="O58" s="24" t="s">
        <v>99</v>
      </c>
      <c r="P58" s="24" t="s">
        <v>85</v>
      </c>
      <c r="Q58" s="24" t="s">
        <v>91</v>
      </c>
      <c r="R58" s="24"/>
      <c r="S58" s="24" t="s">
        <v>85</v>
      </c>
      <c r="T58" s="51" t="s">
        <v>85</v>
      </c>
      <c r="U58" s="51" t="s">
        <v>85</v>
      </c>
      <c r="V58" s="51" t="s">
        <v>85</v>
      </c>
      <c r="W58" s="27"/>
      <c r="X58" s="27"/>
      <c r="Y58" s="24" t="s">
        <v>84</v>
      </c>
      <c r="Z58" s="24" t="s">
        <v>85</v>
      </c>
      <c r="AA58" s="24" t="s">
        <v>84</v>
      </c>
      <c r="AB58" s="24" t="s">
        <v>84</v>
      </c>
      <c r="AC58" s="24" t="s">
        <v>85</v>
      </c>
      <c r="AD58" s="24" t="s">
        <v>84</v>
      </c>
      <c r="AE58" s="24" t="s">
        <v>85</v>
      </c>
      <c r="AF58" s="24" t="s">
        <v>85</v>
      </c>
      <c r="AG58" s="24" t="s">
        <v>85</v>
      </c>
      <c r="AH58" s="24" t="s">
        <v>85</v>
      </c>
      <c r="AI58" s="24" t="s">
        <v>85</v>
      </c>
      <c r="AJ58" s="24"/>
      <c r="AK58" s="24" t="s">
        <v>179</v>
      </c>
      <c r="AL58" s="24" t="s">
        <v>84</v>
      </c>
      <c r="AM58" s="24" t="s">
        <v>85</v>
      </c>
      <c r="AN58" s="24" t="s">
        <v>85</v>
      </c>
      <c r="AO58" s="24" t="s">
        <v>85</v>
      </c>
      <c r="AP58" s="24" t="s">
        <v>85</v>
      </c>
      <c r="AQ58" s="24" t="s">
        <v>84</v>
      </c>
      <c r="AR58" s="24" t="s">
        <v>84</v>
      </c>
      <c r="AS58" s="24" t="s">
        <v>85</v>
      </c>
      <c r="AT58" s="24" t="s">
        <v>85</v>
      </c>
      <c r="AU58" s="24" t="s">
        <v>84</v>
      </c>
      <c r="AV58" s="24"/>
      <c r="AW58" s="24" t="s">
        <v>85</v>
      </c>
      <c r="AX58" s="24"/>
      <c r="AY58" s="24"/>
      <c r="AZ58" s="24"/>
      <c r="BA58" s="24"/>
      <c r="BB58" s="24"/>
      <c r="BC58" s="24"/>
      <c r="BD58" s="24"/>
      <c r="BE58" s="24" t="s">
        <v>85</v>
      </c>
      <c r="BF58" s="24" t="s">
        <v>84</v>
      </c>
      <c r="BG58" s="24" t="s">
        <v>69</v>
      </c>
      <c r="BH58" s="24" t="s">
        <v>69</v>
      </c>
      <c r="BI58" s="64"/>
    </row>
    <row r="59">
      <c r="A59" s="17" t="s">
        <v>298</v>
      </c>
      <c r="B59" s="27" t="s">
        <v>133</v>
      </c>
      <c r="C59" s="27" t="s">
        <v>69</v>
      </c>
      <c r="D59" s="64" t="s">
        <v>299</v>
      </c>
      <c r="E59" s="24"/>
      <c r="F59" s="59"/>
      <c r="G59" s="22" t="s">
        <v>73</v>
      </c>
      <c r="H59" s="80"/>
      <c r="I59" s="24"/>
      <c r="J59" s="24"/>
      <c r="K59" s="62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62"/>
      <c r="AV59" s="24"/>
      <c r="AW59" s="24"/>
      <c r="AX59" s="24"/>
      <c r="AY59" s="24"/>
      <c r="AZ59" s="24"/>
      <c r="BA59" s="62"/>
      <c r="BB59" s="62"/>
      <c r="BC59" s="62"/>
      <c r="BD59" s="62"/>
      <c r="BE59" s="24"/>
      <c r="BF59" s="24"/>
      <c r="BG59" s="24"/>
      <c r="BH59" s="24"/>
      <c r="BI59" s="21"/>
    </row>
    <row r="60">
      <c r="A60" s="17" t="s">
        <v>300</v>
      </c>
      <c r="B60" s="27" t="s">
        <v>133</v>
      </c>
      <c r="C60" s="27" t="s">
        <v>69</v>
      </c>
      <c r="D60" s="64" t="s">
        <v>301</v>
      </c>
      <c r="E60" s="24"/>
      <c r="F60" s="59"/>
      <c r="G60" s="25" t="s">
        <v>147</v>
      </c>
      <c r="H60" s="80">
        <v>43735.0</v>
      </c>
      <c r="I60" s="24" t="s">
        <v>302</v>
      </c>
      <c r="J60" s="24" t="s">
        <v>148</v>
      </c>
      <c r="K60" s="61" t="str">
        <f>HYPERLINK("https://howto.thec2matrix.com/c2/koadic","Yes")</f>
        <v>Yes</v>
      </c>
      <c r="L60" s="24" t="s">
        <v>85</v>
      </c>
      <c r="M60" s="24" t="s">
        <v>85</v>
      </c>
      <c r="N60" s="24" t="s">
        <v>99</v>
      </c>
      <c r="O60" s="24" t="s">
        <v>303</v>
      </c>
      <c r="P60" s="24" t="s">
        <v>84</v>
      </c>
      <c r="Q60" s="24" t="s">
        <v>131</v>
      </c>
      <c r="R60" s="24"/>
      <c r="S60" s="24" t="s">
        <v>84</v>
      </c>
      <c r="T60" s="51" t="s">
        <v>85</v>
      </c>
      <c r="U60" s="27" t="s">
        <v>84</v>
      </c>
      <c r="V60" s="27" t="s">
        <v>84</v>
      </c>
      <c r="W60" s="27"/>
      <c r="X60" s="27"/>
      <c r="Y60" s="24" t="s">
        <v>84</v>
      </c>
      <c r="Z60" s="24" t="s">
        <v>85</v>
      </c>
      <c r="AA60" s="24" t="s">
        <v>84</v>
      </c>
      <c r="AB60" s="24" t="s">
        <v>84</v>
      </c>
      <c r="AC60" s="24" t="s">
        <v>84</v>
      </c>
      <c r="AD60" s="24" t="s">
        <v>84</v>
      </c>
      <c r="AE60" s="24" t="s">
        <v>84</v>
      </c>
      <c r="AF60" s="24" t="s">
        <v>84</v>
      </c>
      <c r="AG60" s="24" t="s">
        <v>84</v>
      </c>
      <c r="AH60" s="24" t="s">
        <v>84</v>
      </c>
      <c r="AI60" s="24" t="s">
        <v>84</v>
      </c>
      <c r="AJ60" s="24"/>
      <c r="AK60" s="24" t="s">
        <v>100</v>
      </c>
      <c r="AL60" s="24" t="s">
        <v>84</v>
      </c>
      <c r="AM60" s="24" t="s">
        <v>84</v>
      </c>
      <c r="AN60" s="24" t="s">
        <v>84</v>
      </c>
      <c r="AO60" s="24" t="s">
        <v>84</v>
      </c>
      <c r="AP60" s="24" t="s">
        <v>84</v>
      </c>
      <c r="AQ60" s="24" t="s">
        <v>84</v>
      </c>
      <c r="AR60" s="24" t="s">
        <v>85</v>
      </c>
      <c r="AS60" s="24" t="s">
        <v>84</v>
      </c>
      <c r="AT60" s="24" t="s">
        <v>85</v>
      </c>
      <c r="AU60" s="61" t="str">
        <f>HYPERLINK("https://attack.mitre.org/software/S0250/","Yes")</f>
        <v>Yes</v>
      </c>
      <c r="AV60" s="24" t="s">
        <v>85</v>
      </c>
      <c r="AW60" s="24" t="s">
        <v>84</v>
      </c>
      <c r="AX60" s="24"/>
      <c r="AY60" s="24"/>
      <c r="AZ60" s="24"/>
      <c r="BA60" s="61" t="str">
        <f>HYPERLINK("https://community.rsa.com/community/products/netwitness/blog/2019/04/25/detecting-command-and-control-in-rsa-netwitness-koadic","Yes")</f>
        <v>Yes</v>
      </c>
      <c r="BB60" s="62"/>
      <c r="BC60" s="62"/>
      <c r="BD60" s="62"/>
      <c r="BE60" s="24" t="s">
        <v>85</v>
      </c>
      <c r="BF60" s="24" t="s">
        <v>84</v>
      </c>
      <c r="BG60" s="24" t="s">
        <v>69</v>
      </c>
      <c r="BH60" s="24">
        <v>94.0</v>
      </c>
      <c r="BI60" s="21" t="s">
        <v>304</v>
      </c>
    </row>
    <row r="61">
      <c r="A61" s="17" t="s">
        <v>305</v>
      </c>
      <c r="B61" s="27" t="s">
        <v>118</v>
      </c>
      <c r="C61" s="18" t="s">
        <v>69</v>
      </c>
      <c r="D61" s="81" t="s">
        <v>306</v>
      </c>
      <c r="E61" s="56"/>
      <c r="F61" s="21"/>
      <c r="G61" s="22" t="s">
        <v>73</v>
      </c>
      <c r="H61" s="60"/>
      <c r="I61" s="24"/>
      <c r="J61" s="24"/>
      <c r="K61" s="64"/>
      <c r="L61" s="24"/>
      <c r="M61" s="24"/>
      <c r="N61" s="24"/>
      <c r="O61" s="24"/>
      <c r="P61" s="24"/>
      <c r="Q61" s="24"/>
      <c r="R61" s="24"/>
      <c r="S61" s="24"/>
      <c r="T61" s="27"/>
      <c r="U61" s="27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64"/>
    </row>
    <row r="62">
      <c r="A62" s="17" t="s">
        <v>307</v>
      </c>
      <c r="B62" s="27" t="s">
        <v>118</v>
      </c>
      <c r="C62" s="27" t="s">
        <v>69</v>
      </c>
      <c r="D62" s="81" t="s">
        <v>308</v>
      </c>
      <c r="E62" s="56"/>
      <c r="F62" s="21" t="s">
        <v>309</v>
      </c>
      <c r="G62" s="22" t="s">
        <v>73</v>
      </c>
      <c r="H62" s="60"/>
      <c r="I62" s="24"/>
      <c r="J62" s="24"/>
      <c r="K62" s="64"/>
      <c r="L62" s="24"/>
      <c r="M62" s="24"/>
      <c r="N62" s="24"/>
      <c r="O62" s="24"/>
      <c r="P62" s="24"/>
      <c r="Q62" s="24"/>
      <c r="R62" s="24"/>
      <c r="S62" s="24"/>
      <c r="T62" s="27"/>
      <c r="U62" s="27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4"/>
    </row>
    <row r="63">
      <c r="A63" s="17" t="s">
        <v>310</v>
      </c>
      <c r="B63" s="27" t="s">
        <v>93</v>
      </c>
      <c r="C63" s="18" t="s">
        <v>69</v>
      </c>
      <c r="D63" s="75" t="s">
        <v>311</v>
      </c>
      <c r="E63" s="56"/>
      <c r="F63" s="21"/>
      <c r="G63" s="22" t="s">
        <v>73</v>
      </c>
      <c r="H63" s="60"/>
      <c r="I63" s="24"/>
      <c r="J63" s="24"/>
      <c r="K63" s="64"/>
      <c r="L63" s="24"/>
      <c r="M63" s="24"/>
      <c r="N63" s="24"/>
      <c r="O63" s="24"/>
      <c r="P63" s="24"/>
      <c r="Q63" s="24"/>
      <c r="R63" s="24"/>
      <c r="S63" s="24"/>
      <c r="T63" s="27"/>
      <c r="U63" s="27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 t="s">
        <v>312</v>
      </c>
      <c r="BD63" s="24"/>
      <c r="BE63" s="24"/>
      <c r="BF63" s="24"/>
      <c r="BG63" s="24"/>
      <c r="BH63" s="24"/>
      <c r="BI63" s="64"/>
    </row>
    <row r="64">
      <c r="A64" s="17" t="s">
        <v>313</v>
      </c>
      <c r="B64" s="27" t="s">
        <v>118</v>
      </c>
      <c r="C64" s="27" t="s">
        <v>69</v>
      </c>
      <c r="D64" s="75" t="s">
        <v>314</v>
      </c>
      <c r="E64" s="56"/>
      <c r="F64" s="21"/>
      <c r="G64" s="22" t="s">
        <v>73</v>
      </c>
      <c r="H64" s="60"/>
      <c r="I64" s="24"/>
      <c r="J64" s="24"/>
      <c r="K64" s="64"/>
      <c r="L64" s="24"/>
      <c r="M64" s="24"/>
      <c r="N64" s="24"/>
      <c r="O64" s="24"/>
      <c r="P64" s="24"/>
      <c r="Q64" s="24"/>
      <c r="R64" s="24"/>
      <c r="S64" s="24"/>
      <c r="T64" s="27"/>
      <c r="U64" s="27"/>
      <c r="V64" s="51"/>
      <c r="W64" s="27"/>
      <c r="X64" s="27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74"/>
      <c r="BF64" s="24"/>
      <c r="BG64" s="24"/>
      <c r="BH64" s="24"/>
      <c r="BI64" s="64"/>
    </row>
    <row r="65">
      <c r="A65" s="17" t="s">
        <v>315</v>
      </c>
      <c r="B65" s="18" t="s">
        <v>69</v>
      </c>
      <c r="C65" s="18" t="s">
        <v>69</v>
      </c>
      <c r="D65" s="64" t="s">
        <v>316</v>
      </c>
      <c r="E65" s="56"/>
      <c r="F65" s="21"/>
      <c r="G65" s="22" t="s">
        <v>73</v>
      </c>
      <c r="H65" s="60"/>
      <c r="I65" s="24"/>
      <c r="J65" s="24"/>
      <c r="K65" s="62"/>
      <c r="L65" s="24"/>
      <c r="M65" s="24"/>
      <c r="N65" s="24" t="s">
        <v>99</v>
      </c>
      <c r="O65" s="24"/>
      <c r="P65" s="24" t="s">
        <v>84</v>
      </c>
      <c r="Q65" s="24" t="s">
        <v>111</v>
      </c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</row>
    <row r="66">
      <c r="A66" s="17" t="s">
        <v>317</v>
      </c>
      <c r="B66" s="27" t="s">
        <v>69</v>
      </c>
      <c r="C66" s="27" t="s">
        <v>69</v>
      </c>
      <c r="D66" s="75" t="s">
        <v>318</v>
      </c>
      <c r="E66" s="56"/>
      <c r="F66" s="21" t="s">
        <v>319</v>
      </c>
      <c r="G66" s="25" t="s">
        <v>109</v>
      </c>
      <c r="H66" s="60">
        <v>43782.0</v>
      </c>
      <c r="I66" s="24" t="s">
        <v>98</v>
      </c>
      <c r="J66" s="24" t="s">
        <v>278</v>
      </c>
      <c r="K66" s="64"/>
      <c r="L66" s="24" t="s">
        <v>85</v>
      </c>
      <c r="M66" s="24"/>
      <c r="N66" s="24" t="s">
        <v>99</v>
      </c>
      <c r="O66" s="24" t="s">
        <v>320</v>
      </c>
      <c r="P66" s="24" t="s">
        <v>84</v>
      </c>
      <c r="Q66" s="24" t="s">
        <v>111</v>
      </c>
      <c r="R66" s="24"/>
      <c r="S66" s="24" t="s">
        <v>84</v>
      </c>
      <c r="T66" s="27" t="s">
        <v>84</v>
      </c>
      <c r="U66" s="27" t="s">
        <v>84</v>
      </c>
      <c r="V66" s="51" t="s">
        <v>85</v>
      </c>
      <c r="W66" s="27"/>
      <c r="X66" s="27"/>
      <c r="Y66" s="24" t="s">
        <v>84</v>
      </c>
      <c r="Z66" s="24" t="s">
        <v>85</v>
      </c>
      <c r="AA66" s="24" t="s">
        <v>84</v>
      </c>
      <c r="AB66" s="24" t="s">
        <v>84</v>
      </c>
      <c r="AC66" s="24" t="s">
        <v>84</v>
      </c>
      <c r="AD66" s="24" t="s">
        <v>84</v>
      </c>
      <c r="AE66" s="24" t="s">
        <v>84</v>
      </c>
      <c r="AF66" s="24" t="s">
        <v>84</v>
      </c>
      <c r="AG66" s="24" t="s">
        <v>84</v>
      </c>
      <c r="AH66" s="24" t="s">
        <v>84</v>
      </c>
      <c r="AI66" s="24" t="s">
        <v>84</v>
      </c>
      <c r="AJ66" s="24"/>
      <c r="AK66" s="24" t="s">
        <v>234</v>
      </c>
      <c r="AL66" s="24" t="s">
        <v>84</v>
      </c>
      <c r="AM66" s="24" t="s">
        <v>84</v>
      </c>
      <c r="AN66" s="24" t="s">
        <v>84</v>
      </c>
      <c r="AO66" s="24" t="s">
        <v>84</v>
      </c>
      <c r="AP66" s="24" t="s">
        <v>84</v>
      </c>
      <c r="AQ66" s="24" t="s">
        <v>84</v>
      </c>
      <c r="AR66" s="24" t="s">
        <v>84</v>
      </c>
      <c r="AS66" s="24" t="s">
        <v>84</v>
      </c>
      <c r="AT66" s="24" t="s">
        <v>84</v>
      </c>
      <c r="AU66" s="24" t="s">
        <v>84</v>
      </c>
      <c r="AV66" s="24"/>
      <c r="AW66" s="24" t="s">
        <v>84</v>
      </c>
      <c r="AX66" s="24"/>
      <c r="AY66" s="24"/>
      <c r="AZ66" s="24"/>
      <c r="BA66" s="24"/>
      <c r="BB66" s="24"/>
      <c r="BC66" s="24" t="s">
        <v>321</v>
      </c>
      <c r="BD66" s="24"/>
      <c r="BE66" s="74" t="s">
        <v>84</v>
      </c>
      <c r="BF66" s="24" t="s">
        <v>84</v>
      </c>
      <c r="BG66" s="24" t="s">
        <v>69</v>
      </c>
      <c r="BH66" s="24">
        <v>0.0</v>
      </c>
      <c r="BI66" s="64"/>
    </row>
    <row r="67">
      <c r="A67" s="17" t="s">
        <v>322</v>
      </c>
      <c r="B67" s="18" t="s">
        <v>69</v>
      </c>
      <c r="C67" s="18" t="s">
        <v>69</v>
      </c>
      <c r="D67" s="64" t="s">
        <v>323</v>
      </c>
      <c r="E67" s="68"/>
      <c r="F67" s="21"/>
      <c r="G67" s="22" t="s">
        <v>73</v>
      </c>
      <c r="H67" s="60"/>
      <c r="I67" s="24"/>
      <c r="J67" s="24"/>
      <c r="K67" s="39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46" t="s">
        <v>85</v>
      </c>
      <c r="BB67" s="24"/>
      <c r="BC67" s="24"/>
      <c r="BD67" s="24"/>
      <c r="BE67" s="24"/>
      <c r="BF67" s="24"/>
      <c r="BG67" s="24"/>
      <c r="BH67" s="24"/>
      <c r="BI67" s="24"/>
    </row>
    <row r="68">
      <c r="A68" s="17" t="s">
        <v>324</v>
      </c>
      <c r="B68" s="27" t="s">
        <v>69</v>
      </c>
      <c r="C68" s="27" t="s">
        <v>69</v>
      </c>
      <c r="D68" s="64" t="s">
        <v>325</v>
      </c>
      <c r="E68" s="56"/>
      <c r="F68" s="21"/>
      <c r="G68" s="22" t="s">
        <v>73</v>
      </c>
      <c r="H68" s="60"/>
      <c r="I68" s="24"/>
      <c r="J68" s="24"/>
      <c r="K68" s="62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</row>
    <row r="69">
      <c r="A69" s="17" t="s">
        <v>326</v>
      </c>
      <c r="B69" s="18" t="s">
        <v>78</v>
      </c>
      <c r="C69" s="18" t="s">
        <v>69</v>
      </c>
      <c r="D69" s="64" t="s">
        <v>327</v>
      </c>
      <c r="E69" s="56"/>
      <c r="F69" s="21"/>
      <c r="G69" s="22" t="s">
        <v>73</v>
      </c>
      <c r="H69" s="60"/>
      <c r="I69" s="24"/>
      <c r="J69" s="24"/>
      <c r="K69" s="62"/>
      <c r="L69" s="24"/>
      <c r="M69" s="24"/>
      <c r="N69" s="24"/>
      <c r="O69" s="24"/>
      <c r="P69" s="24"/>
      <c r="Q69" s="24"/>
      <c r="R69" s="24"/>
      <c r="S69" s="24"/>
      <c r="T69" s="51"/>
      <c r="U69" s="51"/>
      <c r="V69" s="51"/>
      <c r="W69" s="27"/>
      <c r="X69" s="27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51"/>
      <c r="AO69" s="24"/>
      <c r="AP69" s="24"/>
      <c r="AQ69" s="24"/>
      <c r="AR69" s="24"/>
      <c r="AS69" s="24"/>
      <c r="AT69" s="24"/>
      <c r="AU69" s="24"/>
      <c r="AV69" s="24"/>
      <c r="AW69" s="24"/>
      <c r="AX69" s="51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82"/>
    </row>
    <row r="70">
      <c r="A70" s="17" t="s">
        <v>328</v>
      </c>
      <c r="B70" s="27" t="s">
        <v>118</v>
      </c>
      <c r="C70" s="27" t="s">
        <v>69</v>
      </c>
      <c r="D70" s="64" t="s">
        <v>329</v>
      </c>
      <c r="E70" s="20" t="s">
        <v>330</v>
      </c>
      <c r="F70" s="21" t="s">
        <v>331</v>
      </c>
      <c r="G70" s="25" t="s">
        <v>147</v>
      </c>
      <c r="H70" s="60">
        <v>43773.0</v>
      </c>
      <c r="I70" s="24" t="s">
        <v>332</v>
      </c>
      <c r="J70" s="24" t="s">
        <v>333</v>
      </c>
      <c r="K70" s="61" t="str">
        <f>HYPERLINK("https://howto.thec2matrix.com/c2/merlin","Yes")</f>
        <v>Yes</v>
      </c>
      <c r="L70" s="24" t="s">
        <v>85</v>
      </c>
      <c r="M70" s="24" t="s">
        <v>85</v>
      </c>
      <c r="N70" s="24" t="s">
        <v>90</v>
      </c>
      <c r="O70" s="24" t="s">
        <v>90</v>
      </c>
      <c r="P70" s="24" t="s">
        <v>84</v>
      </c>
      <c r="Q70" s="24" t="s">
        <v>111</v>
      </c>
      <c r="R70" s="24"/>
      <c r="S70" s="24" t="s">
        <v>84</v>
      </c>
      <c r="T70" s="51" t="s">
        <v>85</v>
      </c>
      <c r="U70" s="51" t="s">
        <v>85</v>
      </c>
      <c r="V70" s="51" t="s">
        <v>85</v>
      </c>
      <c r="W70" s="27"/>
      <c r="X70" s="27"/>
      <c r="Y70" s="24" t="s">
        <v>84</v>
      </c>
      <c r="Z70" s="24" t="s">
        <v>85</v>
      </c>
      <c r="AA70" s="24" t="s">
        <v>85</v>
      </c>
      <c r="AB70" s="24" t="s">
        <v>85</v>
      </c>
      <c r="AC70" s="24" t="s">
        <v>84</v>
      </c>
      <c r="AD70" s="24" t="s">
        <v>84</v>
      </c>
      <c r="AE70" s="24" t="s">
        <v>84</v>
      </c>
      <c r="AF70" s="24" t="s">
        <v>84</v>
      </c>
      <c r="AG70" s="24" t="s">
        <v>84</v>
      </c>
      <c r="AH70" s="24" t="s">
        <v>84</v>
      </c>
      <c r="AI70" s="24" t="s">
        <v>84</v>
      </c>
      <c r="AJ70" s="24"/>
      <c r="AK70" s="24" t="s">
        <v>334</v>
      </c>
      <c r="AL70" s="24" t="s">
        <v>84</v>
      </c>
      <c r="AM70" s="24" t="s">
        <v>84</v>
      </c>
      <c r="AN70" s="51" t="s">
        <v>85</v>
      </c>
      <c r="AO70" s="24" t="s">
        <v>84</v>
      </c>
      <c r="AP70" s="24" t="s">
        <v>85</v>
      </c>
      <c r="AQ70" s="24" t="s">
        <v>84</v>
      </c>
      <c r="AR70" s="24" t="s">
        <v>85</v>
      </c>
      <c r="AS70" s="24" t="s">
        <v>84</v>
      </c>
      <c r="AT70" s="24" t="s">
        <v>85</v>
      </c>
      <c r="AU70" s="24" t="s">
        <v>84</v>
      </c>
      <c r="AV70" s="24"/>
      <c r="AW70" s="24" t="s">
        <v>84</v>
      </c>
      <c r="AX70" s="51" t="s">
        <v>85</v>
      </c>
      <c r="AY70" s="24"/>
      <c r="AZ70" s="24"/>
      <c r="BA70" s="24"/>
      <c r="BB70" s="24"/>
      <c r="BC70" s="24" t="s">
        <v>335</v>
      </c>
      <c r="BD70" s="24"/>
      <c r="BE70" s="24" t="s">
        <v>85</v>
      </c>
      <c r="BF70" s="24" t="s">
        <v>336</v>
      </c>
      <c r="BG70" s="24">
        <v>278.0</v>
      </c>
      <c r="BH70" s="24">
        <v>57.0</v>
      </c>
      <c r="BI70" s="82" t="s">
        <v>337</v>
      </c>
    </row>
    <row r="71">
      <c r="A71" s="83" t="s">
        <v>338</v>
      </c>
      <c r="B71" s="27" t="s">
        <v>93</v>
      </c>
      <c r="C71" s="27" t="s">
        <v>69</v>
      </c>
      <c r="D71" s="84" t="s">
        <v>339</v>
      </c>
      <c r="E71" s="85" t="s">
        <v>340</v>
      </c>
      <c r="F71" s="38" t="s">
        <v>341</v>
      </c>
      <c r="G71" s="25" t="s">
        <v>342</v>
      </c>
      <c r="H71" s="86">
        <v>43803.0</v>
      </c>
      <c r="I71" s="27" t="s">
        <v>343</v>
      </c>
      <c r="J71" s="27" t="s">
        <v>344</v>
      </c>
      <c r="K71" s="31"/>
      <c r="L71" s="27"/>
      <c r="M71" s="27"/>
      <c r="N71" s="27" t="s">
        <v>344</v>
      </c>
      <c r="O71" s="27" t="s">
        <v>345</v>
      </c>
      <c r="P71" s="51" t="s">
        <v>85</v>
      </c>
      <c r="Q71" s="27" t="s">
        <v>111</v>
      </c>
      <c r="R71" s="24"/>
      <c r="S71" s="51" t="s">
        <v>85</v>
      </c>
      <c r="T71" s="51" t="s">
        <v>85</v>
      </c>
      <c r="U71" s="51" t="s">
        <v>85</v>
      </c>
      <c r="V71" s="51" t="s">
        <v>85</v>
      </c>
      <c r="W71" s="27"/>
      <c r="X71" s="27"/>
      <c r="Y71" s="51" t="s">
        <v>85</v>
      </c>
      <c r="Z71" s="51" t="s">
        <v>85</v>
      </c>
      <c r="AA71" s="24" t="s">
        <v>84</v>
      </c>
      <c r="AB71" s="24" t="s">
        <v>84</v>
      </c>
      <c r="AC71" s="24" t="s">
        <v>84</v>
      </c>
      <c r="AD71" s="24" t="s">
        <v>84</v>
      </c>
      <c r="AE71" s="24" t="s">
        <v>84</v>
      </c>
      <c r="AF71" s="24" t="s">
        <v>84</v>
      </c>
      <c r="AG71" s="24" t="s">
        <v>84</v>
      </c>
      <c r="AH71" s="24" t="s">
        <v>84</v>
      </c>
      <c r="AI71" s="51" t="s">
        <v>85</v>
      </c>
      <c r="AJ71" s="24"/>
      <c r="AK71" s="27" t="s">
        <v>346</v>
      </c>
      <c r="AL71" s="24" t="s">
        <v>84</v>
      </c>
      <c r="AM71" s="51" t="s">
        <v>85</v>
      </c>
      <c r="AN71" s="51" t="s">
        <v>85</v>
      </c>
      <c r="AO71" s="27" t="s">
        <v>84</v>
      </c>
      <c r="AP71" s="27" t="s">
        <v>84</v>
      </c>
      <c r="AQ71" s="27" t="s">
        <v>84</v>
      </c>
      <c r="AR71" s="24" t="s">
        <v>84</v>
      </c>
      <c r="AS71" s="51" t="s">
        <v>85</v>
      </c>
      <c r="AT71" s="51" t="s">
        <v>85</v>
      </c>
      <c r="AU71" s="27" t="s">
        <v>84</v>
      </c>
      <c r="AV71" s="27"/>
      <c r="AW71" s="27" t="s">
        <v>84</v>
      </c>
      <c r="AX71" s="51" t="s">
        <v>85</v>
      </c>
      <c r="AY71" s="24"/>
      <c r="AZ71" s="24"/>
      <c r="BA71" s="61" t="str">
        <f>HYPERLINK("https://community.rsa.com/community/products/netwitness/blog/2019/05/28/detecting-command-and-control-in-rsa-netwitness-metasploit","Yes")</f>
        <v>Yes</v>
      </c>
      <c r="BB71" s="62"/>
      <c r="BC71" s="62" t="s">
        <v>347</v>
      </c>
      <c r="BD71" s="46" t="s">
        <v>85</v>
      </c>
      <c r="BE71" s="51" t="s">
        <v>85</v>
      </c>
      <c r="BF71" s="87" t="s">
        <v>348</v>
      </c>
      <c r="BG71" s="88">
        <v>4653.0</v>
      </c>
      <c r="BH71" s="24">
        <v>3953.0</v>
      </c>
      <c r="BI71" s="21"/>
    </row>
    <row r="72">
      <c r="A72" s="17" t="s">
        <v>349</v>
      </c>
      <c r="B72" s="27" t="s">
        <v>118</v>
      </c>
      <c r="C72" s="27" t="s">
        <v>69</v>
      </c>
      <c r="D72" s="64" t="s">
        <v>350</v>
      </c>
      <c r="E72" s="89"/>
      <c r="F72" s="78"/>
      <c r="G72" s="22" t="s">
        <v>73</v>
      </c>
      <c r="H72" s="60"/>
      <c r="I72" s="24"/>
      <c r="J72" s="59"/>
      <c r="K72" s="64"/>
      <c r="L72" s="59"/>
      <c r="M72" s="5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7"/>
      <c r="AV72" s="24"/>
      <c r="AW72" s="24"/>
      <c r="AX72" s="24"/>
      <c r="AY72" s="24"/>
      <c r="AZ72" s="24"/>
      <c r="BA72" s="24"/>
      <c r="BB72" s="24"/>
      <c r="BC72" s="24"/>
      <c r="BD72" s="24"/>
      <c r="BE72" s="51"/>
      <c r="BF72" s="24"/>
      <c r="BG72" s="24"/>
      <c r="BH72" s="24"/>
      <c r="BI72" s="21"/>
    </row>
    <row r="73">
      <c r="A73" s="17" t="s">
        <v>351</v>
      </c>
      <c r="B73" s="18" t="s">
        <v>69</v>
      </c>
      <c r="C73" s="18" t="s">
        <v>69</v>
      </c>
      <c r="D73" s="64" t="s">
        <v>352</v>
      </c>
      <c r="E73" s="89"/>
      <c r="F73" s="78"/>
      <c r="G73" s="22" t="s">
        <v>73</v>
      </c>
      <c r="H73" s="60"/>
      <c r="I73" s="24"/>
      <c r="J73" s="59"/>
      <c r="K73" s="64"/>
      <c r="L73" s="59"/>
      <c r="M73" s="5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7" t="s">
        <v>84</v>
      </c>
      <c r="AV73" s="24"/>
      <c r="AW73" s="24"/>
      <c r="AX73" s="24"/>
      <c r="AY73" s="24"/>
      <c r="AZ73" s="24"/>
      <c r="BA73" s="24"/>
      <c r="BB73" s="24"/>
      <c r="BC73" s="24"/>
      <c r="BD73" s="24"/>
      <c r="BE73" s="51" t="s">
        <v>85</v>
      </c>
      <c r="BF73" s="24" t="s">
        <v>84</v>
      </c>
      <c r="BG73" s="24" t="s">
        <v>69</v>
      </c>
      <c r="BH73" s="24">
        <v>0.0</v>
      </c>
      <c r="BI73" s="21"/>
    </row>
    <row r="74">
      <c r="A74" s="17" t="s">
        <v>353</v>
      </c>
      <c r="B74" s="27" t="s">
        <v>118</v>
      </c>
      <c r="C74" s="18" t="s">
        <v>69</v>
      </c>
      <c r="D74" s="49" t="s">
        <v>354</v>
      </c>
      <c r="E74" s="56"/>
      <c r="F74" s="21" t="s">
        <v>355</v>
      </c>
      <c r="G74" s="22" t="s">
        <v>73</v>
      </c>
      <c r="H74" s="23"/>
      <c r="I74" s="24"/>
      <c r="J74" s="59"/>
      <c r="K74" s="64"/>
      <c r="L74" s="59"/>
      <c r="M74" s="5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18"/>
      <c r="AV74" s="24"/>
      <c r="AW74" s="24"/>
      <c r="AX74" s="24"/>
      <c r="AY74" s="24"/>
      <c r="AZ74" s="24"/>
      <c r="BA74" s="62"/>
      <c r="BB74" s="62"/>
      <c r="BC74" s="62"/>
      <c r="BD74" s="62"/>
      <c r="BE74" s="24"/>
      <c r="BF74" s="24"/>
      <c r="BG74" s="24"/>
      <c r="BH74" s="24"/>
      <c r="BI74" s="21"/>
    </row>
    <row r="75">
      <c r="A75" s="17" t="s">
        <v>356</v>
      </c>
      <c r="B75" s="18" t="s">
        <v>102</v>
      </c>
      <c r="C75" s="18" t="s">
        <v>69</v>
      </c>
      <c r="D75" s="49" t="s">
        <v>357</v>
      </c>
      <c r="E75" s="56"/>
      <c r="F75" s="21" t="s">
        <v>358</v>
      </c>
      <c r="G75" s="22" t="s">
        <v>73</v>
      </c>
      <c r="H75" s="23">
        <v>44341.0</v>
      </c>
      <c r="I75" s="24"/>
      <c r="J75" s="59" t="s">
        <v>359</v>
      </c>
      <c r="K75" s="24" t="s">
        <v>84</v>
      </c>
      <c r="L75" s="24" t="s">
        <v>84</v>
      </c>
      <c r="M75" s="24" t="s">
        <v>84</v>
      </c>
      <c r="N75" s="24" t="s">
        <v>360</v>
      </c>
      <c r="O75" s="24" t="s">
        <v>110</v>
      </c>
      <c r="P75" s="24" t="s">
        <v>84</v>
      </c>
      <c r="Q75" s="24" t="s">
        <v>111</v>
      </c>
      <c r="R75" s="24" t="s">
        <v>84</v>
      </c>
      <c r="S75" s="24" t="s">
        <v>84</v>
      </c>
      <c r="T75" s="24" t="s">
        <v>85</v>
      </c>
      <c r="U75" s="24" t="s">
        <v>84</v>
      </c>
      <c r="V75" s="24" t="s">
        <v>84</v>
      </c>
      <c r="W75" s="24"/>
      <c r="X75" s="24"/>
      <c r="Y75" s="24" t="s">
        <v>85</v>
      </c>
      <c r="Z75" s="24" t="s">
        <v>85</v>
      </c>
      <c r="AA75" s="24" t="s">
        <v>84</v>
      </c>
      <c r="AB75" s="24" t="s">
        <v>84</v>
      </c>
      <c r="AC75" s="24" t="s">
        <v>84</v>
      </c>
      <c r="AD75" s="24" t="s">
        <v>84</v>
      </c>
      <c r="AE75" s="24" t="s">
        <v>84</v>
      </c>
      <c r="AF75" s="24" t="s">
        <v>84</v>
      </c>
      <c r="AG75" s="24" t="s">
        <v>84</v>
      </c>
      <c r="AH75" s="24" t="s">
        <v>84</v>
      </c>
      <c r="AI75" s="24" t="s">
        <v>84</v>
      </c>
      <c r="AJ75" s="24" t="s">
        <v>84</v>
      </c>
      <c r="AK75" s="24"/>
      <c r="AL75" s="24" t="s">
        <v>84</v>
      </c>
      <c r="AM75" s="24" t="s">
        <v>84</v>
      </c>
      <c r="AN75" s="24" t="s">
        <v>84</v>
      </c>
      <c r="AO75" s="24" t="s">
        <v>84</v>
      </c>
      <c r="AP75" s="24" t="s">
        <v>85</v>
      </c>
      <c r="AQ75" s="24" t="s">
        <v>84</v>
      </c>
      <c r="AR75" s="24" t="s">
        <v>85</v>
      </c>
      <c r="AS75" s="24" t="s">
        <v>84</v>
      </c>
      <c r="AT75" s="24" t="s">
        <v>84</v>
      </c>
      <c r="AU75" s="24" t="s">
        <v>84</v>
      </c>
      <c r="AV75" s="24" t="s">
        <v>84</v>
      </c>
      <c r="AW75" s="24" t="s">
        <v>84</v>
      </c>
      <c r="AX75" s="24"/>
      <c r="AY75" s="24"/>
      <c r="AZ75" s="24"/>
      <c r="BA75" s="24" t="s">
        <v>84</v>
      </c>
      <c r="BB75" s="24"/>
      <c r="BC75" s="24" t="s">
        <v>84</v>
      </c>
      <c r="BD75" s="24"/>
      <c r="BE75" s="74" t="s">
        <v>84</v>
      </c>
      <c r="BF75" s="24" t="s">
        <v>84</v>
      </c>
      <c r="BG75" s="24"/>
      <c r="BH75" s="24"/>
      <c r="BI75" s="21" t="s">
        <v>361</v>
      </c>
    </row>
    <row r="76">
      <c r="A76" s="17" t="s">
        <v>362</v>
      </c>
      <c r="B76" s="18" t="s">
        <v>69</v>
      </c>
      <c r="C76" s="18" t="s">
        <v>69</v>
      </c>
      <c r="D76" s="49" t="s">
        <v>363</v>
      </c>
      <c r="E76" s="56"/>
      <c r="F76" s="21" t="s">
        <v>364</v>
      </c>
      <c r="G76" s="22" t="s">
        <v>73</v>
      </c>
      <c r="H76" s="23"/>
      <c r="I76" s="24"/>
      <c r="J76" s="59"/>
      <c r="K76" s="64"/>
      <c r="L76" s="59"/>
      <c r="M76" s="5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18"/>
      <c r="AV76" s="24"/>
      <c r="AW76" s="24"/>
      <c r="AX76" s="24"/>
      <c r="AY76" s="24"/>
      <c r="AZ76" s="24"/>
      <c r="BA76" s="62"/>
      <c r="BB76" s="62"/>
      <c r="BC76" s="62"/>
      <c r="BD76" s="62"/>
      <c r="BE76" s="24"/>
      <c r="BF76" s="24"/>
      <c r="BG76" s="24"/>
      <c r="BH76" s="24"/>
      <c r="BI76" s="21"/>
    </row>
    <row r="77">
      <c r="A77" s="17" t="s">
        <v>365</v>
      </c>
      <c r="B77" s="27" t="s">
        <v>118</v>
      </c>
      <c r="C77" s="18" t="s">
        <v>69</v>
      </c>
      <c r="D77" s="49" t="s">
        <v>366</v>
      </c>
      <c r="E77" s="56"/>
      <c r="F77" s="78"/>
      <c r="G77" s="22" t="s">
        <v>73</v>
      </c>
      <c r="H77" s="23"/>
      <c r="I77" s="24"/>
      <c r="J77" s="59"/>
      <c r="K77" s="64"/>
      <c r="L77" s="59"/>
      <c r="M77" s="5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18"/>
      <c r="AV77" s="24"/>
      <c r="AW77" s="24"/>
      <c r="AX77" s="24"/>
      <c r="AY77" s="24"/>
      <c r="AZ77" s="24"/>
      <c r="BA77" s="62"/>
      <c r="BB77" s="62"/>
      <c r="BC77" s="62"/>
      <c r="BD77" s="62"/>
      <c r="BE77" s="24"/>
      <c r="BF77" s="24"/>
      <c r="BG77" s="24"/>
      <c r="BH77" s="24"/>
      <c r="BI77" s="21"/>
    </row>
    <row r="78">
      <c r="A78" s="17" t="s">
        <v>367</v>
      </c>
      <c r="B78" s="27" t="s">
        <v>93</v>
      </c>
      <c r="C78" s="27" t="s">
        <v>69</v>
      </c>
      <c r="D78" s="64" t="s">
        <v>368</v>
      </c>
      <c r="E78" s="49" t="s">
        <v>369</v>
      </c>
      <c r="F78" s="21" t="s">
        <v>370</v>
      </c>
      <c r="G78" s="25" t="s">
        <v>147</v>
      </c>
      <c r="H78" s="60">
        <v>43744.0</v>
      </c>
      <c r="I78" s="24">
        <v>1.3</v>
      </c>
      <c r="J78" s="24" t="s">
        <v>178</v>
      </c>
      <c r="K78" s="39" t="s">
        <v>85</v>
      </c>
      <c r="L78" s="24"/>
      <c r="M78" s="24"/>
      <c r="N78" s="24" t="s">
        <v>99</v>
      </c>
      <c r="O78" s="24" t="s">
        <v>371</v>
      </c>
      <c r="P78" s="24" t="s">
        <v>85</v>
      </c>
      <c r="Q78" s="24" t="s">
        <v>91</v>
      </c>
      <c r="R78" s="24"/>
      <c r="S78" s="24" t="s">
        <v>85</v>
      </c>
      <c r="T78" s="51" t="s">
        <v>85</v>
      </c>
      <c r="U78" s="51" t="s">
        <v>85</v>
      </c>
      <c r="V78" s="51" t="s">
        <v>85</v>
      </c>
      <c r="W78" s="27"/>
      <c r="X78" s="27"/>
      <c r="Y78" s="24" t="s">
        <v>84</v>
      </c>
      <c r="Z78" s="24" t="s">
        <v>85</v>
      </c>
      <c r="AA78" s="24" t="s">
        <v>84</v>
      </c>
      <c r="AB78" s="24" t="s">
        <v>84</v>
      </c>
      <c r="AC78" s="24" t="s">
        <v>84</v>
      </c>
      <c r="AD78" s="24" t="s">
        <v>84</v>
      </c>
      <c r="AE78" s="24" t="s">
        <v>84</v>
      </c>
      <c r="AF78" s="24" t="s">
        <v>84</v>
      </c>
      <c r="AG78" s="24" t="s">
        <v>84</v>
      </c>
      <c r="AH78" s="24" t="s">
        <v>84</v>
      </c>
      <c r="AI78" s="24" t="s">
        <v>84</v>
      </c>
      <c r="AJ78" s="24"/>
      <c r="AK78" s="24" t="s">
        <v>179</v>
      </c>
      <c r="AL78" s="24" t="s">
        <v>84</v>
      </c>
      <c r="AM78" s="24" t="s">
        <v>84</v>
      </c>
      <c r="AN78" s="24" t="s">
        <v>85</v>
      </c>
      <c r="AO78" s="24" t="s">
        <v>85</v>
      </c>
      <c r="AP78" s="24" t="s">
        <v>84</v>
      </c>
      <c r="AQ78" s="24" t="s">
        <v>84</v>
      </c>
      <c r="AR78" s="24" t="s">
        <v>84</v>
      </c>
      <c r="AS78" s="24" t="s">
        <v>84</v>
      </c>
      <c r="AT78" s="24" t="s">
        <v>85</v>
      </c>
      <c r="AU78" s="24" t="s">
        <v>84</v>
      </c>
      <c r="AV78" s="24"/>
      <c r="AW78" s="24" t="s">
        <v>85</v>
      </c>
      <c r="AX78" s="24"/>
      <c r="AY78" s="24"/>
      <c r="AZ78" s="24"/>
      <c r="BA78" s="24"/>
      <c r="BB78" s="24"/>
      <c r="BC78" s="24" t="s">
        <v>372</v>
      </c>
      <c r="BD78" s="46" t="s">
        <v>85</v>
      </c>
      <c r="BE78" s="24" t="s">
        <v>85</v>
      </c>
      <c r="BF78" s="24" t="s">
        <v>373</v>
      </c>
      <c r="BG78" s="24">
        <v>180.0</v>
      </c>
      <c r="BH78" s="24">
        <v>14.0</v>
      </c>
      <c r="BI78" s="24"/>
    </row>
    <row r="79">
      <c r="A79" s="17" t="s">
        <v>374</v>
      </c>
      <c r="B79" s="27" t="s">
        <v>93</v>
      </c>
      <c r="C79" s="27" t="s">
        <v>69</v>
      </c>
      <c r="D79" s="64" t="s">
        <v>375</v>
      </c>
      <c r="E79" s="68"/>
      <c r="F79" s="21" t="s">
        <v>376</v>
      </c>
      <c r="G79" s="22" t="s">
        <v>73</v>
      </c>
      <c r="H79" s="60"/>
      <c r="I79" s="24"/>
      <c r="J79" s="24"/>
      <c r="K79" s="39"/>
      <c r="L79" s="24"/>
      <c r="M79" s="24"/>
      <c r="O79" s="24" t="s">
        <v>82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51" t="s">
        <v>85</v>
      </c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 t="s">
        <v>377</v>
      </c>
    </row>
    <row r="80">
      <c r="A80" s="17" t="s">
        <v>378</v>
      </c>
      <c r="B80" s="27" t="s">
        <v>69</v>
      </c>
      <c r="C80" s="27" t="s">
        <v>69</v>
      </c>
      <c r="D80" s="79" t="s">
        <v>379</v>
      </c>
      <c r="E80" s="56"/>
      <c r="F80" s="21" t="s">
        <v>139</v>
      </c>
      <c r="G80" s="22" t="s">
        <v>73</v>
      </c>
      <c r="H80" s="23"/>
      <c r="I80" s="24"/>
      <c r="J80" s="59"/>
      <c r="K80" s="64"/>
      <c r="L80" s="59"/>
      <c r="M80" s="59"/>
      <c r="O80" s="24" t="s">
        <v>99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18"/>
      <c r="AV80" s="24"/>
      <c r="AW80" s="24"/>
      <c r="AX80" s="51" t="s">
        <v>85</v>
      </c>
      <c r="AY80" s="24"/>
      <c r="AZ80" s="24"/>
      <c r="BA80" s="62"/>
      <c r="BB80" s="62"/>
      <c r="BC80" s="62"/>
      <c r="BD80" s="62"/>
      <c r="BE80" s="24"/>
      <c r="BF80" s="24"/>
      <c r="BG80" s="24"/>
      <c r="BH80" s="24"/>
      <c r="BI80" s="21"/>
    </row>
    <row r="81">
      <c r="A81" s="17" t="s">
        <v>380</v>
      </c>
      <c r="B81" s="27" t="s">
        <v>118</v>
      </c>
      <c r="C81" s="18" t="s">
        <v>69</v>
      </c>
      <c r="D81" s="79" t="s">
        <v>381</v>
      </c>
      <c r="E81" s="56"/>
      <c r="F81" s="21" t="s">
        <v>382</v>
      </c>
      <c r="G81" s="22" t="s">
        <v>73</v>
      </c>
      <c r="H81" s="23"/>
      <c r="I81" s="24"/>
      <c r="J81" s="59"/>
      <c r="K81" s="64"/>
      <c r="L81" s="59"/>
      <c r="M81" s="5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18"/>
      <c r="AV81" s="24"/>
      <c r="AW81" s="24"/>
      <c r="AX81" s="24"/>
      <c r="AY81" s="24"/>
      <c r="AZ81" s="24"/>
      <c r="BA81" s="62"/>
      <c r="BB81" s="62"/>
      <c r="BC81" s="62"/>
      <c r="BD81" s="62"/>
      <c r="BE81" s="24"/>
      <c r="BF81" s="24"/>
      <c r="BG81" s="24"/>
      <c r="BH81" s="24"/>
      <c r="BI81" s="21"/>
    </row>
    <row r="82">
      <c r="A82" s="17" t="s">
        <v>383</v>
      </c>
      <c r="B82" s="18" t="s">
        <v>102</v>
      </c>
      <c r="C82" s="18" t="s">
        <v>69</v>
      </c>
      <c r="D82" s="64" t="s">
        <v>384</v>
      </c>
      <c r="E82" s="56"/>
      <c r="F82" s="78"/>
      <c r="G82" s="22" t="s">
        <v>73</v>
      </c>
      <c r="H82" s="23"/>
      <c r="I82" s="24"/>
      <c r="J82" s="59"/>
      <c r="K82" s="64"/>
      <c r="L82" s="59"/>
      <c r="M82" s="5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18"/>
      <c r="AV82" s="24"/>
      <c r="AW82" s="24"/>
      <c r="AX82" s="24"/>
      <c r="AY82" s="24"/>
      <c r="AZ82" s="24"/>
      <c r="BA82" s="62"/>
      <c r="BB82" s="62"/>
      <c r="BC82" s="62"/>
      <c r="BD82" s="62"/>
      <c r="BE82" s="24"/>
      <c r="BF82" s="24"/>
      <c r="BG82" s="24"/>
      <c r="BH82" s="24"/>
      <c r="BI82" s="21"/>
    </row>
    <row r="83">
      <c r="A83" s="17" t="s">
        <v>385</v>
      </c>
      <c r="B83" s="90" t="s">
        <v>126</v>
      </c>
      <c r="C83" s="53" t="s">
        <v>386</v>
      </c>
      <c r="D83" s="64"/>
      <c r="E83" s="35" t="s">
        <v>387</v>
      </c>
      <c r="F83" s="21" t="s">
        <v>388</v>
      </c>
      <c r="G83" s="25" t="s">
        <v>389</v>
      </c>
      <c r="H83" s="50">
        <v>44546.0</v>
      </c>
      <c r="I83" s="91">
        <v>0.1</v>
      </c>
      <c r="J83" s="91" t="s">
        <v>333</v>
      </c>
      <c r="K83" s="92"/>
      <c r="L83" s="92"/>
      <c r="M83" s="92"/>
      <c r="N83" s="91" t="s">
        <v>99</v>
      </c>
      <c r="O83" s="91" t="s">
        <v>141</v>
      </c>
      <c r="P83" s="93" t="s">
        <v>85</v>
      </c>
      <c r="Q83" s="91" t="s">
        <v>131</v>
      </c>
      <c r="R83" s="93" t="s">
        <v>84</v>
      </c>
      <c r="S83" s="93" t="s">
        <v>85</v>
      </c>
      <c r="T83" s="93" t="s">
        <v>85</v>
      </c>
      <c r="U83" s="93" t="s">
        <v>84</v>
      </c>
      <c r="V83" s="93" t="s">
        <v>84</v>
      </c>
      <c r="W83" s="91"/>
      <c r="X83" s="91"/>
      <c r="Y83" s="93" t="s">
        <v>85</v>
      </c>
      <c r="Z83" s="93" t="s">
        <v>85</v>
      </c>
      <c r="AA83" s="93" t="s">
        <v>85</v>
      </c>
      <c r="AB83" s="93" t="s">
        <v>85</v>
      </c>
      <c r="AC83" s="93" t="s">
        <v>85</v>
      </c>
      <c r="AD83" s="93" t="s">
        <v>85</v>
      </c>
      <c r="AE83" s="93" t="s">
        <v>85</v>
      </c>
      <c r="AF83" s="93" t="s">
        <v>85</v>
      </c>
      <c r="AG83" s="93" t="s">
        <v>85</v>
      </c>
      <c r="AH83" s="93" t="s">
        <v>85</v>
      </c>
      <c r="AI83" s="93" t="s">
        <v>85</v>
      </c>
      <c r="AJ83" s="93" t="s">
        <v>85</v>
      </c>
      <c r="AK83" s="93" t="s">
        <v>85</v>
      </c>
      <c r="AL83" s="91" t="s">
        <v>84</v>
      </c>
      <c r="AM83" s="93" t="s">
        <v>85</v>
      </c>
      <c r="AN83" s="93" t="s">
        <v>85</v>
      </c>
      <c r="AO83" s="93" t="s">
        <v>85</v>
      </c>
      <c r="AP83" s="93" t="s">
        <v>85</v>
      </c>
      <c r="AQ83" s="91" t="s">
        <v>84</v>
      </c>
      <c r="AR83" s="93" t="s">
        <v>85</v>
      </c>
      <c r="AS83" s="93" t="s">
        <v>85</v>
      </c>
      <c r="AT83" s="93" t="s">
        <v>85</v>
      </c>
      <c r="AU83" s="93" t="s">
        <v>85</v>
      </c>
      <c r="AV83" s="91" t="s">
        <v>84</v>
      </c>
      <c r="AW83" s="93" t="s">
        <v>85</v>
      </c>
      <c r="AX83" s="51" t="s">
        <v>85</v>
      </c>
      <c r="AY83" s="24"/>
      <c r="AZ83" s="24"/>
      <c r="BA83" s="91" t="s">
        <v>84</v>
      </c>
      <c r="BB83" s="92"/>
      <c r="BC83" s="92"/>
      <c r="BD83" s="92"/>
      <c r="BE83" s="93" t="s">
        <v>85</v>
      </c>
      <c r="BF83" s="93" t="s">
        <v>85</v>
      </c>
      <c r="BG83" s="91" t="s">
        <v>69</v>
      </c>
      <c r="BH83" s="91" t="s">
        <v>69</v>
      </c>
      <c r="BI83" s="92"/>
    </row>
    <row r="84">
      <c r="A84" s="17" t="s">
        <v>390</v>
      </c>
      <c r="B84" s="27" t="s">
        <v>69</v>
      </c>
      <c r="C84" s="27" t="s">
        <v>69</v>
      </c>
      <c r="D84" s="64" t="s">
        <v>391</v>
      </c>
      <c r="E84" s="56"/>
      <c r="F84" s="78"/>
      <c r="G84" s="22" t="s">
        <v>73</v>
      </c>
      <c r="H84" s="23"/>
      <c r="I84" s="24"/>
      <c r="J84" s="59"/>
      <c r="K84" s="64"/>
      <c r="L84" s="59"/>
      <c r="M84" s="59"/>
      <c r="N84" s="24"/>
      <c r="O84" s="24"/>
      <c r="P84" s="24"/>
      <c r="Q84" s="24"/>
      <c r="R84" s="24"/>
      <c r="S84" s="24"/>
      <c r="T84" s="24"/>
      <c r="U84" s="24"/>
      <c r="V84" s="27"/>
      <c r="W84" s="27"/>
      <c r="X84" s="27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18"/>
      <c r="AV84" s="24"/>
      <c r="AW84" s="24"/>
      <c r="AX84" s="24"/>
      <c r="AY84" s="24"/>
      <c r="AZ84" s="24"/>
      <c r="BA84" s="62"/>
      <c r="BB84" s="62"/>
      <c r="BC84" s="62"/>
      <c r="BD84" s="62"/>
      <c r="BE84" s="24"/>
      <c r="BF84" s="24"/>
      <c r="BG84" s="24"/>
      <c r="BH84" s="24"/>
      <c r="BI84" s="21"/>
    </row>
    <row r="85">
      <c r="A85" s="17" t="s">
        <v>392</v>
      </c>
      <c r="B85" s="18" t="s">
        <v>102</v>
      </c>
      <c r="C85" s="27" t="s">
        <v>69</v>
      </c>
      <c r="D85" s="64" t="s">
        <v>393</v>
      </c>
      <c r="E85" s="56"/>
      <c r="F85" s="78"/>
      <c r="G85" s="22" t="s">
        <v>73</v>
      </c>
      <c r="H85" s="23"/>
      <c r="I85" s="24"/>
      <c r="J85" s="59"/>
      <c r="K85" s="64"/>
      <c r="L85" s="59"/>
      <c r="M85" s="59"/>
      <c r="N85" s="24" t="s">
        <v>99</v>
      </c>
      <c r="O85" s="24" t="s">
        <v>394</v>
      </c>
      <c r="P85" s="24"/>
      <c r="Q85" s="24"/>
      <c r="R85" s="24"/>
      <c r="S85" s="24"/>
      <c r="T85" s="24"/>
      <c r="U85" s="24"/>
      <c r="V85" s="27"/>
      <c r="W85" s="27"/>
      <c r="X85" s="27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18"/>
      <c r="AV85" s="24"/>
      <c r="AW85" s="24"/>
      <c r="AX85" s="24"/>
      <c r="AY85" s="24"/>
      <c r="AZ85" s="24"/>
      <c r="BA85" s="62"/>
      <c r="BB85" s="62"/>
      <c r="BC85" s="62"/>
      <c r="BD85" s="62"/>
      <c r="BE85" s="24"/>
      <c r="BF85" s="24"/>
      <c r="BG85" s="24"/>
      <c r="BH85" s="24"/>
      <c r="BI85" s="21"/>
    </row>
    <row r="86">
      <c r="A86" s="17" t="s">
        <v>395</v>
      </c>
      <c r="B86" s="18" t="s">
        <v>102</v>
      </c>
      <c r="C86" s="18" t="s">
        <v>69</v>
      </c>
      <c r="D86" s="64" t="s">
        <v>396</v>
      </c>
      <c r="E86" s="89"/>
      <c r="F86" s="78"/>
      <c r="G86" s="22" t="s">
        <v>73</v>
      </c>
      <c r="H86" s="60"/>
      <c r="I86" s="24"/>
      <c r="J86" s="59"/>
      <c r="K86" s="62"/>
      <c r="L86" s="59"/>
      <c r="M86" s="5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46" t="s">
        <v>85</v>
      </c>
      <c r="BE86" s="24"/>
      <c r="BF86" s="24"/>
      <c r="BG86" s="24"/>
      <c r="BH86" s="24"/>
      <c r="BI86" s="21"/>
    </row>
    <row r="87">
      <c r="A87" s="17" t="s">
        <v>397</v>
      </c>
      <c r="B87" s="18" t="s">
        <v>118</v>
      </c>
      <c r="C87" s="18" t="s">
        <v>69</v>
      </c>
      <c r="D87" s="64" t="s">
        <v>398</v>
      </c>
      <c r="E87" s="20" t="s">
        <v>399</v>
      </c>
      <c r="F87" s="78"/>
      <c r="G87" s="25" t="s">
        <v>158</v>
      </c>
      <c r="H87" s="23">
        <v>43924.0</v>
      </c>
      <c r="I87" s="24" t="s">
        <v>242</v>
      </c>
      <c r="J87" s="59" t="s">
        <v>278</v>
      </c>
      <c r="K87" s="64"/>
      <c r="L87" s="59"/>
      <c r="M87" s="59"/>
      <c r="N87" s="24" t="s">
        <v>99</v>
      </c>
      <c r="O87" s="24" t="s">
        <v>400</v>
      </c>
      <c r="P87" s="24" t="s">
        <v>85</v>
      </c>
      <c r="Q87" s="24" t="s">
        <v>111</v>
      </c>
      <c r="R87" s="24"/>
      <c r="S87" s="24" t="s">
        <v>84</v>
      </c>
      <c r="T87" s="51" t="s">
        <v>85</v>
      </c>
      <c r="U87" s="27" t="s">
        <v>84</v>
      </c>
      <c r="V87" s="27" t="s">
        <v>84</v>
      </c>
      <c r="W87" s="27"/>
      <c r="X87" s="27"/>
      <c r="Y87" s="24" t="s">
        <v>84</v>
      </c>
      <c r="Z87" s="24" t="s">
        <v>85</v>
      </c>
      <c r="AA87" s="24" t="s">
        <v>84</v>
      </c>
      <c r="AB87" s="24" t="s">
        <v>84</v>
      </c>
      <c r="AC87" s="24" t="s">
        <v>84</v>
      </c>
      <c r="AD87" s="24" t="s">
        <v>84</v>
      </c>
      <c r="AE87" s="24" t="s">
        <v>84</v>
      </c>
      <c r="AF87" s="24" t="s">
        <v>84</v>
      </c>
      <c r="AG87" s="24" t="s">
        <v>84</v>
      </c>
      <c r="AH87" s="24" t="s">
        <v>84</v>
      </c>
      <c r="AI87" s="24" t="s">
        <v>84</v>
      </c>
      <c r="AJ87" s="24"/>
      <c r="AK87" s="24" t="s">
        <v>189</v>
      </c>
      <c r="AL87" s="24" t="s">
        <v>84</v>
      </c>
      <c r="AM87" s="24" t="s">
        <v>85</v>
      </c>
      <c r="AN87" s="24" t="s">
        <v>84</v>
      </c>
      <c r="AO87" s="24" t="s">
        <v>85</v>
      </c>
      <c r="AP87" s="24" t="s">
        <v>84</v>
      </c>
      <c r="AQ87" s="24" t="s">
        <v>84</v>
      </c>
      <c r="AR87" s="24" t="s">
        <v>84</v>
      </c>
      <c r="AS87" s="24" t="s">
        <v>84</v>
      </c>
      <c r="AT87" s="24" t="s">
        <v>85</v>
      </c>
      <c r="AU87" s="18" t="s">
        <v>84</v>
      </c>
      <c r="AV87" s="24"/>
      <c r="AW87" s="24" t="s">
        <v>84</v>
      </c>
      <c r="AX87" s="24"/>
      <c r="AY87" s="24"/>
      <c r="AZ87" s="24"/>
      <c r="BA87" s="61" t="str">
        <f>HYPERLINK("https://community.rsa.com/community/products/netwitness/blog/2020/04/09/using-rsa-netwitness-to-detect-ninja-c2","Yes")</f>
        <v>Yes</v>
      </c>
      <c r="BB87" s="62"/>
      <c r="BC87" s="62"/>
      <c r="BD87" s="62"/>
      <c r="BE87" s="24" t="s">
        <v>85</v>
      </c>
      <c r="BF87" s="24" t="s">
        <v>84</v>
      </c>
      <c r="BG87" s="24" t="s">
        <v>69</v>
      </c>
      <c r="BH87" s="24">
        <v>4.0</v>
      </c>
      <c r="BI87" s="21" t="s">
        <v>401</v>
      </c>
    </row>
    <row r="88">
      <c r="A88" s="17" t="s">
        <v>402</v>
      </c>
      <c r="B88" s="18" t="s">
        <v>118</v>
      </c>
      <c r="C88" s="18" t="s">
        <v>69</v>
      </c>
      <c r="D88" s="64" t="s">
        <v>403</v>
      </c>
      <c r="E88" s="89"/>
      <c r="F88" s="78"/>
      <c r="G88" s="22" t="s">
        <v>73</v>
      </c>
      <c r="H88" s="60"/>
      <c r="I88" s="24"/>
      <c r="J88" s="59"/>
      <c r="K88" s="62"/>
      <c r="L88" s="59"/>
      <c r="M88" s="5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1"/>
    </row>
    <row r="89">
      <c r="A89" s="94" t="s">
        <v>404</v>
      </c>
      <c r="B89" s="95" t="s">
        <v>69</v>
      </c>
      <c r="C89" s="95" t="s">
        <v>69</v>
      </c>
      <c r="D89" s="96" t="s">
        <v>405</v>
      </c>
      <c r="E89" s="72"/>
      <c r="F89" s="97" t="s">
        <v>406</v>
      </c>
      <c r="G89" s="97" t="s">
        <v>406</v>
      </c>
      <c r="H89" s="98">
        <v>43781.0</v>
      </c>
      <c r="I89" s="95">
        <v>1.0</v>
      </c>
      <c r="J89" s="99" t="s">
        <v>407</v>
      </c>
      <c r="K89" s="100" t="s">
        <v>85</v>
      </c>
      <c r="L89" s="101"/>
      <c r="M89" s="101"/>
      <c r="N89" s="95" t="s">
        <v>99</v>
      </c>
      <c r="O89" s="95" t="s">
        <v>110</v>
      </c>
      <c r="P89" s="26" t="s">
        <v>85</v>
      </c>
      <c r="Q89" s="95" t="s">
        <v>408</v>
      </c>
      <c r="R89" s="102"/>
      <c r="S89" s="26" t="s">
        <v>85</v>
      </c>
      <c r="T89" s="26" t="s">
        <v>85</v>
      </c>
      <c r="U89" s="26" t="s">
        <v>85</v>
      </c>
      <c r="V89" s="26" t="s">
        <v>85</v>
      </c>
      <c r="W89" s="18"/>
      <c r="X89" s="18"/>
      <c r="Y89" s="95" t="s">
        <v>84</v>
      </c>
      <c r="Z89" s="26" t="s">
        <v>85</v>
      </c>
      <c r="AA89" s="95" t="s">
        <v>84</v>
      </c>
      <c r="AB89" s="95" t="s">
        <v>84</v>
      </c>
      <c r="AC89" s="26" t="s">
        <v>85</v>
      </c>
      <c r="AD89" s="95" t="s">
        <v>84</v>
      </c>
      <c r="AE89" s="95" t="s">
        <v>84</v>
      </c>
      <c r="AF89" s="95" t="s">
        <v>84</v>
      </c>
      <c r="AG89" s="95" t="s">
        <v>84</v>
      </c>
      <c r="AH89" s="95" t="s">
        <v>84</v>
      </c>
      <c r="AI89" s="95" t="s">
        <v>84</v>
      </c>
      <c r="AJ89" s="102"/>
      <c r="AK89" s="95" t="s">
        <v>189</v>
      </c>
      <c r="AL89" s="95" t="s">
        <v>84</v>
      </c>
      <c r="AM89" s="26" t="s">
        <v>85</v>
      </c>
      <c r="AN89" s="95" t="s">
        <v>84</v>
      </c>
      <c r="AO89" s="95" t="s">
        <v>84</v>
      </c>
      <c r="AP89" s="95" t="s">
        <v>84</v>
      </c>
      <c r="AQ89" s="95" t="s">
        <v>84</v>
      </c>
      <c r="AR89" s="95" t="s">
        <v>84</v>
      </c>
      <c r="AS89" s="95" t="s">
        <v>84</v>
      </c>
      <c r="AT89" s="95" t="s">
        <v>84</v>
      </c>
      <c r="AU89" s="95" t="s">
        <v>84</v>
      </c>
      <c r="AV89" s="102"/>
      <c r="AW89" s="95" t="s">
        <v>84</v>
      </c>
      <c r="AX89" s="95"/>
      <c r="AY89" s="95"/>
      <c r="AZ89" s="95"/>
      <c r="BA89" s="102"/>
      <c r="BB89" s="102"/>
      <c r="BC89" s="102"/>
      <c r="BD89" s="102"/>
      <c r="BE89" s="26" t="s">
        <v>85</v>
      </c>
      <c r="BF89" s="95" t="s">
        <v>84</v>
      </c>
      <c r="BG89" s="95" t="s">
        <v>69</v>
      </c>
      <c r="BH89" s="95">
        <v>0.0</v>
      </c>
      <c r="BI89" s="97" t="s">
        <v>409</v>
      </c>
    </row>
    <row r="90">
      <c r="A90" s="17" t="s">
        <v>410</v>
      </c>
      <c r="B90" s="27" t="s">
        <v>118</v>
      </c>
      <c r="C90" s="27" t="s">
        <v>69</v>
      </c>
      <c r="D90" s="64" t="s">
        <v>411</v>
      </c>
      <c r="E90" s="20" t="s">
        <v>412</v>
      </c>
      <c r="F90" s="21" t="s">
        <v>413</v>
      </c>
      <c r="G90" s="25" t="s">
        <v>147</v>
      </c>
      <c r="H90" s="23">
        <v>43811.0</v>
      </c>
      <c r="I90" s="24" t="s">
        <v>414</v>
      </c>
      <c r="J90" s="59" t="s">
        <v>148</v>
      </c>
      <c r="K90" s="64"/>
      <c r="L90" s="59"/>
      <c r="M90" s="59"/>
      <c r="N90" s="24" t="s">
        <v>99</v>
      </c>
      <c r="O90" s="24" t="s">
        <v>222</v>
      </c>
      <c r="P90" s="24" t="s">
        <v>84</v>
      </c>
      <c r="Q90" s="24" t="s">
        <v>131</v>
      </c>
      <c r="R90" s="24"/>
      <c r="S90" s="24" t="s">
        <v>84</v>
      </c>
      <c r="T90" s="51" t="s">
        <v>85</v>
      </c>
      <c r="U90" s="27" t="s">
        <v>84</v>
      </c>
      <c r="V90" s="27" t="s">
        <v>84</v>
      </c>
      <c r="W90" s="27"/>
      <c r="X90" s="27"/>
      <c r="Y90" s="24" t="s">
        <v>84</v>
      </c>
      <c r="Z90" s="24" t="s">
        <v>85</v>
      </c>
      <c r="AA90" s="24" t="s">
        <v>84</v>
      </c>
      <c r="AB90" s="24" t="s">
        <v>84</v>
      </c>
      <c r="AC90" s="24" t="s">
        <v>84</v>
      </c>
      <c r="AD90" s="24" t="s">
        <v>84</v>
      </c>
      <c r="AE90" s="24" t="s">
        <v>84</v>
      </c>
      <c r="AF90" s="24" t="s">
        <v>84</v>
      </c>
      <c r="AG90" s="24" t="s">
        <v>84</v>
      </c>
      <c r="AH90" s="24" t="s">
        <v>84</v>
      </c>
      <c r="AI90" s="24" t="s">
        <v>84</v>
      </c>
      <c r="AJ90" s="24"/>
      <c r="AK90" s="24" t="s">
        <v>189</v>
      </c>
      <c r="AL90" s="24" t="s">
        <v>84</v>
      </c>
      <c r="AM90" s="24" t="s">
        <v>84</v>
      </c>
      <c r="AN90" s="24" t="s">
        <v>84</v>
      </c>
      <c r="AO90" s="24" t="s">
        <v>85</v>
      </c>
      <c r="AP90" s="24" t="s">
        <v>84</v>
      </c>
      <c r="AQ90" s="24" t="s">
        <v>84</v>
      </c>
      <c r="AR90" s="24" t="s">
        <v>84</v>
      </c>
      <c r="AS90" s="24" t="s">
        <v>84</v>
      </c>
      <c r="AT90" s="24" t="s">
        <v>84</v>
      </c>
      <c r="AU90" s="61" t="str">
        <f>HYPERLINK("https://attack.mitre.org/software/S0340/","Yes")</f>
        <v>Yes</v>
      </c>
      <c r="AV90" s="24" t="s">
        <v>85</v>
      </c>
      <c r="AW90" s="24" t="s">
        <v>84</v>
      </c>
      <c r="AX90" s="24"/>
      <c r="AY90" s="24"/>
      <c r="AZ90" s="24"/>
      <c r="BA90" s="24"/>
      <c r="BB90" s="39"/>
      <c r="BC90" s="39"/>
      <c r="BD90" s="39"/>
      <c r="BE90" s="24" t="s">
        <v>85</v>
      </c>
      <c r="BF90" s="24" t="s">
        <v>84</v>
      </c>
      <c r="BG90" s="24" t="s">
        <v>69</v>
      </c>
      <c r="BH90" s="24">
        <v>3.0</v>
      </c>
      <c r="BI90" s="21"/>
    </row>
    <row r="91">
      <c r="A91" s="17" t="s">
        <v>415</v>
      </c>
      <c r="B91" s="18" t="s">
        <v>102</v>
      </c>
      <c r="C91" s="95" t="s">
        <v>69</v>
      </c>
      <c r="D91" s="64" t="s">
        <v>416</v>
      </c>
      <c r="E91" s="56"/>
      <c r="F91" s="21" t="s">
        <v>417</v>
      </c>
      <c r="G91" s="22" t="s">
        <v>73</v>
      </c>
      <c r="H91" s="23"/>
      <c r="I91" s="24"/>
      <c r="J91" s="59"/>
      <c r="K91" s="64"/>
      <c r="L91" s="59"/>
      <c r="M91" s="5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62"/>
      <c r="AV91" s="24"/>
      <c r="AW91" s="24"/>
      <c r="AX91" s="24"/>
      <c r="AY91" s="24"/>
      <c r="AZ91" s="24"/>
      <c r="BA91" s="62"/>
      <c r="BB91" s="62"/>
      <c r="BC91" s="62"/>
      <c r="BD91" s="62"/>
      <c r="BE91" s="24"/>
      <c r="BF91" s="59"/>
      <c r="BG91" s="24"/>
      <c r="BH91" s="24"/>
      <c r="BI91" s="21"/>
    </row>
    <row r="92">
      <c r="A92" s="103" t="s">
        <v>418</v>
      </c>
      <c r="B92" s="104" t="s">
        <v>126</v>
      </c>
      <c r="C92" s="105" t="s">
        <v>419</v>
      </c>
      <c r="D92" s="92"/>
      <c r="E92" s="106" t="s">
        <v>420</v>
      </c>
      <c r="F92" s="31" t="s">
        <v>421</v>
      </c>
      <c r="G92" s="107" t="s">
        <v>422</v>
      </c>
      <c r="H92" s="108">
        <v>45517.0</v>
      </c>
      <c r="I92" s="92"/>
      <c r="J92" s="91" t="s">
        <v>178</v>
      </c>
      <c r="K92" s="92"/>
      <c r="L92" s="92"/>
      <c r="M92" s="92"/>
      <c r="N92" s="91" t="s">
        <v>99</v>
      </c>
      <c r="O92" s="91" t="s">
        <v>141</v>
      </c>
      <c r="P92" s="93" t="s">
        <v>85</v>
      </c>
      <c r="Q92" s="91" t="s">
        <v>91</v>
      </c>
      <c r="R92" s="92"/>
      <c r="S92" s="93" t="s">
        <v>85</v>
      </c>
      <c r="T92" s="93" t="s">
        <v>85</v>
      </c>
      <c r="U92" s="93" t="s">
        <v>85</v>
      </c>
      <c r="V92" s="93" t="s">
        <v>85</v>
      </c>
      <c r="W92" s="92"/>
      <c r="X92" s="92"/>
      <c r="Y92" s="93" t="s">
        <v>85</v>
      </c>
      <c r="Z92" s="93" t="s">
        <v>85</v>
      </c>
      <c r="AA92" s="93" t="s">
        <v>85</v>
      </c>
      <c r="AB92" s="92"/>
      <c r="AC92" s="92"/>
      <c r="AD92" s="92"/>
      <c r="AE92" s="92"/>
      <c r="AF92" s="92"/>
      <c r="AG92" s="92"/>
      <c r="AH92" s="92"/>
      <c r="AI92" s="93" t="s">
        <v>85</v>
      </c>
      <c r="AJ92" s="92"/>
      <c r="AK92" s="93" t="s">
        <v>85</v>
      </c>
      <c r="AL92" s="92"/>
      <c r="AM92" s="93" t="s">
        <v>85</v>
      </c>
      <c r="AN92" s="93" t="s">
        <v>85</v>
      </c>
      <c r="AO92" s="93" t="s">
        <v>85</v>
      </c>
      <c r="AP92" s="93" t="s">
        <v>85</v>
      </c>
      <c r="AQ92" s="92"/>
      <c r="AR92" s="93" t="s">
        <v>85</v>
      </c>
      <c r="AS92" s="93" t="s">
        <v>85</v>
      </c>
      <c r="AT92" s="93" t="s">
        <v>85</v>
      </c>
      <c r="AU92" s="92"/>
      <c r="AV92" s="93" t="s">
        <v>85</v>
      </c>
      <c r="AW92" s="93" t="s">
        <v>85</v>
      </c>
      <c r="AX92" s="93" t="s">
        <v>85</v>
      </c>
      <c r="AY92" s="92"/>
      <c r="AZ92" s="93" t="s">
        <v>85</v>
      </c>
      <c r="BA92" s="92"/>
      <c r="BB92" s="92"/>
      <c r="BC92" s="92"/>
      <c r="BD92" s="92"/>
      <c r="BE92" s="93" t="s">
        <v>85</v>
      </c>
      <c r="BF92" s="93" t="s">
        <v>423</v>
      </c>
      <c r="BG92" s="92"/>
      <c r="BH92" s="92"/>
      <c r="BI92" s="31" t="s">
        <v>424</v>
      </c>
    </row>
    <row r="93">
      <c r="A93" s="17" t="s">
        <v>425</v>
      </c>
      <c r="B93" s="90" t="s">
        <v>126</v>
      </c>
      <c r="C93" s="53">
        <v>200.0</v>
      </c>
      <c r="D93" s="64"/>
      <c r="E93" s="20" t="s">
        <v>426</v>
      </c>
      <c r="F93" s="21" t="s">
        <v>427</v>
      </c>
      <c r="G93" s="22" t="s">
        <v>73</v>
      </c>
      <c r="H93" s="60"/>
      <c r="I93" s="24"/>
      <c r="J93" s="59"/>
      <c r="K93" s="64"/>
      <c r="L93" s="59"/>
      <c r="M93" s="59"/>
      <c r="N93" s="24" t="s">
        <v>90</v>
      </c>
      <c r="O93" s="109" t="s">
        <v>90</v>
      </c>
      <c r="P93" s="24" t="s">
        <v>84</v>
      </c>
      <c r="Q93" s="24" t="s">
        <v>111</v>
      </c>
      <c r="R93" s="24"/>
      <c r="S93" s="24" t="s">
        <v>84</v>
      </c>
      <c r="T93" s="24" t="s">
        <v>85</v>
      </c>
      <c r="U93" s="24" t="s">
        <v>85</v>
      </c>
      <c r="V93" s="24" t="s">
        <v>85</v>
      </c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62"/>
      <c r="AV93" s="24"/>
      <c r="AW93" s="24"/>
      <c r="AX93" s="24"/>
      <c r="AY93" s="24"/>
      <c r="AZ93" s="24"/>
      <c r="BA93" s="62"/>
      <c r="BB93" s="62"/>
      <c r="BC93" s="62"/>
      <c r="BD93" s="62"/>
      <c r="BE93" s="24"/>
      <c r="BF93" s="59"/>
      <c r="BG93" s="24"/>
      <c r="BH93" s="24"/>
      <c r="BI93" s="21"/>
    </row>
    <row r="94">
      <c r="A94" s="17" t="s">
        <v>428</v>
      </c>
      <c r="B94" s="95" t="s">
        <v>69</v>
      </c>
      <c r="C94" s="95" t="s">
        <v>69</v>
      </c>
      <c r="D94" s="64" t="s">
        <v>429</v>
      </c>
      <c r="E94" s="56"/>
      <c r="F94" s="21" t="s">
        <v>430</v>
      </c>
      <c r="G94" s="22" t="s">
        <v>73</v>
      </c>
      <c r="H94" s="60"/>
      <c r="I94" s="24"/>
      <c r="J94" s="59"/>
      <c r="K94" s="64"/>
      <c r="L94" s="59"/>
      <c r="M94" s="5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62"/>
      <c r="AV94" s="24"/>
      <c r="AW94" s="24"/>
      <c r="AX94" s="24"/>
      <c r="AY94" s="24"/>
      <c r="AZ94" s="24"/>
      <c r="BA94" s="62"/>
      <c r="BB94" s="62"/>
      <c r="BC94" s="62"/>
      <c r="BD94" s="62"/>
      <c r="BE94" s="24"/>
      <c r="BF94" s="59"/>
      <c r="BG94" s="24"/>
      <c r="BH94" s="24"/>
      <c r="BI94" s="21"/>
    </row>
    <row r="95">
      <c r="A95" s="17" t="s">
        <v>431</v>
      </c>
      <c r="B95" s="18" t="s">
        <v>432</v>
      </c>
      <c r="C95" s="95" t="s">
        <v>69</v>
      </c>
      <c r="D95" s="110" t="s">
        <v>433</v>
      </c>
      <c r="E95" s="56"/>
      <c r="F95" s="21" t="s">
        <v>434</v>
      </c>
      <c r="G95" s="22" t="s">
        <v>73</v>
      </c>
      <c r="H95" s="60"/>
      <c r="I95" s="24"/>
      <c r="J95" s="59"/>
      <c r="K95" s="64"/>
      <c r="L95" s="59"/>
      <c r="M95" s="5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62"/>
      <c r="AV95" s="24"/>
      <c r="AW95" s="24"/>
      <c r="AX95" s="24"/>
      <c r="AY95" s="24"/>
      <c r="AZ95" s="24"/>
      <c r="BA95" s="62"/>
      <c r="BB95" s="62"/>
      <c r="BC95" s="62"/>
      <c r="BD95" s="62"/>
      <c r="BE95" s="24"/>
      <c r="BF95" s="59"/>
      <c r="BG95" s="24"/>
      <c r="BH95" s="24"/>
      <c r="BI95" s="21"/>
    </row>
    <row r="96">
      <c r="A96" s="17" t="s">
        <v>435</v>
      </c>
      <c r="B96" s="18" t="s">
        <v>102</v>
      </c>
      <c r="C96" s="18" t="s">
        <v>69</v>
      </c>
      <c r="D96" s="64" t="s">
        <v>436</v>
      </c>
      <c r="E96" s="35" t="s">
        <v>437</v>
      </c>
      <c r="F96" s="21"/>
      <c r="G96" s="22" t="s">
        <v>73</v>
      </c>
      <c r="H96" s="60"/>
      <c r="I96" s="24"/>
      <c r="J96" s="59"/>
      <c r="K96" s="64"/>
      <c r="L96" s="59"/>
      <c r="M96" s="5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62"/>
      <c r="AV96" s="24"/>
      <c r="AW96" s="24"/>
      <c r="AX96" s="24"/>
      <c r="AY96" s="24"/>
      <c r="AZ96" s="24"/>
      <c r="BA96" s="62"/>
      <c r="BB96" s="62"/>
      <c r="BC96" s="62"/>
      <c r="BD96" s="62"/>
      <c r="BE96" s="24"/>
      <c r="BF96" s="59"/>
      <c r="BG96" s="24"/>
      <c r="BH96" s="24"/>
      <c r="BI96" s="21"/>
    </row>
    <row r="97">
      <c r="A97" s="17" t="s">
        <v>438</v>
      </c>
      <c r="B97" s="18" t="s">
        <v>93</v>
      </c>
      <c r="C97" s="18" t="s">
        <v>69</v>
      </c>
      <c r="D97" s="64" t="s">
        <v>439</v>
      </c>
      <c r="E97" s="20" t="s">
        <v>440</v>
      </c>
      <c r="F97" s="21" t="s">
        <v>441</v>
      </c>
      <c r="G97" s="22" t="s">
        <v>73</v>
      </c>
      <c r="H97" s="60"/>
      <c r="I97" s="24"/>
      <c r="J97" s="59"/>
      <c r="K97" s="64"/>
      <c r="L97" s="59"/>
      <c r="M97" s="5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62"/>
      <c r="AV97" s="24"/>
      <c r="AW97" s="24"/>
      <c r="AX97" s="24"/>
      <c r="AY97" s="24"/>
      <c r="AZ97" s="24"/>
      <c r="BA97" s="62"/>
      <c r="BB97" s="62"/>
      <c r="BC97" s="62"/>
      <c r="BD97" s="62"/>
      <c r="BE97" s="24"/>
      <c r="BF97" s="59"/>
      <c r="BG97" s="24"/>
      <c r="BH97" s="24"/>
      <c r="BI97" s="21"/>
    </row>
    <row r="98">
      <c r="A98" s="17" t="s">
        <v>442</v>
      </c>
      <c r="B98" s="95" t="s">
        <v>69</v>
      </c>
      <c r="C98" s="95" t="s">
        <v>69</v>
      </c>
      <c r="D98" s="64" t="s">
        <v>443</v>
      </c>
      <c r="E98" s="35" t="s">
        <v>444</v>
      </c>
      <c r="F98" s="21" t="s">
        <v>445</v>
      </c>
      <c r="G98" s="22" t="s">
        <v>73</v>
      </c>
      <c r="H98" s="23"/>
      <c r="I98" s="24"/>
      <c r="J98" s="59"/>
      <c r="K98" s="61"/>
      <c r="L98" s="59"/>
      <c r="M98" s="59"/>
      <c r="N98" s="24" t="s">
        <v>99</v>
      </c>
      <c r="O98" s="24" t="s">
        <v>222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</row>
    <row r="99">
      <c r="A99" s="17" t="s">
        <v>446</v>
      </c>
      <c r="B99" s="27" t="s">
        <v>93</v>
      </c>
      <c r="C99" s="27" t="s">
        <v>69</v>
      </c>
      <c r="D99" s="64" t="s">
        <v>447</v>
      </c>
      <c r="E99" s="20" t="s">
        <v>448</v>
      </c>
      <c r="F99" s="21" t="s">
        <v>449</v>
      </c>
      <c r="G99" s="25" t="s">
        <v>147</v>
      </c>
      <c r="H99" s="50">
        <v>44450.0</v>
      </c>
      <c r="I99" s="91" t="s">
        <v>450</v>
      </c>
      <c r="J99" s="59" t="s">
        <v>221</v>
      </c>
      <c r="K99" s="61" t="s">
        <v>85</v>
      </c>
      <c r="L99" s="59" t="s">
        <v>85</v>
      </c>
      <c r="M99" s="59" t="s">
        <v>85</v>
      </c>
      <c r="N99" s="24" t="s">
        <v>99</v>
      </c>
      <c r="O99" s="24" t="s">
        <v>451</v>
      </c>
      <c r="P99" s="24" t="s">
        <v>85</v>
      </c>
      <c r="Q99" s="24" t="s">
        <v>111</v>
      </c>
      <c r="R99" s="24" t="s">
        <v>85</v>
      </c>
      <c r="S99" s="24" t="s">
        <v>84</v>
      </c>
      <c r="T99" s="51" t="s">
        <v>85</v>
      </c>
      <c r="U99" s="51" t="s">
        <v>85</v>
      </c>
      <c r="V99" s="51" t="s">
        <v>85</v>
      </c>
      <c r="W99" s="27"/>
      <c r="X99" s="27"/>
      <c r="Y99" s="24" t="s">
        <v>84</v>
      </c>
      <c r="Z99" s="24" t="s">
        <v>85</v>
      </c>
      <c r="AA99" s="24" t="s">
        <v>84</v>
      </c>
      <c r="AB99" s="24" t="s">
        <v>84</v>
      </c>
      <c r="AC99" s="24" t="s">
        <v>84</v>
      </c>
      <c r="AD99" s="24" t="s">
        <v>84</v>
      </c>
      <c r="AE99" s="24" t="s">
        <v>84</v>
      </c>
      <c r="AF99" s="24" t="s">
        <v>84</v>
      </c>
      <c r="AG99" s="24" t="s">
        <v>84</v>
      </c>
      <c r="AH99" s="24" t="s">
        <v>84</v>
      </c>
      <c r="AI99" s="24" t="s">
        <v>85</v>
      </c>
      <c r="AJ99" s="24"/>
      <c r="AK99" s="24" t="s">
        <v>234</v>
      </c>
      <c r="AL99" s="24" t="s">
        <v>84</v>
      </c>
      <c r="AM99" s="24" t="s">
        <v>85</v>
      </c>
      <c r="AN99" s="24" t="s">
        <v>85</v>
      </c>
      <c r="AO99" s="24" t="s">
        <v>85</v>
      </c>
      <c r="AP99" s="24" t="s">
        <v>85</v>
      </c>
      <c r="AQ99" s="24" t="s">
        <v>85</v>
      </c>
      <c r="AR99" s="24" t="s">
        <v>85</v>
      </c>
      <c r="AS99" s="24" t="s">
        <v>85</v>
      </c>
      <c r="AT99" s="24" t="s">
        <v>85</v>
      </c>
      <c r="AU99" s="61" t="str">
        <f>HYPERLINK("https://attack.mitre.org/software/S0378/","Yes")</f>
        <v>Yes</v>
      </c>
      <c r="AV99" s="24" t="s">
        <v>85</v>
      </c>
      <c r="AW99" s="24" t="s">
        <v>84</v>
      </c>
      <c r="AX99" s="24"/>
      <c r="AY99" s="24"/>
      <c r="AZ99" s="51" t="s">
        <v>85</v>
      </c>
      <c r="BA99" s="39" t="s">
        <v>85</v>
      </c>
      <c r="BB99" s="62"/>
      <c r="BC99" s="62" t="s">
        <v>312</v>
      </c>
      <c r="BD99" s="46" t="s">
        <v>85</v>
      </c>
      <c r="BE99" s="24" t="s">
        <v>85</v>
      </c>
      <c r="BF99" s="59" t="s">
        <v>452</v>
      </c>
      <c r="BG99" s="63" t="s">
        <v>453</v>
      </c>
      <c r="BH99" s="24">
        <v>44.0</v>
      </c>
      <c r="BI99" s="21" t="s">
        <v>453</v>
      </c>
    </row>
    <row r="100">
      <c r="A100" s="17" t="s">
        <v>454</v>
      </c>
      <c r="B100" s="27" t="s">
        <v>102</v>
      </c>
      <c r="C100" s="27" t="s">
        <v>69</v>
      </c>
      <c r="D100" s="75" t="s">
        <v>455</v>
      </c>
      <c r="E100" s="72"/>
      <c r="F100" s="111" t="s">
        <v>456</v>
      </c>
      <c r="G100" s="25" t="s">
        <v>147</v>
      </c>
      <c r="H100" s="60">
        <v>43784.0</v>
      </c>
      <c r="I100" s="24">
        <v>1.3</v>
      </c>
      <c r="J100" s="24" t="s">
        <v>148</v>
      </c>
      <c r="K100" s="61" t="str">
        <f>HYPERLINK("https://howto.thec2matrix.com/c2/powerhub","Yes")</f>
        <v>Yes</v>
      </c>
      <c r="L100" s="24"/>
      <c r="M100" s="24" t="s">
        <v>85</v>
      </c>
      <c r="N100" s="24" t="s">
        <v>99</v>
      </c>
      <c r="O100" s="24" t="s">
        <v>222</v>
      </c>
      <c r="P100" s="24" t="s">
        <v>85</v>
      </c>
      <c r="Q100" s="24" t="s">
        <v>91</v>
      </c>
      <c r="R100" s="24"/>
      <c r="S100" s="24" t="s">
        <v>84</v>
      </c>
      <c r="T100" s="51" t="s">
        <v>85</v>
      </c>
      <c r="U100" s="27" t="s">
        <v>84</v>
      </c>
      <c r="V100" s="27" t="s">
        <v>84</v>
      </c>
      <c r="W100" s="27"/>
      <c r="X100" s="27"/>
      <c r="Y100" s="24" t="s">
        <v>84</v>
      </c>
      <c r="Z100" s="24" t="s">
        <v>85</v>
      </c>
      <c r="AA100" s="24" t="s">
        <v>84</v>
      </c>
      <c r="AB100" s="24" t="s">
        <v>84</v>
      </c>
      <c r="AC100" s="24" t="s">
        <v>84</v>
      </c>
      <c r="AD100" s="24" t="s">
        <v>84</v>
      </c>
      <c r="AE100" s="24" t="s">
        <v>84</v>
      </c>
      <c r="AF100" s="24" t="s">
        <v>84</v>
      </c>
      <c r="AG100" s="24" t="s">
        <v>84</v>
      </c>
      <c r="AH100" s="24" t="s">
        <v>84</v>
      </c>
      <c r="AI100" s="24" t="s">
        <v>84</v>
      </c>
      <c r="AJ100" s="24"/>
      <c r="AK100" s="24" t="s">
        <v>234</v>
      </c>
      <c r="AL100" s="24" t="s">
        <v>84</v>
      </c>
      <c r="AM100" s="24" t="s">
        <v>85</v>
      </c>
      <c r="AN100" s="24" t="s">
        <v>84</v>
      </c>
      <c r="AO100" s="24" t="s">
        <v>84</v>
      </c>
      <c r="AP100" s="24" t="s">
        <v>84</v>
      </c>
      <c r="AQ100" s="24" t="s">
        <v>84</v>
      </c>
      <c r="AR100" s="24" t="s">
        <v>84</v>
      </c>
      <c r="AS100" s="24" t="s">
        <v>84</v>
      </c>
      <c r="AT100" s="24" t="s">
        <v>85</v>
      </c>
      <c r="AU100" s="24" t="s">
        <v>84</v>
      </c>
      <c r="AV100" s="24"/>
      <c r="AW100" s="24" t="s">
        <v>84</v>
      </c>
      <c r="AX100" s="24"/>
      <c r="AY100" s="24"/>
      <c r="AZ100" s="24"/>
      <c r="BA100" s="24"/>
      <c r="BB100" s="24"/>
      <c r="BC100" s="24"/>
      <c r="BD100" s="24"/>
      <c r="BE100" s="24" t="s">
        <v>85</v>
      </c>
      <c r="BF100" s="24" t="s">
        <v>84</v>
      </c>
      <c r="BG100" s="24" t="s">
        <v>69</v>
      </c>
      <c r="BH100" s="24">
        <v>38.0</v>
      </c>
      <c r="BI100" s="58"/>
    </row>
    <row r="101">
      <c r="A101" s="17" t="s">
        <v>457</v>
      </c>
      <c r="B101" s="90" t="s">
        <v>126</v>
      </c>
      <c r="C101" s="18" t="s">
        <v>419</v>
      </c>
      <c r="D101" s="112" t="s">
        <v>458</v>
      </c>
      <c r="E101" s="58" t="s">
        <v>459</v>
      </c>
      <c r="F101" s="111" t="s">
        <v>460</v>
      </c>
      <c r="G101" s="25" t="s">
        <v>461</v>
      </c>
      <c r="H101" s="23">
        <v>44211.0</v>
      </c>
      <c r="I101" s="24" t="s">
        <v>462</v>
      </c>
      <c r="J101" s="24" t="s">
        <v>333</v>
      </c>
      <c r="K101" s="24" t="s">
        <v>84</v>
      </c>
      <c r="L101" s="24" t="s">
        <v>84</v>
      </c>
      <c r="M101" s="24" t="s">
        <v>84</v>
      </c>
      <c r="N101" s="24" t="s">
        <v>463</v>
      </c>
      <c r="O101" s="24" t="s">
        <v>464</v>
      </c>
      <c r="P101" s="24" t="s">
        <v>84</v>
      </c>
      <c r="Q101" s="24" t="s">
        <v>131</v>
      </c>
      <c r="R101" s="24" t="s">
        <v>85</v>
      </c>
      <c r="S101" s="24" t="s">
        <v>85</v>
      </c>
      <c r="T101" s="26" t="s">
        <v>85</v>
      </c>
      <c r="U101" s="26" t="s">
        <v>85</v>
      </c>
      <c r="V101" s="26" t="s">
        <v>85</v>
      </c>
      <c r="W101" s="18"/>
      <c r="X101" s="18"/>
      <c r="Y101" s="24" t="s">
        <v>85</v>
      </c>
      <c r="Z101" s="24" t="s">
        <v>85</v>
      </c>
      <c r="AA101" s="24" t="s">
        <v>84</v>
      </c>
      <c r="AB101" s="24" t="s">
        <v>84</v>
      </c>
      <c r="AC101" s="24" t="s">
        <v>84</v>
      </c>
      <c r="AD101" s="24" t="s">
        <v>84</v>
      </c>
      <c r="AE101" s="24" t="s">
        <v>84</v>
      </c>
      <c r="AF101" s="24" t="s">
        <v>84</v>
      </c>
      <c r="AG101" s="24" t="s">
        <v>84</v>
      </c>
      <c r="AH101" s="24" t="s">
        <v>84</v>
      </c>
      <c r="AI101" s="24" t="s">
        <v>84</v>
      </c>
      <c r="AJ101" s="24" t="s">
        <v>84</v>
      </c>
      <c r="AK101" s="24" t="s">
        <v>465</v>
      </c>
      <c r="AL101" s="24" t="s">
        <v>84</v>
      </c>
      <c r="AM101" s="24" t="s">
        <v>84</v>
      </c>
      <c r="AN101" s="24" t="s">
        <v>84</v>
      </c>
      <c r="AO101" s="24" t="s">
        <v>84</v>
      </c>
      <c r="AP101" s="24" t="s">
        <v>85</v>
      </c>
      <c r="AQ101" s="24" t="s">
        <v>85</v>
      </c>
      <c r="AR101" s="24" t="s">
        <v>84</v>
      </c>
      <c r="AS101" s="24" t="s">
        <v>85</v>
      </c>
      <c r="AT101" s="24" t="s">
        <v>85</v>
      </c>
      <c r="AU101" s="24" t="s">
        <v>84</v>
      </c>
      <c r="AV101" s="24" t="s">
        <v>85</v>
      </c>
      <c r="AW101" s="24" t="s">
        <v>85</v>
      </c>
      <c r="AX101" s="24"/>
      <c r="AY101" s="24"/>
      <c r="AZ101" s="24"/>
      <c r="BA101" s="24" t="s">
        <v>84</v>
      </c>
      <c r="BB101" s="24"/>
      <c r="BC101" s="24" t="s">
        <v>84</v>
      </c>
      <c r="BD101" s="24"/>
      <c r="BE101" s="24" t="s">
        <v>85</v>
      </c>
      <c r="BF101" s="24" t="s">
        <v>84</v>
      </c>
      <c r="BG101" s="24" t="s">
        <v>98</v>
      </c>
      <c r="BH101" s="24">
        <v>6.0</v>
      </c>
      <c r="BI101" s="111" t="s">
        <v>466</v>
      </c>
    </row>
    <row r="102">
      <c r="A102" s="17" t="s">
        <v>467</v>
      </c>
      <c r="B102" s="27" t="s">
        <v>102</v>
      </c>
      <c r="C102" s="27" t="s">
        <v>69</v>
      </c>
      <c r="D102" s="96" t="s">
        <v>468</v>
      </c>
      <c r="E102" s="58" t="s">
        <v>469</v>
      </c>
      <c r="F102" s="111" t="s">
        <v>470</v>
      </c>
      <c r="G102" s="25" t="s">
        <v>471</v>
      </c>
      <c r="H102" s="60">
        <v>43782.0</v>
      </c>
      <c r="I102" s="24">
        <v>0.01</v>
      </c>
      <c r="J102" s="24" t="s">
        <v>178</v>
      </c>
      <c r="K102" s="64"/>
      <c r="L102" s="24"/>
      <c r="M102" s="24"/>
      <c r="N102" s="24" t="s">
        <v>472</v>
      </c>
      <c r="O102" s="24" t="s">
        <v>473</v>
      </c>
      <c r="P102" s="24" t="s">
        <v>85</v>
      </c>
      <c r="Q102" s="24" t="s">
        <v>131</v>
      </c>
      <c r="R102" s="24"/>
      <c r="S102" s="24" t="s">
        <v>85</v>
      </c>
      <c r="T102" s="51" t="s">
        <v>85</v>
      </c>
      <c r="U102" s="51" t="s">
        <v>85</v>
      </c>
      <c r="V102" s="51" t="s">
        <v>85</v>
      </c>
      <c r="W102" s="27"/>
      <c r="X102" s="27"/>
      <c r="Y102" s="24" t="s">
        <v>85</v>
      </c>
      <c r="Z102" s="24" t="s">
        <v>85</v>
      </c>
      <c r="AA102" s="24" t="s">
        <v>84</v>
      </c>
      <c r="AB102" s="24" t="s">
        <v>84</v>
      </c>
      <c r="AC102" s="24" t="s">
        <v>84</v>
      </c>
      <c r="AD102" s="24" t="s">
        <v>84</v>
      </c>
      <c r="AE102" s="24" t="s">
        <v>84</v>
      </c>
      <c r="AF102" s="24" t="s">
        <v>84</v>
      </c>
      <c r="AG102" s="24" t="s">
        <v>84</v>
      </c>
      <c r="AH102" s="24" t="s">
        <v>84</v>
      </c>
      <c r="AI102" s="24" t="s">
        <v>84</v>
      </c>
      <c r="AJ102" s="24"/>
      <c r="AK102" s="24" t="s">
        <v>100</v>
      </c>
      <c r="AL102" s="24" t="s">
        <v>84</v>
      </c>
      <c r="AM102" s="24" t="s">
        <v>85</v>
      </c>
      <c r="AN102" s="24" t="s">
        <v>84</v>
      </c>
      <c r="AO102" s="24" t="s">
        <v>85</v>
      </c>
      <c r="AP102" s="24" t="s">
        <v>85</v>
      </c>
      <c r="AQ102" s="24" t="s">
        <v>84</v>
      </c>
      <c r="AR102" s="24" t="s">
        <v>84</v>
      </c>
      <c r="AS102" s="24" t="s">
        <v>85</v>
      </c>
      <c r="AT102" s="24" t="s">
        <v>85</v>
      </c>
      <c r="AU102" s="24" t="s">
        <v>84</v>
      </c>
      <c r="AV102" s="24"/>
      <c r="AW102" s="24" t="s">
        <v>85</v>
      </c>
      <c r="AX102" s="24"/>
      <c r="AY102" s="24"/>
      <c r="AZ102" s="24"/>
      <c r="BA102" s="24"/>
      <c r="BB102" s="24"/>
      <c r="BC102" s="24"/>
      <c r="BD102" s="24"/>
      <c r="BE102" s="24" t="s">
        <v>85</v>
      </c>
      <c r="BF102" s="24" t="s">
        <v>84</v>
      </c>
      <c r="BG102" s="24" t="s">
        <v>69</v>
      </c>
      <c r="BH102" s="24">
        <v>1.0</v>
      </c>
      <c r="BI102" s="111"/>
    </row>
    <row r="103">
      <c r="A103" s="17" t="s">
        <v>474</v>
      </c>
      <c r="B103" s="27" t="s">
        <v>118</v>
      </c>
      <c r="C103" s="18" t="s">
        <v>69</v>
      </c>
      <c r="D103" s="64" t="s">
        <v>475</v>
      </c>
      <c r="E103" s="89"/>
      <c r="F103" s="21" t="s">
        <v>476</v>
      </c>
      <c r="G103" s="22" t="s">
        <v>73</v>
      </c>
      <c r="H103" s="60"/>
      <c r="I103" s="24">
        <v>5.0</v>
      </c>
      <c r="J103" s="71" t="s">
        <v>221</v>
      </c>
      <c r="K103" s="72"/>
      <c r="L103" s="44"/>
      <c r="M103" s="44"/>
      <c r="N103" s="24" t="s">
        <v>99</v>
      </c>
      <c r="O103" s="24" t="s">
        <v>303</v>
      </c>
      <c r="P103" s="24"/>
      <c r="Q103" s="24"/>
      <c r="R103" s="24"/>
      <c r="S103" s="24"/>
      <c r="T103" s="24"/>
      <c r="U103" s="24"/>
      <c r="V103" s="24"/>
      <c r="W103" s="24"/>
      <c r="X103" s="24"/>
      <c r="Y103" s="24" t="s">
        <v>84</v>
      </c>
      <c r="Z103" s="24" t="s">
        <v>85</v>
      </c>
      <c r="AA103" s="24" t="s">
        <v>84</v>
      </c>
      <c r="AB103" s="24" t="s">
        <v>84</v>
      </c>
      <c r="AC103" s="24" t="s">
        <v>84</v>
      </c>
      <c r="AD103" s="24" t="s">
        <v>84</v>
      </c>
      <c r="AE103" s="24" t="s">
        <v>84</v>
      </c>
      <c r="AF103" s="24" t="s">
        <v>84</v>
      </c>
      <c r="AG103" s="24" t="s">
        <v>84</v>
      </c>
      <c r="AH103" s="24" t="s">
        <v>84</v>
      </c>
      <c r="AI103" s="44"/>
      <c r="AJ103" s="44"/>
      <c r="AK103" s="44"/>
      <c r="AL103" s="24"/>
      <c r="AM103" s="44"/>
      <c r="AN103" s="44"/>
      <c r="AO103" s="44"/>
      <c r="AP103" s="44"/>
      <c r="AQ103" s="44"/>
      <c r="AR103" s="44"/>
      <c r="AS103" s="44"/>
      <c r="AT103" s="44"/>
      <c r="AU103" s="24" t="s">
        <v>84</v>
      </c>
      <c r="AV103" s="45"/>
      <c r="AW103" s="45"/>
      <c r="AX103" s="45"/>
      <c r="AY103" s="45"/>
      <c r="AZ103" s="45"/>
      <c r="BA103" s="24"/>
      <c r="BB103" s="24"/>
      <c r="BC103" s="24"/>
      <c r="BD103" s="24"/>
      <c r="BE103" s="24"/>
      <c r="BF103" s="24" t="s">
        <v>84</v>
      </c>
      <c r="BG103" s="24" t="s">
        <v>69</v>
      </c>
      <c r="BH103" s="24">
        <v>4.0</v>
      </c>
      <c r="BI103" s="64"/>
    </row>
    <row r="104">
      <c r="A104" s="17" t="s">
        <v>477</v>
      </c>
      <c r="B104" s="27" t="s">
        <v>93</v>
      </c>
      <c r="C104" s="27" t="s">
        <v>69</v>
      </c>
      <c r="D104" s="64" t="s">
        <v>478</v>
      </c>
      <c r="E104" s="89"/>
      <c r="F104" s="21" t="s">
        <v>479</v>
      </c>
      <c r="G104" s="22" t="s">
        <v>73</v>
      </c>
      <c r="H104" s="60"/>
      <c r="I104" s="24"/>
      <c r="J104" s="44"/>
      <c r="K104" s="64"/>
      <c r="L104" s="44"/>
      <c r="M104" s="44"/>
      <c r="N104" s="24" t="s">
        <v>99</v>
      </c>
      <c r="O104" s="24" t="s">
        <v>99</v>
      </c>
      <c r="P104" s="24" t="s">
        <v>84</v>
      </c>
      <c r="Q104" s="24" t="s">
        <v>111</v>
      </c>
      <c r="R104" s="24"/>
      <c r="S104" s="24" t="s">
        <v>84</v>
      </c>
      <c r="T104" s="44"/>
      <c r="U104" s="44"/>
      <c r="V104" s="44"/>
      <c r="W104" s="44"/>
      <c r="X104" s="44"/>
      <c r="Y104" s="44"/>
      <c r="Z104" s="44"/>
      <c r="AA104" s="24"/>
      <c r="AB104" s="24"/>
      <c r="AC104" s="44"/>
      <c r="AD104" s="44"/>
      <c r="AE104" s="44"/>
      <c r="AF104" s="44"/>
      <c r="AG104" s="44"/>
      <c r="AH104" s="24"/>
      <c r="AI104" s="44"/>
      <c r="AJ104" s="44"/>
      <c r="AK104" s="44"/>
      <c r="AL104" s="24"/>
      <c r="AM104" s="44"/>
      <c r="AN104" s="44"/>
      <c r="AO104" s="44"/>
      <c r="AP104" s="44"/>
      <c r="AQ104" s="44"/>
      <c r="AR104" s="44"/>
      <c r="AS104" s="44"/>
      <c r="AT104" s="44"/>
      <c r="AU104" s="61" t="str">
        <f>HYPERLINK("https://attack.mitre.org/software/S0192/","Yes")</f>
        <v>Yes</v>
      </c>
      <c r="AV104" s="24" t="s">
        <v>85</v>
      </c>
      <c r="AW104" s="45"/>
      <c r="AX104" s="45"/>
      <c r="AY104" s="45"/>
      <c r="AZ104" s="45"/>
      <c r="BA104" s="24"/>
      <c r="BB104" s="24"/>
      <c r="BC104" s="24"/>
      <c r="BD104" s="24"/>
      <c r="BE104" s="24" t="s">
        <v>85</v>
      </c>
      <c r="BF104" s="24" t="s">
        <v>84</v>
      </c>
      <c r="BG104" s="24" t="s">
        <v>69</v>
      </c>
      <c r="BH104" s="24">
        <v>596.0</v>
      </c>
      <c r="BI104" s="64"/>
    </row>
    <row r="105">
      <c r="A105" s="17" t="s">
        <v>480</v>
      </c>
      <c r="B105" s="18" t="s">
        <v>102</v>
      </c>
      <c r="C105" s="18" t="s">
        <v>69</v>
      </c>
      <c r="D105" s="64" t="s">
        <v>481</v>
      </c>
      <c r="E105" s="89"/>
      <c r="F105" s="78"/>
      <c r="G105" s="25" t="s">
        <v>158</v>
      </c>
      <c r="H105" s="23">
        <v>43971.0</v>
      </c>
      <c r="I105" s="24" t="s">
        <v>482</v>
      </c>
      <c r="J105" s="24" t="s">
        <v>110</v>
      </c>
      <c r="K105" s="64"/>
      <c r="L105" s="44"/>
      <c r="M105" s="44"/>
      <c r="N105" s="24" t="s">
        <v>110</v>
      </c>
      <c r="O105" s="24" t="s">
        <v>110</v>
      </c>
      <c r="P105" s="24" t="s">
        <v>84</v>
      </c>
      <c r="Q105" s="24" t="s">
        <v>131</v>
      </c>
      <c r="R105" s="24"/>
      <c r="S105" s="24" t="s">
        <v>84</v>
      </c>
      <c r="T105" s="24" t="s">
        <v>85</v>
      </c>
      <c r="U105" s="24" t="s">
        <v>84</v>
      </c>
      <c r="V105" s="24" t="s">
        <v>84</v>
      </c>
      <c r="W105" s="24"/>
      <c r="X105" s="24"/>
      <c r="Y105" s="24" t="s">
        <v>85</v>
      </c>
      <c r="Z105" s="24" t="s">
        <v>84</v>
      </c>
      <c r="AA105" s="24" t="s">
        <v>84</v>
      </c>
      <c r="AB105" s="24" t="s">
        <v>84</v>
      </c>
      <c r="AC105" s="24" t="s">
        <v>84</v>
      </c>
      <c r="AD105" s="24" t="s">
        <v>84</v>
      </c>
      <c r="AE105" s="24" t="s">
        <v>84</v>
      </c>
      <c r="AF105" s="24" t="s">
        <v>84</v>
      </c>
      <c r="AG105" s="24" t="s">
        <v>84</v>
      </c>
      <c r="AH105" s="24" t="s">
        <v>84</v>
      </c>
      <c r="AI105" s="24" t="s">
        <v>84</v>
      </c>
      <c r="AJ105" s="24"/>
      <c r="AK105" s="24" t="s">
        <v>234</v>
      </c>
      <c r="AL105" s="24" t="s">
        <v>84</v>
      </c>
      <c r="AM105" s="24" t="s">
        <v>84</v>
      </c>
      <c r="AN105" s="24" t="s">
        <v>84</v>
      </c>
      <c r="AO105" s="24" t="s">
        <v>84</v>
      </c>
      <c r="AP105" s="24" t="s">
        <v>84</v>
      </c>
      <c r="AQ105" s="24" t="s">
        <v>84</v>
      </c>
      <c r="AR105" s="24" t="s">
        <v>84</v>
      </c>
      <c r="AS105" s="24" t="s">
        <v>84</v>
      </c>
      <c r="AT105" s="24" t="s">
        <v>84</v>
      </c>
      <c r="AU105" s="61" t="s">
        <v>85</v>
      </c>
      <c r="AV105" s="24" t="s">
        <v>85</v>
      </c>
      <c r="AW105" s="24" t="s">
        <v>84</v>
      </c>
      <c r="AX105" s="24"/>
      <c r="AY105" s="24"/>
      <c r="AZ105" s="24"/>
      <c r="BA105" s="61" t="s">
        <v>85</v>
      </c>
      <c r="BB105" s="61"/>
      <c r="BC105" s="61"/>
      <c r="BD105" s="61"/>
      <c r="BE105" s="24" t="s">
        <v>85</v>
      </c>
      <c r="BF105" s="24" t="s">
        <v>84</v>
      </c>
      <c r="BG105" s="24" t="s">
        <v>69</v>
      </c>
      <c r="BH105" s="24">
        <v>529.0</v>
      </c>
      <c r="BI105" s="64"/>
    </row>
    <row r="106">
      <c r="A106" s="17" t="s">
        <v>483</v>
      </c>
      <c r="B106" s="18" t="s">
        <v>102</v>
      </c>
      <c r="C106" s="18" t="s">
        <v>69</v>
      </c>
      <c r="D106" s="64" t="s">
        <v>484</v>
      </c>
      <c r="E106" s="56"/>
      <c r="F106" s="113"/>
      <c r="G106" s="114" t="s">
        <v>73</v>
      </c>
      <c r="H106" s="23"/>
      <c r="I106" s="24"/>
      <c r="J106" s="59"/>
      <c r="K106" s="67"/>
      <c r="L106" s="59"/>
      <c r="M106" s="59"/>
      <c r="N106" s="24"/>
      <c r="O106" s="24"/>
      <c r="P106" s="24"/>
      <c r="Q106" s="24"/>
      <c r="R106" s="24"/>
      <c r="S106" s="24"/>
      <c r="T106" s="24"/>
      <c r="U106" s="24"/>
      <c r="V106" s="27"/>
      <c r="W106" s="27"/>
      <c r="X106" s="27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113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67"/>
    </row>
    <row r="107">
      <c r="A107" s="17" t="s">
        <v>485</v>
      </c>
      <c r="B107" s="27" t="s">
        <v>118</v>
      </c>
      <c r="C107" s="18" t="s">
        <v>69</v>
      </c>
      <c r="D107" s="64" t="s">
        <v>486</v>
      </c>
      <c r="E107" s="56"/>
      <c r="F107" s="113"/>
      <c r="G107" s="114" t="s">
        <v>73</v>
      </c>
      <c r="H107" s="23"/>
      <c r="I107" s="24"/>
      <c r="J107" s="59"/>
      <c r="K107" s="67"/>
      <c r="L107" s="59"/>
      <c r="M107" s="59"/>
      <c r="N107" s="24"/>
      <c r="O107" s="24"/>
      <c r="P107" s="24"/>
      <c r="Q107" s="24"/>
      <c r="R107" s="24"/>
      <c r="S107" s="24"/>
      <c r="T107" s="51"/>
      <c r="U107" s="27"/>
      <c r="V107" s="27"/>
      <c r="W107" s="27"/>
      <c r="X107" s="27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113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67"/>
    </row>
    <row r="108">
      <c r="A108" s="17" t="s">
        <v>487</v>
      </c>
      <c r="B108" s="18" t="s">
        <v>102</v>
      </c>
      <c r="C108" s="18" t="s">
        <v>69</v>
      </c>
      <c r="D108" s="64" t="s">
        <v>488</v>
      </c>
      <c r="E108" s="56"/>
      <c r="F108" s="113" t="s">
        <v>489</v>
      </c>
      <c r="G108" s="22" t="s">
        <v>73</v>
      </c>
      <c r="H108" s="23"/>
      <c r="I108" s="24"/>
      <c r="J108" s="59"/>
      <c r="K108" s="67"/>
      <c r="L108" s="59"/>
      <c r="M108" s="59"/>
      <c r="N108" s="24"/>
      <c r="O108" s="24"/>
      <c r="P108" s="24"/>
      <c r="Q108" s="24"/>
      <c r="R108" s="24"/>
      <c r="S108" s="24"/>
      <c r="T108" s="51"/>
      <c r="U108" s="27"/>
      <c r="V108" s="27"/>
      <c r="W108" s="27"/>
      <c r="X108" s="27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113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67"/>
    </row>
    <row r="109">
      <c r="A109" s="17" t="s">
        <v>490</v>
      </c>
      <c r="B109" s="90" t="s">
        <v>126</v>
      </c>
      <c r="C109" s="115">
        <v>7000.0</v>
      </c>
      <c r="D109" s="67"/>
      <c r="E109" s="20" t="s">
        <v>491</v>
      </c>
      <c r="F109" s="113" t="s">
        <v>492</v>
      </c>
      <c r="G109" s="25" t="s">
        <v>493</v>
      </c>
      <c r="H109" s="23">
        <v>43791.0</v>
      </c>
      <c r="I109" s="24">
        <v>2.63</v>
      </c>
      <c r="J109" s="59" t="s">
        <v>221</v>
      </c>
      <c r="K109" s="67"/>
      <c r="L109" s="59"/>
      <c r="M109" s="59"/>
      <c r="N109" s="24" t="s">
        <v>99</v>
      </c>
      <c r="O109" s="24" t="s">
        <v>141</v>
      </c>
      <c r="P109" s="24" t="s">
        <v>84</v>
      </c>
      <c r="Q109" s="24" t="s">
        <v>111</v>
      </c>
      <c r="R109" s="24"/>
      <c r="S109" s="24" t="s">
        <v>84</v>
      </c>
      <c r="T109" s="51" t="s">
        <v>85</v>
      </c>
      <c r="U109" s="27" t="s">
        <v>84</v>
      </c>
      <c r="V109" s="27" t="s">
        <v>84</v>
      </c>
      <c r="W109" s="27"/>
      <c r="X109" s="27"/>
      <c r="Y109" s="24" t="s">
        <v>84</v>
      </c>
      <c r="Z109" s="24" t="s">
        <v>85</v>
      </c>
      <c r="AA109" s="24" t="s">
        <v>84</v>
      </c>
      <c r="AB109" s="24" t="s">
        <v>84</v>
      </c>
      <c r="AC109" s="24" t="s">
        <v>84</v>
      </c>
      <c r="AD109" s="24" t="s">
        <v>84</v>
      </c>
      <c r="AE109" s="24" t="s">
        <v>84</v>
      </c>
      <c r="AF109" s="24" t="s">
        <v>84</v>
      </c>
      <c r="AG109" s="24" t="s">
        <v>84</v>
      </c>
      <c r="AH109" s="24" t="s">
        <v>84</v>
      </c>
      <c r="AI109" s="24" t="s">
        <v>85</v>
      </c>
      <c r="AJ109" s="24"/>
      <c r="AK109" s="113" t="s">
        <v>179</v>
      </c>
      <c r="AL109" s="24" t="s">
        <v>84</v>
      </c>
      <c r="AM109" s="24" t="s">
        <v>85</v>
      </c>
      <c r="AN109" s="24" t="s">
        <v>85</v>
      </c>
      <c r="AO109" s="24" t="s">
        <v>85</v>
      </c>
      <c r="AP109" s="24" t="s">
        <v>84</v>
      </c>
      <c r="AQ109" s="24" t="s">
        <v>84</v>
      </c>
      <c r="AR109" s="24" t="s">
        <v>84</v>
      </c>
      <c r="AS109" s="24" t="s">
        <v>85</v>
      </c>
      <c r="AT109" s="24" t="s">
        <v>85</v>
      </c>
      <c r="AU109" s="24" t="s">
        <v>84</v>
      </c>
      <c r="AV109" s="24"/>
      <c r="AW109" s="24" t="s">
        <v>84</v>
      </c>
      <c r="AX109" s="24"/>
      <c r="AY109" s="24"/>
      <c r="AZ109" s="24"/>
      <c r="BA109" s="24"/>
      <c r="BB109" s="24"/>
      <c r="BC109" s="24"/>
      <c r="BD109" s="24"/>
      <c r="BE109" s="24" t="s">
        <v>85</v>
      </c>
      <c r="BF109" s="24" t="s">
        <v>84</v>
      </c>
      <c r="BG109" s="24" t="s">
        <v>69</v>
      </c>
      <c r="BH109" s="24" t="s">
        <v>69</v>
      </c>
      <c r="BI109" s="67"/>
    </row>
    <row r="110">
      <c r="A110" s="17" t="s">
        <v>494</v>
      </c>
      <c r="B110" s="27" t="s">
        <v>69</v>
      </c>
      <c r="C110" s="27" t="s">
        <v>69</v>
      </c>
      <c r="D110" s="75" t="s">
        <v>495</v>
      </c>
      <c r="E110" s="64"/>
      <c r="F110" s="21" t="s">
        <v>496</v>
      </c>
      <c r="G110" s="114" t="s">
        <v>73</v>
      </c>
      <c r="H110" s="23"/>
      <c r="I110" s="24"/>
      <c r="J110" s="24"/>
      <c r="L110" s="44"/>
      <c r="M110" s="4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43"/>
      <c r="Z110" s="43"/>
      <c r="AA110" s="24"/>
      <c r="AB110" s="24"/>
      <c r="AC110" s="43"/>
      <c r="AD110" s="43"/>
      <c r="AE110" s="43"/>
      <c r="AF110" s="43"/>
      <c r="AG110" s="43"/>
      <c r="AH110" s="24"/>
      <c r="AI110" s="43"/>
      <c r="AJ110" s="43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45"/>
      <c r="AX110" s="45"/>
      <c r="AY110" s="45"/>
      <c r="AZ110" s="45"/>
      <c r="BA110" s="24"/>
      <c r="BB110" s="24"/>
      <c r="BC110" s="24"/>
      <c r="BD110" s="24"/>
      <c r="BE110" s="24"/>
      <c r="BF110" s="24"/>
      <c r="BG110" s="24"/>
      <c r="BH110" s="24"/>
      <c r="BI110" s="116"/>
    </row>
    <row r="111">
      <c r="A111" s="17" t="s">
        <v>497</v>
      </c>
      <c r="B111" s="18" t="s">
        <v>118</v>
      </c>
      <c r="C111" s="18" t="s">
        <v>69</v>
      </c>
      <c r="D111" s="75" t="s">
        <v>498</v>
      </c>
      <c r="E111" s="64"/>
      <c r="F111" s="21" t="s">
        <v>499</v>
      </c>
      <c r="G111" s="22" t="s">
        <v>73</v>
      </c>
      <c r="H111" s="23"/>
      <c r="I111" s="24"/>
      <c r="J111" s="24"/>
      <c r="L111" s="44"/>
      <c r="M111" s="4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43"/>
      <c r="Z111" s="43"/>
      <c r="AA111" s="24"/>
      <c r="AB111" s="24"/>
      <c r="AC111" s="43"/>
      <c r="AD111" s="43"/>
      <c r="AE111" s="43"/>
      <c r="AF111" s="43"/>
      <c r="AG111" s="43"/>
      <c r="AH111" s="24"/>
      <c r="AI111" s="43"/>
      <c r="AJ111" s="43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45"/>
      <c r="AX111" s="45"/>
      <c r="AY111" s="45"/>
      <c r="AZ111" s="45"/>
      <c r="BA111" s="24"/>
      <c r="BB111" s="24"/>
      <c r="BC111" s="24"/>
      <c r="BD111" s="24"/>
      <c r="BE111" s="24"/>
      <c r="BF111" s="24"/>
      <c r="BG111" s="24"/>
      <c r="BH111" s="24"/>
      <c r="BI111" s="116"/>
    </row>
    <row r="112">
      <c r="A112" s="17" t="s">
        <v>500</v>
      </c>
      <c r="B112" s="18" t="s">
        <v>102</v>
      </c>
      <c r="C112" s="18" t="s">
        <v>69</v>
      </c>
      <c r="D112" s="75" t="s">
        <v>501</v>
      </c>
      <c r="E112" s="64" t="s">
        <v>502</v>
      </c>
      <c r="F112" s="21" t="s">
        <v>503</v>
      </c>
      <c r="G112" s="114" t="s">
        <v>73</v>
      </c>
      <c r="H112" s="23">
        <v>44468.0</v>
      </c>
      <c r="I112" s="24" t="s">
        <v>504</v>
      </c>
      <c r="J112" s="24" t="s">
        <v>505</v>
      </c>
      <c r="L112" s="44"/>
      <c r="M112" s="44"/>
      <c r="N112" s="24" t="s">
        <v>506</v>
      </c>
      <c r="O112" s="24" t="s">
        <v>69</v>
      </c>
      <c r="P112" s="24" t="s">
        <v>85</v>
      </c>
      <c r="Q112" s="24" t="s">
        <v>91</v>
      </c>
      <c r="R112" s="24" t="s">
        <v>85</v>
      </c>
      <c r="S112" s="24" t="s">
        <v>85</v>
      </c>
      <c r="T112" s="24" t="s">
        <v>507</v>
      </c>
      <c r="U112" s="24" t="s">
        <v>507</v>
      </c>
      <c r="V112" s="24" t="s">
        <v>507</v>
      </c>
      <c r="W112" s="24"/>
      <c r="X112" s="24"/>
      <c r="Y112" s="43"/>
      <c r="Z112" s="43"/>
      <c r="AA112" s="24"/>
      <c r="AB112" s="24"/>
      <c r="AC112" s="43"/>
      <c r="AD112" s="43"/>
      <c r="AE112" s="43"/>
      <c r="AF112" s="43"/>
      <c r="AG112" s="43"/>
      <c r="AH112" s="24"/>
      <c r="AI112" s="43"/>
      <c r="AJ112" s="43"/>
      <c r="AK112" s="24" t="s">
        <v>508</v>
      </c>
      <c r="AL112" s="24" t="s">
        <v>69</v>
      </c>
      <c r="AM112" s="24" t="s">
        <v>69</v>
      </c>
      <c r="AN112" s="24" t="s">
        <v>69</v>
      </c>
      <c r="AO112" s="24" t="s">
        <v>69</v>
      </c>
      <c r="AP112" s="24" t="s">
        <v>69</v>
      </c>
      <c r="AQ112" s="24" t="s">
        <v>69</v>
      </c>
      <c r="AR112" s="24" t="s">
        <v>69</v>
      </c>
      <c r="AS112" s="24" t="s">
        <v>69</v>
      </c>
      <c r="AT112" s="24" t="s">
        <v>84</v>
      </c>
      <c r="AU112" s="24"/>
      <c r="AV112" s="24" t="s">
        <v>509</v>
      </c>
      <c r="AW112" s="45"/>
      <c r="AX112" s="45"/>
      <c r="AY112" s="45"/>
      <c r="AZ112" s="45"/>
      <c r="BA112" s="24"/>
      <c r="BB112" s="24"/>
      <c r="BC112" s="24"/>
      <c r="BD112" s="24"/>
      <c r="BE112" s="24" t="s">
        <v>85</v>
      </c>
      <c r="BF112" s="24" t="s">
        <v>84</v>
      </c>
      <c r="BG112" s="24" t="s">
        <v>84</v>
      </c>
      <c r="BH112" s="24"/>
      <c r="BI112" s="116" t="s">
        <v>510</v>
      </c>
    </row>
    <row r="113">
      <c r="A113" s="17" t="s">
        <v>511</v>
      </c>
      <c r="B113" s="29" t="s">
        <v>69</v>
      </c>
      <c r="C113" s="29" t="s">
        <v>69</v>
      </c>
      <c r="D113" s="75" t="s">
        <v>512</v>
      </c>
      <c r="E113" s="89"/>
      <c r="F113" s="78"/>
      <c r="G113" s="22" t="s">
        <v>73</v>
      </c>
      <c r="H113" s="38"/>
      <c r="I113" s="44"/>
      <c r="J113" s="44"/>
      <c r="K113" s="64"/>
      <c r="L113" s="44"/>
      <c r="M113" s="44"/>
      <c r="N113" s="43"/>
      <c r="O113" s="43"/>
      <c r="P113" s="24"/>
      <c r="Q113" s="24"/>
      <c r="R113" s="43"/>
      <c r="S113" s="43"/>
      <c r="T113" s="43"/>
      <c r="U113" s="43"/>
      <c r="V113" s="43"/>
      <c r="W113" s="43"/>
      <c r="X113" s="43"/>
      <c r="Y113" s="43"/>
      <c r="Z113" s="43"/>
      <c r="AA113" s="24"/>
      <c r="AB113" s="24"/>
      <c r="AC113" s="43"/>
      <c r="AD113" s="43"/>
      <c r="AE113" s="43"/>
      <c r="AF113" s="43"/>
      <c r="AG113" s="43"/>
      <c r="AH113" s="24"/>
      <c r="AI113" s="43"/>
      <c r="AJ113" s="43"/>
      <c r="AK113" s="44"/>
      <c r="AL113" s="24"/>
      <c r="AM113" s="44"/>
      <c r="AN113" s="43"/>
      <c r="AO113" s="44"/>
      <c r="AP113" s="44"/>
      <c r="AQ113" s="44"/>
      <c r="AR113" s="44"/>
      <c r="AS113" s="44"/>
      <c r="AT113" s="44"/>
      <c r="AU113" s="24" t="s">
        <v>84</v>
      </c>
      <c r="AV113" s="45"/>
      <c r="AW113" s="45"/>
      <c r="AX113" s="45"/>
      <c r="AY113" s="45"/>
      <c r="AZ113" s="45"/>
      <c r="BA113" s="24"/>
      <c r="BB113" s="24"/>
      <c r="BC113" s="24"/>
      <c r="BD113" s="24"/>
      <c r="BE113" s="24" t="s">
        <v>85</v>
      </c>
      <c r="BF113" s="24" t="s">
        <v>84</v>
      </c>
      <c r="BG113" s="24" t="s">
        <v>69</v>
      </c>
      <c r="BH113" s="24">
        <v>0.0</v>
      </c>
      <c r="BI113" s="64"/>
    </row>
    <row r="114">
      <c r="A114" s="17" t="s">
        <v>513</v>
      </c>
      <c r="B114" s="18" t="s">
        <v>93</v>
      </c>
      <c r="C114" s="18" t="s">
        <v>69</v>
      </c>
      <c r="D114" s="49" t="s">
        <v>514</v>
      </c>
      <c r="E114" s="68"/>
      <c r="F114" s="21"/>
      <c r="G114" s="22" t="s">
        <v>73</v>
      </c>
      <c r="H114" s="23"/>
      <c r="I114" s="24"/>
      <c r="J114" s="24"/>
      <c r="K114" s="64"/>
      <c r="L114" s="24"/>
      <c r="M114" s="24"/>
      <c r="N114" s="24"/>
      <c r="O114" s="24"/>
      <c r="P114" s="24"/>
      <c r="Q114" s="24"/>
      <c r="R114" s="24"/>
      <c r="S114" s="24"/>
      <c r="T114" s="51"/>
      <c r="U114" s="27"/>
      <c r="V114" s="27"/>
      <c r="W114" s="27"/>
      <c r="X114" s="27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62"/>
      <c r="BB114" s="62"/>
      <c r="BC114" s="62"/>
      <c r="BD114" s="62"/>
      <c r="BE114" s="74"/>
      <c r="BF114" s="24"/>
      <c r="BG114" s="24"/>
      <c r="BH114" s="24"/>
      <c r="BI114" s="21"/>
    </row>
    <row r="115">
      <c r="A115" s="17" t="s">
        <v>515</v>
      </c>
      <c r="B115" s="29" t="s">
        <v>69</v>
      </c>
      <c r="C115" s="29" t="s">
        <v>69</v>
      </c>
      <c r="D115" s="49" t="s">
        <v>516</v>
      </c>
      <c r="E115" s="68"/>
      <c r="F115" s="21" t="s">
        <v>517</v>
      </c>
      <c r="G115" s="25" t="s">
        <v>147</v>
      </c>
      <c r="H115" s="23">
        <v>43818.0</v>
      </c>
      <c r="I115" s="24" t="s">
        <v>69</v>
      </c>
      <c r="J115" s="24" t="s">
        <v>222</v>
      </c>
      <c r="K115" s="64"/>
      <c r="L115" s="24"/>
      <c r="M115" s="24"/>
      <c r="N115" s="24" t="s">
        <v>222</v>
      </c>
      <c r="O115" s="24" t="s">
        <v>222</v>
      </c>
      <c r="P115" s="24" t="s">
        <v>84</v>
      </c>
      <c r="Q115" s="24" t="s">
        <v>111</v>
      </c>
      <c r="R115" s="24"/>
      <c r="S115" s="24" t="s">
        <v>84</v>
      </c>
      <c r="T115" s="51" t="s">
        <v>85</v>
      </c>
      <c r="U115" s="27" t="s">
        <v>84</v>
      </c>
      <c r="V115" s="27" t="s">
        <v>84</v>
      </c>
      <c r="W115" s="27"/>
      <c r="X115" s="27"/>
      <c r="Y115" s="24" t="s">
        <v>85</v>
      </c>
      <c r="Z115" s="24" t="s">
        <v>84</v>
      </c>
      <c r="AA115" s="24" t="s">
        <v>84</v>
      </c>
      <c r="AB115" s="24" t="s">
        <v>84</v>
      </c>
      <c r="AC115" s="24" t="s">
        <v>84</v>
      </c>
      <c r="AD115" s="24" t="s">
        <v>84</v>
      </c>
      <c r="AE115" s="24" t="s">
        <v>84</v>
      </c>
      <c r="AF115" s="24" t="s">
        <v>84</v>
      </c>
      <c r="AG115" s="24" t="s">
        <v>84</v>
      </c>
      <c r="AH115" s="24" t="s">
        <v>84</v>
      </c>
      <c r="AI115" s="24" t="s">
        <v>84</v>
      </c>
      <c r="AJ115" s="24"/>
      <c r="AK115" s="24" t="s">
        <v>100</v>
      </c>
      <c r="AL115" s="24" t="s">
        <v>84</v>
      </c>
      <c r="AM115" s="24" t="s">
        <v>84</v>
      </c>
      <c r="AN115" s="24" t="s">
        <v>84</v>
      </c>
      <c r="AO115" s="24" t="s">
        <v>84</v>
      </c>
      <c r="AP115" s="24" t="s">
        <v>84</v>
      </c>
      <c r="AQ115" s="24" t="s">
        <v>84</v>
      </c>
      <c r="AR115" s="24" t="s">
        <v>84</v>
      </c>
      <c r="AS115" s="24" t="s">
        <v>84</v>
      </c>
      <c r="AT115" s="24" t="s">
        <v>84</v>
      </c>
      <c r="AU115" s="24" t="s">
        <v>84</v>
      </c>
      <c r="AV115" s="24"/>
      <c r="AW115" s="24" t="s">
        <v>84</v>
      </c>
      <c r="AX115" s="24"/>
      <c r="AY115" s="24"/>
      <c r="AZ115" s="24"/>
      <c r="BA115" s="61" t="str">
        <f>HYPERLINK("https://community.rsa.com/community/products/netwitness/blog/2019/12/18/using-rsa-netwitness-to-detect-cc-reversetcp-shell","Yes")</f>
        <v>Yes</v>
      </c>
      <c r="BB115" s="62"/>
      <c r="BC115" s="62"/>
      <c r="BD115" s="62"/>
      <c r="BE115" s="74" t="s">
        <v>84</v>
      </c>
      <c r="BF115" s="24" t="s">
        <v>84</v>
      </c>
      <c r="BG115" s="24" t="s">
        <v>69</v>
      </c>
      <c r="BH115" s="24">
        <v>0.0</v>
      </c>
      <c r="BI115" s="21" t="s">
        <v>518</v>
      </c>
    </row>
    <row r="116">
      <c r="A116" s="17" t="s">
        <v>519</v>
      </c>
      <c r="B116" s="29" t="s">
        <v>69</v>
      </c>
      <c r="C116" s="29" t="s">
        <v>69</v>
      </c>
      <c r="D116" s="64" t="s">
        <v>520</v>
      </c>
      <c r="E116" s="68"/>
      <c r="F116" s="21"/>
      <c r="G116" s="22" t="s">
        <v>73</v>
      </c>
      <c r="H116" s="23"/>
      <c r="I116" s="24"/>
      <c r="J116" s="24"/>
      <c r="K116" s="6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64"/>
    </row>
    <row r="117">
      <c r="A117" s="17" t="s">
        <v>521</v>
      </c>
      <c r="B117" s="29" t="s">
        <v>69</v>
      </c>
      <c r="C117" s="29" t="s">
        <v>69</v>
      </c>
      <c r="D117" s="64" t="s">
        <v>522</v>
      </c>
      <c r="E117" s="68"/>
      <c r="F117" s="21"/>
      <c r="G117" s="22" t="s">
        <v>73</v>
      </c>
      <c r="H117" s="23"/>
      <c r="I117" s="24"/>
      <c r="J117" s="24"/>
      <c r="K117" s="6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64"/>
    </row>
    <row r="118">
      <c r="A118" s="17" t="s">
        <v>523</v>
      </c>
      <c r="B118" s="52" t="s">
        <v>126</v>
      </c>
      <c r="C118" s="27" t="s">
        <v>280</v>
      </c>
      <c r="D118" s="64" t="s">
        <v>524</v>
      </c>
      <c r="E118" s="49" t="s">
        <v>525</v>
      </c>
      <c r="F118" s="21" t="s">
        <v>526</v>
      </c>
      <c r="G118" s="25" t="s">
        <v>109</v>
      </c>
      <c r="H118" s="23">
        <v>44019.0</v>
      </c>
      <c r="I118" s="24">
        <v>3.0</v>
      </c>
      <c r="J118" s="24" t="s">
        <v>333</v>
      </c>
      <c r="K118" s="64"/>
      <c r="L118" s="24"/>
      <c r="M118" s="24"/>
      <c r="N118" s="24" t="s">
        <v>99</v>
      </c>
      <c r="O118" s="24" t="s">
        <v>166</v>
      </c>
      <c r="P118" s="24" t="s">
        <v>85</v>
      </c>
      <c r="Q118" s="24" t="s">
        <v>91</v>
      </c>
      <c r="R118" s="24"/>
      <c r="S118" s="24" t="s">
        <v>85</v>
      </c>
      <c r="T118" s="51" t="s">
        <v>85</v>
      </c>
      <c r="U118" s="51" t="s">
        <v>85</v>
      </c>
      <c r="V118" s="51" t="s">
        <v>85</v>
      </c>
      <c r="W118" s="27"/>
      <c r="X118" s="27"/>
      <c r="Y118" s="24" t="s">
        <v>85</v>
      </c>
      <c r="Z118" s="24" t="s">
        <v>85</v>
      </c>
      <c r="AA118" s="24" t="s">
        <v>84</v>
      </c>
      <c r="AB118" s="24" t="s">
        <v>84</v>
      </c>
      <c r="AC118" s="24" t="s">
        <v>85</v>
      </c>
      <c r="AD118" s="24" t="s">
        <v>84</v>
      </c>
      <c r="AE118" s="24" t="s">
        <v>84</v>
      </c>
      <c r="AF118" s="24" t="s">
        <v>84</v>
      </c>
      <c r="AG118" s="24" t="s">
        <v>84</v>
      </c>
      <c r="AH118" s="24" t="s">
        <v>84</v>
      </c>
      <c r="AI118" s="24" t="s">
        <v>85</v>
      </c>
      <c r="AJ118" s="24"/>
      <c r="AK118" s="24" t="s">
        <v>527</v>
      </c>
      <c r="AL118" s="24" t="s">
        <v>85</v>
      </c>
      <c r="AM118" s="24" t="s">
        <v>85</v>
      </c>
      <c r="AN118" s="24" t="s">
        <v>85</v>
      </c>
      <c r="AO118" s="24" t="s">
        <v>85</v>
      </c>
      <c r="AP118" s="24" t="s">
        <v>85</v>
      </c>
      <c r="AQ118" s="24" t="s">
        <v>84</v>
      </c>
      <c r="AR118" s="24" t="s">
        <v>85</v>
      </c>
      <c r="AS118" s="24" t="s">
        <v>85</v>
      </c>
      <c r="AT118" s="24" t="s">
        <v>85</v>
      </c>
      <c r="AU118" s="24" t="s">
        <v>84</v>
      </c>
      <c r="AV118" s="24" t="s">
        <v>85</v>
      </c>
      <c r="AW118" s="24" t="s">
        <v>85</v>
      </c>
      <c r="AX118" s="24"/>
      <c r="AY118" s="24"/>
      <c r="AZ118" s="51" t="s">
        <v>85</v>
      </c>
      <c r="BA118" s="24"/>
      <c r="BB118" s="24"/>
      <c r="BC118" s="24" t="s">
        <v>528</v>
      </c>
      <c r="BD118" s="24"/>
      <c r="BE118" s="24" t="s">
        <v>85</v>
      </c>
      <c r="BF118" s="24" t="s">
        <v>84</v>
      </c>
      <c r="BG118" s="24" t="s">
        <v>69</v>
      </c>
      <c r="BH118" s="24" t="s">
        <v>69</v>
      </c>
      <c r="BI118" s="64"/>
    </row>
    <row r="119">
      <c r="A119" s="17" t="s">
        <v>529</v>
      </c>
      <c r="B119" s="18" t="s">
        <v>102</v>
      </c>
      <c r="C119" s="18" t="s">
        <v>69</v>
      </c>
      <c r="D119" s="20" t="s">
        <v>530</v>
      </c>
      <c r="E119" s="72"/>
      <c r="F119" s="21" t="s">
        <v>531</v>
      </c>
      <c r="G119" s="22" t="s">
        <v>73</v>
      </c>
      <c r="H119" s="60"/>
      <c r="I119" s="24"/>
      <c r="J119" s="24"/>
      <c r="K119" s="62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58"/>
    </row>
    <row r="120">
      <c r="A120" s="17" t="s">
        <v>532</v>
      </c>
      <c r="B120" s="18" t="s">
        <v>102</v>
      </c>
      <c r="C120" s="18" t="s">
        <v>69</v>
      </c>
      <c r="D120" s="20" t="s">
        <v>533</v>
      </c>
      <c r="E120" s="72"/>
      <c r="F120" s="21"/>
      <c r="G120" s="22" t="s">
        <v>73</v>
      </c>
      <c r="H120" s="60"/>
      <c r="I120" s="24"/>
      <c r="J120" s="24"/>
      <c r="K120" s="62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58"/>
    </row>
    <row r="121">
      <c r="A121" s="17" t="s">
        <v>534</v>
      </c>
      <c r="B121" s="18" t="s">
        <v>102</v>
      </c>
      <c r="C121" s="18" t="s">
        <v>69</v>
      </c>
      <c r="D121" s="20" t="s">
        <v>535</v>
      </c>
      <c r="E121" s="72"/>
      <c r="F121" s="21" t="s">
        <v>536</v>
      </c>
      <c r="G121" s="22" t="s">
        <v>73</v>
      </c>
      <c r="H121" s="60"/>
      <c r="I121" s="24"/>
      <c r="J121" s="24"/>
      <c r="K121" s="62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74" t="s">
        <v>84</v>
      </c>
      <c r="BF121" s="24"/>
      <c r="BG121" s="24"/>
      <c r="BH121" s="24"/>
      <c r="BI121" s="58"/>
    </row>
    <row r="122">
      <c r="A122" s="17" t="s">
        <v>537</v>
      </c>
      <c r="B122" s="18" t="s">
        <v>102</v>
      </c>
      <c r="C122" s="18" t="s">
        <v>69</v>
      </c>
      <c r="D122" s="64" t="s">
        <v>538</v>
      </c>
      <c r="E122" s="56"/>
      <c r="F122" s="21"/>
      <c r="G122" s="22" t="s">
        <v>73</v>
      </c>
      <c r="H122" s="60"/>
      <c r="I122" s="24"/>
      <c r="J122" s="24"/>
      <c r="K122" s="62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58"/>
    </row>
    <row r="123">
      <c r="A123" s="17" t="s">
        <v>539</v>
      </c>
      <c r="B123" s="29" t="s">
        <v>69</v>
      </c>
      <c r="C123" s="29" t="s">
        <v>69</v>
      </c>
      <c r="D123" s="64" t="s">
        <v>540</v>
      </c>
      <c r="E123" s="56"/>
      <c r="F123" s="21"/>
      <c r="G123" s="22" t="s">
        <v>73</v>
      </c>
      <c r="H123" s="60"/>
      <c r="I123" s="24"/>
      <c r="J123" s="24"/>
      <c r="K123" s="62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58"/>
    </row>
    <row r="124">
      <c r="A124" s="17" t="s">
        <v>541</v>
      </c>
      <c r="B124" s="27" t="s">
        <v>118</v>
      </c>
      <c r="C124" s="18" t="s">
        <v>69</v>
      </c>
      <c r="D124" s="64" t="s">
        <v>542</v>
      </c>
      <c r="E124" s="20" t="s">
        <v>543</v>
      </c>
      <c r="F124" s="21" t="s">
        <v>544</v>
      </c>
      <c r="G124" s="22" t="s">
        <v>73</v>
      </c>
      <c r="H124" s="60"/>
      <c r="I124" s="24"/>
      <c r="J124" s="24"/>
      <c r="K124" s="62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58"/>
    </row>
    <row r="125">
      <c r="A125" s="117" t="s">
        <v>545</v>
      </c>
      <c r="B125" s="118" t="s">
        <v>102</v>
      </c>
      <c r="C125" s="118" t="s">
        <v>69</v>
      </c>
      <c r="D125" s="119" t="s">
        <v>546</v>
      </c>
      <c r="F125" s="109" t="s">
        <v>547</v>
      </c>
      <c r="G125" s="22" t="s">
        <v>73</v>
      </c>
      <c r="K125" s="120"/>
      <c r="T125" s="121"/>
      <c r="U125" s="121"/>
      <c r="V125" s="121"/>
      <c r="W125" s="121"/>
      <c r="X125" s="121"/>
      <c r="BH125" s="120"/>
      <c r="BI125" s="120"/>
    </row>
    <row r="126">
      <c r="A126" s="17" t="s">
        <v>548</v>
      </c>
      <c r="B126" s="27" t="s">
        <v>118</v>
      </c>
      <c r="C126" s="27" t="s">
        <v>69</v>
      </c>
      <c r="D126" s="64" t="s">
        <v>549</v>
      </c>
      <c r="E126" s="89"/>
      <c r="F126" s="21" t="s">
        <v>252</v>
      </c>
      <c r="G126" s="25" t="s">
        <v>471</v>
      </c>
      <c r="H126" s="60">
        <v>43782.0</v>
      </c>
      <c r="I126" s="24" t="s">
        <v>550</v>
      </c>
      <c r="J126" s="24" t="s">
        <v>333</v>
      </c>
      <c r="K126" s="61" t="str">
        <f>HYPERLINK("https://howto.thec2matrix.com/c2/silenttrinity","Yes")</f>
        <v>Yes</v>
      </c>
      <c r="L126" s="24" t="s">
        <v>85</v>
      </c>
      <c r="M126" s="24" t="s">
        <v>85</v>
      </c>
      <c r="N126" s="24" t="s">
        <v>99</v>
      </c>
      <c r="O126" s="24" t="s">
        <v>551</v>
      </c>
      <c r="P126" s="24" t="s">
        <v>85</v>
      </c>
      <c r="Q126" s="24" t="s">
        <v>111</v>
      </c>
      <c r="R126" s="24"/>
      <c r="S126" s="24" t="s">
        <v>84</v>
      </c>
      <c r="T126" s="51" t="s">
        <v>85</v>
      </c>
      <c r="U126" s="27" t="s">
        <v>84</v>
      </c>
      <c r="V126" s="27" t="s">
        <v>84</v>
      </c>
      <c r="W126" s="27"/>
      <c r="X126" s="27"/>
      <c r="Y126" s="24" t="s">
        <v>84</v>
      </c>
      <c r="Z126" s="24" t="s">
        <v>85</v>
      </c>
      <c r="AA126" s="24" t="s">
        <v>84</v>
      </c>
      <c r="AB126" s="24" t="s">
        <v>84</v>
      </c>
      <c r="AC126" s="24" t="s">
        <v>84</v>
      </c>
      <c r="AD126" s="24" t="s">
        <v>84</v>
      </c>
      <c r="AE126" s="24" t="s">
        <v>84</v>
      </c>
      <c r="AF126" s="24" t="s">
        <v>84</v>
      </c>
      <c r="AG126" s="24" t="s">
        <v>84</v>
      </c>
      <c r="AH126" s="24" t="s">
        <v>84</v>
      </c>
      <c r="AI126" s="24" t="s">
        <v>84</v>
      </c>
      <c r="AJ126" s="24"/>
      <c r="AK126" s="24" t="s">
        <v>552</v>
      </c>
      <c r="AL126" s="24" t="s">
        <v>84</v>
      </c>
      <c r="AM126" s="24" t="s">
        <v>84</v>
      </c>
      <c r="AN126" s="24" t="s">
        <v>85</v>
      </c>
      <c r="AO126" s="24" t="s">
        <v>84</v>
      </c>
      <c r="AP126" s="24" t="s">
        <v>85</v>
      </c>
      <c r="AQ126" s="24" t="s">
        <v>84</v>
      </c>
      <c r="AR126" s="24" t="s">
        <v>84</v>
      </c>
      <c r="AS126" s="24" t="s">
        <v>84</v>
      </c>
      <c r="AT126" s="24" t="s">
        <v>85</v>
      </c>
      <c r="AU126" s="24" t="s">
        <v>84</v>
      </c>
      <c r="AV126" s="24"/>
      <c r="AW126" s="24" t="s">
        <v>84</v>
      </c>
      <c r="AX126" s="24"/>
      <c r="AY126" s="24"/>
      <c r="AZ126" s="24"/>
      <c r="BA126" s="24"/>
      <c r="BB126" s="24"/>
      <c r="BC126" s="24"/>
      <c r="BD126" s="24"/>
      <c r="BE126" s="74" t="s">
        <v>84</v>
      </c>
      <c r="BF126" s="24" t="s">
        <v>553</v>
      </c>
      <c r="BG126" s="24">
        <v>489.0</v>
      </c>
      <c r="BH126" s="24">
        <v>67.0</v>
      </c>
      <c r="BI126" s="58"/>
    </row>
    <row r="127">
      <c r="A127" s="17" t="s">
        <v>554</v>
      </c>
      <c r="B127" s="18" t="s">
        <v>69</v>
      </c>
      <c r="C127" s="27" t="s">
        <v>69</v>
      </c>
      <c r="D127" s="64" t="s">
        <v>555</v>
      </c>
      <c r="E127" s="89"/>
      <c r="F127" s="21" t="s">
        <v>556</v>
      </c>
      <c r="G127" s="22" t="s">
        <v>73</v>
      </c>
      <c r="H127" s="60"/>
      <c r="I127" s="24"/>
      <c r="J127" s="24"/>
      <c r="K127" s="61" t="str">
        <f>HYPERLINK("https://vimeo.com/394067524","Yes")</f>
        <v>Yes</v>
      </c>
      <c r="L127" s="24"/>
      <c r="M127" s="24"/>
      <c r="N127" s="24" t="s">
        <v>99</v>
      </c>
      <c r="O127" s="24" t="s">
        <v>141</v>
      </c>
      <c r="P127" s="24"/>
      <c r="Q127" s="24"/>
      <c r="R127" s="24"/>
      <c r="S127" s="24" t="s">
        <v>85</v>
      </c>
      <c r="T127" s="24"/>
      <c r="U127" s="24"/>
      <c r="V127" s="24"/>
      <c r="W127" s="24"/>
      <c r="X127" s="24"/>
      <c r="Y127" s="24" t="s">
        <v>84</v>
      </c>
      <c r="Z127" s="24" t="s">
        <v>85</v>
      </c>
      <c r="AA127" s="24" t="s">
        <v>84</v>
      </c>
      <c r="AB127" s="24" t="s">
        <v>84</v>
      </c>
      <c r="AC127" s="24" t="s">
        <v>84</v>
      </c>
      <c r="AD127" s="24" t="s">
        <v>84</v>
      </c>
      <c r="AE127" s="24" t="s">
        <v>84</v>
      </c>
      <c r="AF127" s="24" t="s">
        <v>84</v>
      </c>
      <c r="AG127" s="24" t="s">
        <v>84</v>
      </c>
      <c r="AH127" s="24" t="s">
        <v>84</v>
      </c>
      <c r="AI127" s="24" t="s">
        <v>84</v>
      </c>
      <c r="AJ127" s="24"/>
      <c r="AK127" s="113" t="s">
        <v>179</v>
      </c>
      <c r="AL127" s="24" t="s">
        <v>84</v>
      </c>
      <c r="AM127" s="24"/>
      <c r="AN127" s="24"/>
      <c r="AO127" s="24"/>
      <c r="AP127" s="24" t="s">
        <v>85</v>
      </c>
      <c r="AQ127" s="24"/>
      <c r="AR127" s="24"/>
      <c r="AS127" s="24"/>
      <c r="AT127" s="24"/>
      <c r="AU127" s="24" t="s">
        <v>84</v>
      </c>
      <c r="AV127" s="24"/>
      <c r="AW127" s="24"/>
      <c r="AX127" s="24"/>
      <c r="AY127" s="24"/>
      <c r="AZ127" s="24"/>
      <c r="BA127" s="24"/>
      <c r="BB127" s="24"/>
      <c r="BC127" s="24"/>
      <c r="BD127" s="24"/>
      <c r="BE127" s="74" t="s">
        <v>84</v>
      </c>
      <c r="BF127" s="24" t="s">
        <v>84</v>
      </c>
      <c r="BG127" s="24" t="s">
        <v>69</v>
      </c>
      <c r="BH127" s="24">
        <v>0.0</v>
      </c>
      <c r="BI127" s="21" t="s">
        <v>557</v>
      </c>
    </row>
    <row r="128">
      <c r="A128" s="17" t="s">
        <v>558</v>
      </c>
      <c r="B128" s="18" t="s">
        <v>69</v>
      </c>
      <c r="C128" s="18" t="s">
        <v>69</v>
      </c>
      <c r="D128" s="64" t="s">
        <v>559</v>
      </c>
      <c r="E128" s="89"/>
      <c r="F128" s="21"/>
      <c r="G128" s="22" t="s">
        <v>73</v>
      </c>
      <c r="H128" s="60"/>
      <c r="I128" s="24"/>
      <c r="J128" s="24"/>
      <c r="K128" s="62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 t="s">
        <v>85</v>
      </c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B128" s="39" t="s">
        <v>85</v>
      </c>
      <c r="BC128" s="24"/>
      <c r="BD128" s="24"/>
      <c r="BE128" s="24"/>
      <c r="BF128" s="24"/>
      <c r="BG128" s="24"/>
      <c r="BH128" s="24"/>
      <c r="BI128" s="21" t="s">
        <v>64</v>
      </c>
    </row>
    <row r="129">
      <c r="A129" s="17" t="s">
        <v>560</v>
      </c>
      <c r="B129" s="27" t="s">
        <v>118</v>
      </c>
      <c r="C129" s="18" t="s">
        <v>69</v>
      </c>
      <c r="D129" s="79" t="s">
        <v>561</v>
      </c>
      <c r="E129" s="89"/>
      <c r="F129" s="21"/>
      <c r="G129" s="22" t="s">
        <v>73</v>
      </c>
      <c r="H129" s="60"/>
      <c r="I129" s="24"/>
      <c r="J129" s="24"/>
      <c r="K129" s="62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74" t="s">
        <v>84</v>
      </c>
      <c r="BF129" s="24"/>
      <c r="BG129" s="24"/>
      <c r="BH129" s="24"/>
      <c r="BI129" s="21"/>
    </row>
    <row r="130">
      <c r="A130" s="17" t="s">
        <v>562</v>
      </c>
      <c r="B130" s="27" t="s">
        <v>118</v>
      </c>
      <c r="C130" s="27" t="s">
        <v>69</v>
      </c>
      <c r="D130" s="64" t="s">
        <v>563</v>
      </c>
      <c r="E130" s="89"/>
      <c r="F130" s="21" t="s">
        <v>564</v>
      </c>
      <c r="G130" s="25" t="s">
        <v>147</v>
      </c>
      <c r="H130" s="60">
        <v>43774.0</v>
      </c>
      <c r="I130" s="24" t="s">
        <v>565</v>
      </c>
      <c r="J130" s="24" t="s">
        <v>333</v>
      </c>
      <c r="K130" s="61" t="str">
        <f>HYPERLINK("https://howto.thec2matrix.com/c2/sliver","Yes")</f>
        <v>Yes</v>
      </c>
      <c r="L130" s="24" t="s">
        <v>85</v>
      </c>
      <c r="M130" s="24" t="s">
        <v>85</v>
      </c>
      <c r="N130" s="24" t="s">
        <v>90</v>
      </c>
      <c r="O130" s="24" t="s">
        <v>90</v>
      </c>
      <c r="P130" s="24" t="s">
        <v>85</v>
      </c>
      <c r="Q130" s="24" t="s">
        <v>111</v>
      </c>
      <c r="R130" s="24"/>
      <c r="S130" s="24" t="s">
        <v>84</v>
      </c>
      <c r="T130" s="51" t="s">
        <v>85</v>
      </c>
      <c r="U130" s="51" t="s">
        <v>85</v>
      </c>
      <c r="V130" s="51" t="s">
        <v>85</v>
      </c>
      <c r="W130" s="27"/>
      <c r="X130" s="27"/>
      <c r="Y130" s="24" t="s">
        <v>85</v>
      </c>
      <c r="Z130" s="24" t="s">
        <v>85</v>
      </c>
      <c r="AA130" s="24" t="s">
        <v>84</v>
      </c>
      <c r="AB130" s="24" t="s">
        <v>84</v>
      </c>
      <c r="AC130" s="24" t="s">
        <v>85</v>
      </c>
      <c r="AD130" s="24" t="s">
        <v>84</v>
      </c>
      <c r="AE130" s="24" t="s">
        <v>84</v>
      </c>
      <c r="AF130" s="24" t="s">
        <v>84</v>
      </c>
      <c r="AG130" s="24" t="s">
        <v>84</v>
      </c>
      <c r="AH130" s="24" t="s">
        <v>84</v>
      </c>
      <c r="AI130" s="24" t="s">
        <v>84</v>
      </c>
      <c r="AJ130" s="24"/>
      <c r="AK130" s="24" t="s">
        <v>566</v>
      </c>
      <c r="AL130" s="24" t="s">
        <v>84</v>
      </c>
      <c r="AM130" s="24" t="s">
        <v>84</v>
      </c>
      <c r="AN130" s="24" t="s">
        <v>84</v>
      </c>
      <c r="AO130" s="24" t="s">
        <v>84</v>
      </c>
      <c r="AP130" s="24" t="s">
        <v>84</v>
      </c>
      <c r="AQ130" s="24" t="s">
        <v>84</v>
      </c>
      <c r="AR130" s="24" t="s">
        <v>84</v>
      </c>
      <c r="AS130" s="24" t="s">
        <v>84</v>
      </c>
      <c r="AT130" s="24" t="s">
        <v>84</v>
      </c>
      <c r="AU130" s="39" t="s">
        <v>85</v>
      </c>
      <c r="AV130" s="24"/>
      <c r="AW130" s="24" t="s">
        <v>84</v>
      </c>
      <c r="AX130" s="51" t="s">
        <v>85</v>
      </c>
      <c r="AY130" s="24"/>
      <c r="AZ130" s="51" t="s">
        <v>85</v>
      </c>
      <c r="BA130" s="24"/>
      <c r="BB130" s="24"/>
      <c r="BC130" s="24" t="s">
        <v>567</v>
      </c>
      <c r="BD130" s="46" t="s">
        <v>85</v>
      </c>
      <c r="BE130" s="24" t="s">
        <v>85</v>
      </c>
      <c r="BF130" s="24" t="s">
        <v>84</v>
      </c>
      <c r="BG130" s="24" t="s">
        <v>69</v>
      </c>
      <c r="BH130" s="24">
        <v>131.0</v>
      </c>
      <c r="BI130" s="21" t="s">
        <v>568</v>
      </c>
    </row>
    <row r="131">
      <c r="A131" s="17" t="s">
        <v>569</v>
      </c>
      <c r="B131" s="27" t="s">
        <v>93</v>
      </c>
      <c r="C131" s="27" t="s">
        <v>69</v>
      </c>
      <c r="D131" s="64" t="s">
        <v>570</v>
      </c>
      <c r="E131" s="89"/>
      <c r="F131" s="113"/>
      <c r="G131" s="22" t="s">
        <v>73</v>
      </c>
      <c r="H131" s="23"/>
      <c r="I131" s="122"/>
      <c r="J131" s="24"/>
      <c r="K131" s="62"/>
      <c r="L131" s="44"/>
      <c r="M131" s="4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62"/>
      <c r="BB131" s="62"/>
      <c r="BC131" s="62"/>
      <c r="BD131" s="62"/>
      <c r="BE131" s="24"/>
      <c r="BF131" s="24"/>
      <c r="BG131" s="24"/>
      <c r="BH131" s="24"/>
      <c r="BI131" s="21"/>
    </row>
    <row r="132">
      <c r="A132" s="17" t="s">
        <v>571</v>
      </c>
      <c r="B132" s="18" t="s">
        <v>69</v>
      </c>
      <c r="C132" s="18" t="s">
        <v>69</v>
      </c>
      <c r="D132" s="64" t="s">
        <v>572</v>
      </c>
      <c r="E132" s="89"/>
      <c r="F132" s="113" t="s">
        <v>573</v>
      </c>
      <c r="G132" s="22" t="s">
        <v>73</v>
      </c>
      <c r="H132" s="23"/>
      <c r="I132" s="122"/>
      <c r="J132" s="24"/>
      <c r="K132" s="62"/>
      <c r="L132" s="44"/>
      <c r="M132" s="4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62"/>
      <c r="BB132" s="62"/>
      <c r="BC132" s="62"/>
      <c r="BD132" s="62"/>
      <c r="BE132" s="24"/>
      <c r="BF132" s="24"/>
      <c r="BG132" s="24"/>
      <c r="BH132" s="24"/>
      <c r="BI132" s="21"/>
    </row>
    <row r="133">
      <c r="A133" s="17" t="s">
        <v>574</v>
      </c>
      <c r="B133" s="18" t="s">
        <v>102</v>
      </c>
      <c r="C133" s="18" t="s">
        <v>69</v>
      </c>
      <c r="D133" s="64" t="s">
        <v>575</v>
      </c>
      <c r="E133" s="20" t="s">
        <v>576</v>
      </c>
      <c r="F133" s="113"/>
      <c r="G133" s="22" t="s">
        <v>73</v>
      </c>
      <c r="H133" s="23"/>
      <c r="I133" s="122"/>
      <c r="J133" s="24"/>
      <c r="K133" s="62"/>
      <c r="L133" s="44"/>
      <c r="M133" s="44"/>
      <c r="N133" s="24"/>
      <c r="O133" s="24"/>
      <c r="P133" s="24"/>
      <c r="Q133" s="24"/>
      <c r="R133" s="24"/>
      <c r="S133" s="24"/>
      <c r="T133" s="51"/>
      <c r="U133" s="27"/>
      <c r="V133" s="27"/>
      <c r="W133" s="27"/>
      <c r="X133" s="27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62"/>
      <c r="BB133" s="62"/>
      <c r="BC133" s="62"/>
      <c r="BD133" s="62"/>
      <c r="BE133" s="74"/>
      <c r="BF133" s="24"/>
      <c r="BG133" s="24"/>
      <c r="BH133" s="24"/>
      <c r="BI133" s="21"/>
    </row>
    <row r="134">
      <c r="A134" s="17" t="s">
        <v>577</v>
      </c>
      <c r="B134" s="18" t="s">
        <v>160</v>
      </c>
      <c r="C134" s="18" t="s">
        <v>69</v>
      </c>
      <c r="D134" s="64" t="s">
        <v>578</v>
      </c>
      <c r="E134" s="89"/>
      <c r="F134" s="113" t="s">
        <v>492</v>
      </c>
      <c r="G134" s="25" t="s">
        <v>434</v>
      </c>
      <c r="H134" s="23">
        <v>43885.0</v>
      </c>
      <c r="I134" s="122" t="s">
        <v>579</v>
      </c>
      <c r="J134" s="24" t="s">
        <v>580</v>
      </c>
      <c r="K134" s="61" t="str">
        <f>HYPERLINK("https://silentbreaksecurity.com/throwback-thursday-a-guide-to-configuring-throwback/","Yes")</f>
        <v>Yes</v>
      </c>
      <c r="L134" s="44"/>
      <c r="M134" s="44"/>
      <c r="N134" s="24" t="s">
        <v>581</v>
      </c>
      <c r="O134" s="24" t="s">
        <v>141</v>
      </c>
      <c r="P134" s="24" t="s">
        <v>85</v>
      </c>
      <c r="Q134" s="24" t="s">
        <v>91</v>
      </c>
      <c r="R134" s="24"/>
      <c r="S134" s="24" t="s">
        <v>84</v>
      </c>
      <c r="T134" s="51" t="s">
        <v>85</v>
      </c>
      <c r="U134" s="27" t="s">
        <v>84</v>
      </c>
      <c r="V134" s="27" t="s">
        <v>84</v>
      </c>
      <c r="W134" s="27"/>
      <c r="X134" s="27"/>
      <c r="Y134" s="24" t="s">
        <v>84</v>
      </c>
      <c r="Z134" s="24" t="s">
        <v>85</v>
      </c>
      <c r="AA134" s="24" t="s">
        <v>84</v>
      </c>
      <c r="AB134" s="24" t="s">
        <v>84</v>
      </c>
      <c r="AC134" s="24" t="s">
        <v>84</v>
      </c>
      <c r="AD134" s="24" t="s">
        <v>84</v>
      </c>
      <c r="AE134" s="24" t="s">
        <v>84</v>
      </c>
      <c r="AF134" s="24" t="s">
        <v>84</v>
      </c>
      <c r="AG134" s="24" t="s">
        <v>84</v>
      </c>
      <c r="AH134" s="24" t="s">
        <v>84</v>
      </c>
      <c r="AI134" s="24" t="s">
        <v>84</v>
      </c>
      <c r="AJ134" s="24"/>
      <c r="AK134" s="24" t="s">
        <v>582</v>
      </c>
      <c r="AL134" s="24" t="s">
        <v>84</v>
      </c>
      <c r="AM134" s="24" t="s">
        <v>85</v>
      </c>
      <c r="AN134" s="24" t="s">
        <v>84</v>
      </c>
      <c r="AO134" s="24" t="s">
        <v>84</v>
      </c>
      <c r="AP134" s="24" t="s">
        <v>84</v>
      </c>
      <c r="AQ134" s="24" t="s">
        <v>84</v>
      </c>
      <c r="AR134" s="24" t="s">
        <v>84</v>
      </c>
      <c r="AS134" s="24" t="s">
        <v>84</v>
      </c>
      <c r="AT134" s="24" t="s">
        <v>84</v>
      </c>
      <c r="AU134" s="24" t="s">
        <v>84</v>
      </c>
      <c r="AV134" s="24"/>
      <c r="AW134" s="24" t="s">
        <v>85</v>
      </c>
      <c r="AX134" s="24"/>
      <c r="AY134" s="24"/>
      <c r="AZ134" s="24"/>
      <c r="BA134" s="61" t="str">
        <f>HYPERLINK("https://community.rsa.com/community/products/netwitness/blog/2020/03/05/throwback-c2-thursday","Yes")</f>
        <v>Yes</v>
      </c>
      <c r="BB134" s="62"/>
      <c r="BC134" s="62"/>
      <c r="BD134" s="62"/>
      <c r="BE134" s="74" t="s">
        <v>84</v>
      </c>
      <c r="BF134" s="24" t="s">
        <v>84</v>
      </c>
      <c r="BG134" s="24" t="s">
        <v>69</v>
      </c>
      <c r="BH134" s="24">
        <v>1.0</v>
      </c>
      <c r="BI134" s="21" t="s">
        <v>583</v>
      </c>
    </row>
    <row r="135">
      <c r="A135" s="17" t="s">
        <v>584</v>
      </c>
      <c r="B135" s="27" t="s">
        <v>118</v>
      </c>
      <c r="C135" s="18" t="s">
        <v>69</v>
      </c>
      <c r="D135" s="49" t="s">
        <v>585</v>
      </c>
      <c r="E135" s="89"/>
      <c r="F135" s="21"/>
      <c r="G135" s="22" t="s">
        <v>73</v>
      </c>
      <c r="H135" s="60"/>
      <c r="I135" s="24"/>
      <c r="J135" s="24"/>
      <c r="K135" s="62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64"/>
    </row>
    <row r="136">
      <c r="A136" s="17" t="s">
        <v>586</v>
      </c>
      <c r="B136" s="18" t="s">
        <v>587</v>
      </c>
      <c r="C136" s="18" t="s">
        <v>69</v>
      </c>
      <c r="D136" s="64" t="s">
        <v>588</v>
      </c>
      <c r="E136" s="89"/>
      <c r="F136" s="82" t="s">
        <v>589</v>
      </c>
      <c r="G136" s="22" t="s">
        <v>73</v>
      </c>
      <c r="H136" s="60"/>
      <c r="I136" s="24"/>
      <c r="J136" s="24"/>
      <c r="K136" s="62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64"/>
    </row>
    <row r="137">
      <c r="A137" s="17" t="s">
        <v>590</v>
      </c>
      <c r="B137" s="27" t="s">
        <v>93</v>
      </c>
      <c r="C137" s="27" t="s">
        <v>69</v>
      </c>
      <c r="D137" s="64" t="s">
        <v>591</v>
      </c>
      <c r="E137" s="89"/>
      <c r="F137" s="21" t="s">
        <v>592</v>
      </c>
      <c r="G137" s="25" t="s">
        <v>228</v>
      </c>
      <c r="H137" s="60">
        <v>43754.0</v>
      </c>
      <c r="I137" s="24">
        <v>1.1</v>
      </c>
      <c r="J137" s="24" t="s">
        <v>148</v>
      </c>
      <c r="K137" s="61" t="str">
        <f>HYPERLINK("https://howto.thec2matrix.com/c2/trevorc2","Yes")</f>
        <v>Yes</v>
      </c>
      <c r="L137" s="24"/>
      <c r="M137" s="24"/>
      <c r="N137" s="24" t="s">
        <v>99</v>
      </c>
      <c r="O137" s="24" t="s">
        <v>593</v>
      </c>
      <c r="P137" s="24" t="s">
        <v>84</v>
      </c>
      <c r="Q137" s="24" t="s">
        <v>111</v>
      </c>
      <c r="R137" s="24"/>
      <c r="S137" s="24" t="s">
        <v>84</v>
      </c>
      <c r="T137" s="51" t="s">
        <v>85</v>
      </c>
      <c r="U137" s="51" t="s">
        <v>85</v>
      </c>
      <c r="V137" s="51" t="s">
        <v>85</v>
      </c>
      <c r="W137" s="27"/>
      <c r="X137" s="27"/>
      <c r="Y137" s="24" t="s">
        <v>84</v>
      </c>
      <c r="Z137" s="24" t="s">
        <v>85</v>
      </c>
      <c r="AA137" s="24" t="s">
        <v>84</v>
      </c>
      <c r="AB137" s="24" t="s">
        <v>84</v>
      </c>
      <c r="AC137" s="24" t="s">
        <v>84</v>
      </c>
      <c r="AD137" s="24" t="s">
        <v>84</v>
      </c>
      <c r="AE137" s="24" t="s">
        <v>84</v>
      </c>
      <c r="AF137" s="24" t="s">
        <v>84</v>
      </c>
      <c r="AG137" s="24" t="s">
        <v>84</v>
      </c>
      <c r="AH137" s="24" t="s">
        <v>84</v>
      </c>
      <c r="AI137" s="24" t="s">
        <v>84</v>
      </c>
      <c r="AJ137" s="24"/>
      <c r="AK137" s="24" t="s">
        <v>189</v>
      </c>
      <c r="AL137" s="24" t="s">
        <v>84</v>
      </c>
      <c r="AM137" s="24" t="s">
        <v>84</v>
      </c>
      <c r="AN137" s="24" t="s">
        <v>84</v>
      </c>
      <c r="AO137" s="24" t="s">
        <v>85</v>
      </c>
      <c r="AP137" s="24" t="s">
        <v>85</v>
      </c>
      <c r="AQ137" s="24" t="s">
        <v>84</v>
      </c>
      <c r="AR137" s="24" t="s">
        <v>84</v>
      </c>
      <c r="AS137" s="24" t="s">
        <v>84</v>
      </c>
      <c r="AT137" s="24" t="s">
        <v>84</v>
      </c>
      <c r="AU137" s="24" t="s">
        <v>84</v>
      </c>
      <c r="AV137" s="24"/>
      <c r="AW137" s="24" t="s">
        <v>84</v>
      </c>
      <c r="AX137" s="24"/>
      <c r="AY137" s="24"/>
      <c r="AZ137" s="24"/>
      <c r="BA137" s="46" t="s">
        <v>85</v>
      </c>
      <c r="BB137" s="24"/>
      <c r="BC137" s="24"/>
      <c r="BD137" s="24"/>
      <c r="BE137" s="24" t="s">
        <v>85</v>
      </c>
      <c r="BF137" s="24" t="s">
        <v>84</v>
      </c>
      <c r="BG137" s="24" t="s">
        <v>69</v>
      </c>
      <c r="BH137" s="24">
        <v>5.0</v>
      </c>
      <c r="BI137" s="64"/>
    </row>
    <row r="138">
      <c r="A138" s="17" t="s">
        <v>594</v>
      </c>
      <c r="B138" s="27" t="s">
        <v>118</v>
      </c>
      <c r="C138" s="27" t="s">
        <v>69</v>
      </c>
      <c r="D138" s="123" t="s">
        <v>595</v>
      </c>
      <c r="E138" s="124"/>
      <c r="F138" s="25" t="s">
        <v>596</v>
      </c>
      <c r="G138" s="22" t="s">
        <v>73</v>
      </c>
      <c r="H138" s="33"/>
      <c r="I138" s="29"/>
      <c r="J138" s="125"/>
      <c r="K138" s="126"/>
      <c r="L138" s="28"/>
      <c r="M138" s="28"/>
      <c r="N138" s="29"/>
      <c r="O138" s="29"/>
      <c r="P138" s="27"/>
      <c r="Q138" s="29"/>
      <c r="R138" s="29"/>
      <c r="S138" s="29"/>
      <c r="T138" s="27"/>
      <c r="U138" s="27"/>
      <c r="V138" s="27"/>
      <c r="W138" s="27"/>
      <c r="X138" s="27"/>
      <c r="Y138" s="27"/>
      <c r="Z138" s="27"/>
      <c r="AA138" s="27"/>
      <c r="AB138" s="27"/>
      <c r="AC138" s="29"/>
      <c r="AD138" s="29"/>
      <c r="AE138" s="29"/>
      <c r="AF138" s="29"/>
      <c r="AG138" s="29"/>
      <c r="AH138" s="27"/>
      <c r="AI138" s="29"/>
      <c r="AJ138" s="29"/>
      <c r="AK138" s="29"/>
      <c r="AL138" s="27"/>
      <c r="AM138" s="27"/>
      <c r="AN138" s="29"/>
      <c r="AO138" s="29"/>
      <c r="AP138" s="27"/>
      <c r="AQ138" s="29"/>
      <c r="AR138" s="27"/>
      <c r="AS138" s="27"/>
      <c r="AT138" s="27"/>
      <c r="AU138" s="29"/>
      <c r="AV138" s="29"/>
      <c r="AW138" s="29"/>
      <c r="AX138" s="29"/>
      <c r="AY138" s="29"/>
      <c r="AZ138" s="29"/>
      <c r="BA138" s="27"/>
      <c r="BB138" s="27"/>
      <c r="BC138" s="27"/>
      <c r="BD138" s="27"/>
      <c r="BE138" s="24"/>
      <c r="BF138" s="24"/>
      <c r="BG138" s="24"/>
      <c r="BH138" s="24"/>
      <c r="BI138" s="37"/>
    </row>
    <row r="139">
      <c r="A139" s="17" t="s">
        <v>597</v>
      </c>
      <c r="B139" s="18" t="s">
        <v>102</v>
      </c>
      <c r="C139" s="18" t="s">
        <v>69</v>
      </c>
      <c r="D139" s="127" t="s">
        <v>598</v>
      </c>
      <c r="E139" s="124"/>
      <c r="F139" s="38"/>
      <c r="G139" s="22" t="s">
        <v>73</v>
      </c>
      <c r="H139" s="33"/>
      <c r="I139" s="29"/>
      <c r="J139" s="125"/>
      <c r="K139" s="126"/>
      <c r="L139" s="28"/>
      <c r="M139" s="28"/>
      <c r="N139" s="29"/>
      <c r="O139" s="29"/>
      <c r="P139" s="27"/>
      <c r="Q139" s="29"/>
      <c r="R139" s="29"/>
      <c r="S139" s="29"/>
      <c r="T139" s="27"/>
      <c r="U139" s="27"/>
      <c r="V139" s="27"/>
      <c r="W139" s="27"/>
      <c r="X139" s="27"/>
      <c r="Y139" s="27"/>
      <c r="Z139" s="27"/>
      <c r="AA139" s="27"/>
      <c r="AB139" s="27"/>
      <c r="AC139" s="29"/>
      <c r="AD139" s="29"/>
      <c r="AE139" s="29"/>
      <c r="AF139" s="29"/>
      <c r="AG139" s="29"/>
      <c r="AH139" s="27"/>
      <c r="AI139" s="29"/>
      <c r="AJ139" s="29"/>
      <c r="AK139" s="29"/>
      <c r="AL139" s="27"/>
      <c r="AM139" s="27"/>
      <c r="AN139" s="29"/>
      <c r="AO139" s="29"/>
      <c r="AP139" s="27"/>
      <c r="AQ139" s="29"/>
      <c r="AR139" s="27"/>
      <c r="AS139" s="27"/>
      <c r="AT139" s="27"/>
      <c r="AU139" s="29"/>
      <c r="AV139" s="29"/>
      <c r="AW139" s="29"/>
      <c r="AX139" s="29"/>
      <c r="AY139" s="29"/>
      <c r="AZ139" s="29"/>
      <c r="BA139" s="27"/>
      <c r="BB139" s="27"/>
      <c r="BC139" s="27"/>
      <c r="BD139" s="27"/>
      <c r="BE139" s="74" t="s">
        <v>84</v>
      </c>
      <c r="BF139" s="24"/>
      <c r="BG139" s="24"/>
      <c r="BH139" s="24"/>
      <c r="BI139" s="25" t="s">
        <v>14</v>
      </c>
    </row>
    <row r="140">
      <c r="A140" s="17" t="s">
        <v>599</v>
      </c>
      <c r="B140" s="18" t="s">
        <v>78</v>
      </c>
      <c r="C140" s="18" t="s">
        <v>69</v>
      </c>
      <c r="D140" s="127" t="s">
        <v>600</v>
      </c>
      <c r="E140" s="124"/>
      <c r="F140" s="25" t="s">
        <v>601</v>
      </c>
      <c r="G140" s="22" t="s">
        <v>73</v>
      </c>
      <c r="H140" s="33"/>
      <c r="I140" s="29"/>
      <c r="J140" s="125"/>
      <c r="K140" s="126"/>
      <c r="L140" s="28"/>
      <c r="M140" s="28"/>
      <c r="N140" s="29"/>
      <c r="O140" s="29"/>
      <c r="P140" s="27"/>
      <c r="Q140" s="29"/>
      <c r="R140" s="29"/>
      <c r="S140" s="29"/>
      <c r="T140" s="27"/>
      <c r="U140" s="27"/>
      <c r="V140" s="27"/>
      <c r="W140" s="27"/>
      <c r="X140" s="27"/>
      <c r="Y140" s="27"/>
      <c r="Z140" s="27"/>
      <c r="AA140" s="27"/>
      <c r="AB140" s="27"/>
      <c r="AC140" s="29"/>
      <c r="AD140" s="29"/>
      <c r="AE140" s="29"/>
      <c r="AF140" s="29"/>
      <c r="AG140" s="29"/>
      <c r="AH140" s="27"/>
      <c r="AI140" s="29"/>
      <c r="AJ140" s="29"/>
      <c r="AK140" s="29"/>
      <c r="AL140" s="27"/>
      <c r="AM140" s="27"/>
      <c r="AN140" s="29"/>
      <c r="AO140" s="29"/>
      <c r="AP140" s="27"/>
      <c r="AQ140" s="29"/>
      <c r="AR140" s="27"/>
      <c r="AS140" s="27"/>
      <c r="AT140" s="27"/>
      <c r="AU140" s="29"/>
      <c r="AV140" s="29"/>
      <c r="AW140" s="29"/>
      <c r="AX140" s="29"/>
      <c r="AY140" s="29"/>
      <c r="AZ140" s="29"/>
      <c r="BA140" s="27"/>
      <c r="BB140" s="27"/>
      <c r="BC140" s="27"/>
      <c r="BD140" s="27"/>
      <c r="BE140" s="24"/>
      <c r="BF140" s="24"/>
      <c r="BG140" s="24"/>
      <c r="BH140" s="24"/>
      <c r="BI140" s="37"/>
    </row>
    <row r="141">
      <c r="A141" s="17" t="s">
        <v>602</v>
      </c>
      <c r="B141" s="18" t="s">
        <v>93</v>
      </c>
      <c r="C141" s="27" t="s">
        <v>69</v>
      </c>
      <c r="D141" s="127" t="s">
        <v>603</v>
      </c>
      <c r="E141" s="124"/>
      <c r="F141" s="38"/>
      <c r="G141" s="22" t="s">
        <v>73</v>
      </c>
      <c r="H141" s="33"/>
      <c r="I141" s="29"/>
      <c r="J141" s="125"/>
      <c r="K141" s="126"/>
      <c r="L141" s="28"/>
      <c r="M141" s="28"/>
      <c r="N141" s="29"/>
      <c r="O141" s="29"/>
      <c r="P141" s="27"/>
      <c r="Q141" s="29"/>
      <c r="R141" s="29"/>
      <c r="S141" s="29"/>
      <c r="T141" s="27"/>
      <c r="U141" s="27"/>
      <c r="V141" s="27"/>
      <c r="W141" s="27"/>
      <c r="X141" s="27"/>
      <c r="Y141" s="27"/>
      <c r="Z141" s="27"/>
      <c r="AA141" s="27"/>
      <c r="AB141" s="27"/>
      <c r="AC141" s="29"/>
      <c r="AD141" s="29"/>
      <c r="AE141" s="29"/>
      <c r="AF141" s="29"/>
      <c r="AG141" s="29"/>
      <c r="AH141" s="27"/>
      <c r="AI141" s="29"/>
      <c r="AJ141" s="29"/>
      <c r="AK141" s="29"/>
      <c r="AL141" s="27"/>
      <c r="AM141" s="27"/>
      <c r="AN141" s="29"/>
      <c r="AO141" s="29"/>
      <c r="AP141" s="27"/>
      <c r="AQ141" s="29"/>
      <c r="AR141" s="27"/>
      <c r="AS141" s="27"/>
      <c r="AT141" s="27"/>
      <c r="AU141" s="29"/>
      <c r="AV141" s="29"/>
      <c r="AW141" s="29"/>
      <c r="AX141" s="29"/>
      <c r="AY141" s="29"/>
      <c r="AZ141" s="29"/>
      <c r="BA141" s="27"/>
      <c r="BB141" s="27"/>
      <c r="BC141" s="27"/>
      <c r="BD141" s="27"/>
      <c r="BE141" s="24"/>
      <c r="BF141" s="24"/>
      <c r="BG141" s="24"/>
      <c r="BH141" s="24"/>
      <c r="BI141" s="37"/>
    </row>
    <row r="142">
      <c r="A142" s="17" t="s">
        <v>604</v>
      </c>
      <c r="B142" s="27" t="s">
        <v>93</v>
      </c>
      <c r="C142" s="27" t="s">
        <v>69</v>
      </c>
      <c r="D142" s="123" t="s">
        <v>605</v>
      </c>
      <c r="E142" s="128" t="s">
        <v>606</v>
      </c>
      <c r="F142" s="25"/>
      <c r="G142" s="22" t="s">
        <v>73</v>
      </c>
      <c r="H142" s="33"/>
      <c r="I142" s="29"/>
      <c r="J142" s="125"/>
      <c r="K142" s="126"/>
      <c r="L142" s="28"/>
      <c r="M142" s="28"/>
      <c r="N142" s="29"/>
      <c r="O142" s="29"/>
      <c r="P142" s="27"/>
      <c r="Q142" s="29"/>
      <c r="R142" s="29"/>
      <c r="S142" s="29"/>
      <c r="T142" s="27"/>
      <c r="U142" s="27"/>
      <c r="V142" s="27"/>
      <c r="W142" s="27"/>
      <c r="X142" s="27"/>
      <c r="Y142" s="27"/>
      <c r="Z142" s="27"/>
      <c r="AA142" s="27"/>
      <c r="AB142" s="27"/>
      <c r="AC142" s="29"/>
      <c r="AD142" s="29"/>
      <c r="AE142" s="29"/>
      <c r="AF142" s="29"/>
      <c r="AG142" s="29"/>
      <c r="AH142" s="27"/>
      <c r="AI142" s="29"/>
      <c r="AJ142" s="29"/>
      <c r="AK142" s="29"/>
      <c r="AL142" s="27"/>
      <c r="AM142" s="27"/>
      <c r="AN142" s="29"/>
      <c r="AO142" s="29"/>
      <c r="AP142" s="27"/>
      <c r="AQ142" s="29"/>
      <c r="AR142" s="27"/>
      <c r="AS142" s="27"/>
      <c r="AT142" s="27"/>
      <c r="AU142" s="29"/>
      <c r="AV142" s="29"/>
      <c r="AW142" s="29"/>
      <c r="AX142" s="29"/>
      <c r="AY142" s="29"/>
      <c r="AZ142" s="29"/>
      <c r="BA142" s="27"/>
      <c r="BB142" s="27"/>
      <c r="BC142" s="27"/>
      <c r="BD142" s="27"/>
      <c r="BE142" s="24"/>
      <c r="BF142" s="24"/>
      <c r="BG142" s="24"/>
      <c r="BH142" s="24"/>
      <c r="BI142" s="37"/>
    </row>
    <row r="143">
      <c r="A143" s="17" t="s">
        <v>607</v>
      </c>
      <c r="B143" s="27" t="s">
        <v>69</v>
      </c>
      <c r="C143" s="27" t="s">
        <v>69</v>
      </c>
      <c r="D143" s="123" t="s">
        <v>608</v>
      </c>
      <c r="E143" s="124"/>
      <c r="F143" s="25" t="s">
        <v>609</v>
      </c>
      <c r="G143" s="22" t="s">
        <v>73</v>
      </c>
      <c r="H143" s="33"/>
      <c r="I143" s="29"/>
      <c r="J143" s="125"/>
      <c r="K143" s="126"/>
      <c r="L143" s="28"/>
      <c r="M143" s="28"/>
      <c r="N143" s="29"/>
      <c r="O143" s="29"/>
      <c r="P143" s="27"/>
      <c r="Q143" s="29"/>
      <c r="R143" s="29"/>
      <c r="S143" s="29"/>
      <c r="T143" s="27"/>
      <c r="U143" s="27"/>
      <c r="V143" s="27"/>
      <c r="W143" s="27"/>
      <c r="X143" s="27"/>
      <c r="Y143" s="27"/>
      <c r="Z143" s="27"/>
      <c r="AA143" s="27"/>
      <c r="AB143" s="27"/>
      <c r="AC143" s="29"/>
      <c r="AD143" s="29"/>
      <c r="AE143" s="29"/>
      <c r="AF143" s="29"/>
      <c r="AG143" s="29"/>
      <c r="AH143" s="27"/>
      <c r="AI143" s="29"/>
      <c r="AJ143" s="29"/>
      <c r="AK143" s="29"/>
      <c r="AL143" s="27"/>
      <c r="AM143" s="27"/>
      <c r="AN143" s="29"/>
      <c r="AO143" s="29"/>
      <c r="AP143" s="27"/>
      <c r="AQ143" s="29"/>
      <c r="AR143" s="27"/>
      <c r="AS143" s="27"/>
      <c r="AT143" s="27"/>
      <c r="AU143" s="29"/>
      <c r="AV143" s="29"/>
      <c r="AW143" s="29"/>
      <c r="AX143" s="29"/>
      <c r="AY143" s="29"/>
      <c r="AZ143" s="29"/>
      <c r="BA143" s="27"/>
      <c r="BB143" s="27"/>
      <c r="BC143" s="27"/>
      <c r="BD143" s="27"/>
      <c r="BE143" s="24"/>
      <c r="BF143" s="24"/>
      <c r="BG143" s="24"/>
      <c r="BH143" s="24"/>
      <c r="BI143" s="37"/>
    </row>
    <row r="144">
      <c r="A144" s="17" t="s">
        <v>610</v>
      </c>
      <c r="B144" s="18" t="s">
        <v>69</v>
      </c>
      <c r="C144" s="27" t="s">
        <v>69</v>
      </c>
      <c r="D144" s="123" t="s">
        <v>611</v>
      </c>
      <c r="E144" s="124"/>
      <c r="F144" s="38"/>
      <c r="G144" s="22" t="s">
        <v>73</v>
      </c>
      <c r="H144" s="33"/>
      <c r="I144" s="29"/>
      <c r="J144" s="125"/>
      <c r="K144" s="126"/>
      <c r="L144" s="28"/>
      <c r="M144" s="28"/>
      <c r="N144" s="29"/>
      <c r="O144" s="29"/>
      <c r="P144" s="27"/>
      <c r="Q144" s="29"/>
      <c r="R144" s="29"/>
      <c r="S144" s="29"/>
      <c r="T144" s="27"/>
      <c r="U144" s="27"/>
      <c r="V144" s="27"/>
      <c r="W144" s="27"/>
      <c r="X144" s="27"/>
      <c r="Y144" s="27"/>
      <c r="Z144" s="27"/>
      <c r="AA144" s="27"/>
      <c r="AB144" s="27"/>
      <c r="AC144" s="29"/>
      <c r="AD144" s="29"/>
      <c r="AE144" s="29"/>
      <c r="AF144" s="29"/>
      <c r="AG144" s="29"/>
      <c r="AH144" s="27"/>
      <c r="AI144" s="29"/>
      <c r="AJ144" s="29"/>
      <c r="AK144" s="29"/>
      <c r="AL144" s="27"/>
      <c r="AM144" s="27"/>
      <c r="AN144" s="29"/>
      <c r="AO144" s="29"/>
      <c r="AP144" s="27"/>
      <c r="AQ144" s="29"/>
      <c r="AR144" s="27"/>
      <c r="AS144" s="27"/>
      <c r="AT144" s="27"/>
      <c r="AU144" s="29"/>
      <c r="AV144" s="29"/>
      <c r="AW144" s="29"/>
      <c r="AX144" s="29"/>
      <c r="AY144" s="29"/>
      <c r="AZ144" s="29"/>
      <c r="BA144" s="27"/>
      <c r="BB144" s="27"/>
      <c r="BC144" s="27"/>
      <c r="BD144" s="27"/>
      <c r="BE144" s="74" t="s">
        <v>84</v>
      </c>
      <c r="BF144" s="24" t="s">
        <v>84</v>
      </c>
      <c r="BG144" s="24" t="s">
        <v>69</v>
      </c>
      <c r="BH144" s="24"/>
      <c r="BI144" s="37"/>
    </row>
    <row r="145">
      <c r="A145" s="17" t="s">
        <v>612</v>
      </c>
      <c r="B145" s="90" t="s">
        <v>126</v>
      </c>
      <c r="C145" s="115">
        <v>2000.0</v>
      </c>
      <c r="D145" s="126"/>
      <c r="E145" s="129" t="s">
        <v>613</v>
      </c>
      <c r="F145" s="38" t="s">
        <v>614</v>
      </c>
      <c r="G145" s="38" t="s">
        <v>615</v>
      </c>
      <c r="H145" s="33">
        <v>43873.0</v>
      </c>
      <c r="I145" s="29" t="s">
        <v>616</v>
      </c>
      <c r="J145" s="125" t="s">
        <v>617</v>
      </c>
      <c r="K145" s="126"/>
      <c r="L145" s="28"/>
      <c r="M145" s="28"/>
      <c r="N145" s="29" t="s">
        <v>99</v>
      </c>
      <c r="O145" s="29" t="s">
        <v>141</v>
      </c>
      <c r="P145" s="36" t="s">
        <v>85</v>
      </c>
      <c r="Q145" s="29" t="s">
        <v>91</v>
      </c>
      <c r="R145" s="29"/>
      <c r="S145" s="29" t="s">
        <v>84</v>
      </c>
      <c r="T145" s="36" t="s">
        <v>85</v>
      </c>
      <c r="U145" s="36" t="s">
        <v>85</v>
      </c>
      <c r="V145" s="36" t="s">
        <v>85</v>
      </c>
      <c r="W145" s="29"/>
      <c r="X145" s="29"/>
      <c r="Y145" s="36" t="s">
        <v>85</v>
      </c>
      <c r="Z145" s="36" t="s">
        <v>85</v>
      </c>
      <c r="AA145" s="27" t="s">
        <v>84</v>
      </c>
      <c r="AB145" s="27" t="s">
        <v>84</v>
      </c>
      <c r="AC145" s="29" t="s">
        <v>84</v>
      </c>
      <c r="AD145" s="29" t="s">
        <v>84</v>
      </c>
      <c r="AE145" s="29" t="s">
        <v>84</v>
      </c>
      <c r="AF145" s="29" t="s">
        <v>84</v>
      </c>
      <c r="AG145" s="29" t="s">
        <v>84</v>
      </c>
      <c r="AH145" s="27" t="s">
        <v>84</v>
      </c>
      <c r="AI145" s="29" t="s">
        <v>84</v>
      </c>
      <c r="AJ145" s="29"/>
      <c r="AK145" s="29" t="s">
        <v>618</v>
      </c>
      <c r="AL145" s="27" t="s">
        <v>84</v>
      </c>
      <c r="AM145" s="36" t="s">
        <v>85</v>
      </c>
      <c r="AN145" s="29" t="s">
        <v>84</v>
      </c>
      <c r="AO145" s="29" t="s">
        <v>84</v>
      </c>
      <c r="AP145" s="36" t="s">
        <v>85</v>
      </c>
      <c r="AQ145" s="29" t="s">
        <v>84</v>
      </c>
      <c r="AR145" s="36" t="s">
        <v>85</v>
      </c>
      <c r="AS145" s="36" t="s">
        <v>85</v>
      </c>
      <c r="AT145" s="36" t="s">
        <v>85</v>
      </c>
      <c r="AU145" s="29" t="s">
        <v>84</v>
      </c>
      <c r="AV145" s="29"/>
      <c r="AW145" s="29" t="s">
        <v>84</v>
      </c>
      <c r="AX145" s="29"/>
      <c r="AY145" s="29"/>
      <c r="AZ145" s="29"/>
      <c r="BA145" s="24"/>
      <c r="BB145" s="24"/>
      <c r="BC145" s="24"/>
      <c r="BD145" s="24"/>
      <c r="BE145" s="51" t="s">
        <v>85</v>
      </c>
      <c r="BF145" s="130" t="s">
        <v>619</v>
      </c>
      <c r="BG145" s="24">
        <v>189.0</v>
      </c>
      <c r="BH145" s="24" t="s">
        <v>69</v>
      </c>
      <c r="BI145" s="37" t="s">
        <v>620</v>
      </c>
    </row>
    <row r="146">
      <c r="A146" s="17" t="s">
        <v>621</v>
      </c>
      <c r="B146" s="27" t="s">
        <v>118</v>
      </c>
      <c r="C146" s="53" t="s">
        <v>69</v>
      </c>
      <c r="D146" s="64" t="s">
        <v>622</v>
      </c>
      <c r="E146" s="64"/>
      <c r="F146" s="21" t="s">
        <v>623</v>
      </c>
      <c r="G146" s="22" t="s">
        <v>73</v>
      </c>
      <c r="H146" s="23"/>
      <c r="I146" s="24"/>
      <c r="J146" s="24"/>
      <c r="K146" s="6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62"/>
      <c r="BB146" s="62"/>
      <c r="BC146" s="62"/>
      <c r="BD146" s="62"/>
      <c r="BE146" s="24"/>
      <c r="BF146" s="24"/>
      <c r="BG146" s="24"/>
      <c r="BH146" s="24"/>
      <c r="BI146" s="56"/>
    </row>
    <row r="147">
      <c r="A147" s="17" t="s">
        <v>624</v>
      </c>
      <c r="B147" s="18" t="s">
        <v>93</v>
      </c>
      <c r="C147" s="53" t="s">
        <v>69</v>
      </c>
      <c r="D147" s="64" t="s">
        <v>625</v>
      </c>
      <c r="E147" s="64"/>
      <c r="F147" s="21"/>
      <c r="G147" s="22" t="s">
        <v>73</v>
      </c>
      <c r="H147" s="23"/>
      <c r="I147" s="24"/>
      <c r="J147" s="24"/>
      <c r="K147" s="6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62"/>
      <c r="BB147" s="62"/>
      <c r="BC147" s="62"/>
      <c r="BD147" s="62"/>
      <c r="BE147" s="24"/>
      <c r="BF147" s="24"/>
      <c r="BG147" s="24"/>
      <c r="BH147" s="24"/>
      <c r="BI147" s="56"/>
    </row>
    <row r="148">
      <c r="A148" s="17" t="s">
        <v>626</v>
      </c>
      <c r="B148" s="29" t="s">
        <v>102</v>
      </c>
      <c r="C148" s="53" t="s">
        <v>69</v>
      </c>
      <c r="D148" s="64" t="s">
        <v>627</v>
      </c>
      <c r="E148" s="64"/>
      <c r="F148" s="21" t="s">
        <v>628</v>
      </c>
      <c r="G148" s="25" t="s">
        <v>147</v>
      </c>
      <c r="H148" s="23">
        <v>43802.0</v>
      </c>
      <c r="I148" s="24">
        <v>1.0</v>
      </c>
      <c r="J148" s="24" t="s">
        <v>148</v>
      </c>
      <c r="K148" s="64"/>
      <c r="L148" s="24"/>
      <c r="M148" s="24"/>
      <c r="N148" s="24" t="s">
        <v>99</v>
      </c>
      <c r="O148" s="24" t="s">
        <v>99</v>
      </c>
      <c r="P148" s="24" t="s">
        <v>84</v>
      </c>
      <c r="Q148" s="24" t="s">
        <v>111</v>
      </c>
      <c r="R148" s="24"/>
      <c r="S148" s="24" t="s">
        <v>84</v>
      </c>
      <c r="T148" s="51" t="s">
        <v>85</v>
      </c>
      <c r="U148" s="51" t="s">
        <v>85</v>
      </c>
      <c r="V148" s="51" t="s">
        <v>85</v>
      </c>
      <c r="W148" s="27"/>
      <c r="X148" s="27"/>
      <c r="Y148" s="24" t="s">
        <v>84</v>
      </c>
      <c r="Z148" s="24" t="s">
        <v>84</v>
      </c>
      <c r="AA148" s="24" t="s">
        <v>84</v>
      </c>
      <c r="AB148" s="24" t="s">
        <v>84</v>
      </c>
      <c r="AC148" s="24" t="s">
        <v>85</v>
      </c>
      <c r="AD148" s="24" t="s">
        <v>84</v>
      </c>
      <c r="AE148" s="24" t="s">
        <v>84</v>
      </c>
      <c r="AF148" s="24" t="s">
        <v>84</v>
      </c>
      <c r="AG148" s="24" t="s">
        <v>84</v>
      </c>
      <c r="AH148" s="24" t="s">
        <v>84</v>
      </c>
      <c r="AI148" s="24" t="s">
        <v>84</v>
      </c>
      <c r="AJ148" s="24"/>
      <c r="AK148" s="24" t="s">
        <v>189</v>
      </c>
      <c r="AL148" s="24" t="s">
        <v>84</v>
      </c>
      <c r="AM148" s="24" t="s">
        <v>84</v>
      </c>
      <c r="AN148" s="24" t="s">
        <v>84</v>
      </c>
      <c r="AO148" s="24" t="s">
        <v>84</v>
      </c>
      <c r="AP148" s="24" t="s">
        <v>84</v>
      </c>
      <c r="AQ148" s="24" t="s">
        <v>84</v>
      </c>
      <c r="AR148" s="24" t="s">
        <v>84</v>
      </c>
      <c r="AS148" s="24" t="s">
        <v>84</v>
      </c>
      <c r="AT148" s="24" t="s">
        <v>84</v>
      </c>
      <c r="AU148" s="24" t="s">
        <v>84</v>
      </c>
      <c r="AV148" s="24"/>
      <c r="AW148" s="24" t="s">
        <v>84</v>
      </c>
      <c r="AX148" s="24"/>
      <c r="AY148" s="24"/>
      <c r="AZ148" s="24"/>
      <c r="BA148" s="61" t="str">
        <f>HYPERLINK("https://community.rsa.com/community/products/netwitness/blog/2019/12/06/using-rsa-netwitness-to-detect-cc-weasel","Yes")</f>
        <v>Yes</v>
      </c>
      <c r="BB148" s="62"/>
      <c r="BC148" s="62"/>
      <c r="BD148" s="62"/>
      <c r="BE148" s="24" t="s">
        <v>85</v>
      </c>
      <c r="BF148" s="24" t="s">
        <v>84</v>
      </c>
      <c r="BG148" s="24" t="s">
        <v>69</v>
      </c>
      <c r="BH148" s="24">
        <v>3.0</v>
      </c>
      <c r="BI148" s="56" t="s">
        <v>629</v>
      </c>
    </row>
    <row r="149">
      <c r="A149" s="131" t="s">
        <v>630</v>
      </c>
      <c r="B149" s="18" t="s">
        <v>93</v>
      </c>
      <c r="C149" s="27" t="s">
        <v>69</v>
      </c>
      <c r="D149" s="132" t="s">
        <v>631</v>
      </c>
      <c r="F149" s="68" t="s">
        <v>632</v>
      </c>
      <c r="G149" s="22" t="s">
        <v>73</v>
      </c>
      <c r="BE149" s="24" t="s">
        <v>85</v>
      </c>
    </row>
    <row r="150">
      <c r="D150" s="120"/>
      <c r="K150" s="120"/>
      <c r="T150" s="121"/>
      <c r="U150" s="121"/>
      <c r="V150" s="121"/>
      <c r="W150" s="121"/>
      <c r="X150" s="121"/>
      <c r="BH150" s="120"/>
      <c r="BI150" s="120"/>
    </row>
    <row r="151">
      <c r="D151" s="120"/>
      <c r="K151" s="120"/>
      <c r="T151" s="121"/>
      <c r="U151" s="121"/>
      <c r="V151" s="121"/>
      <c r="W151" s="121"/>
      <c r="X151" s="121"/>
      <c r="BH151" s="120"/>
      <c r="BI151" s="120"/>
    </row>
    <row r="152">
      <c r="D152" s="120"/>
      <c r="K152" s="120"/>
      <c r="T152" s="121"/>
      <c r="U152" s="121"/>
      <c r="V152" s="121"/>
      <c r="W152" s="121"/>
      <c r="X152" s="121"/>
      <c r="BH152" s="120"/>
      <c r="BI152" s="120"/>
    </row>
    <row r="153">
      <c r="D153" s="120"/>
      <c r="K153" s="120"/>
      <c r="T153" s="121"/>
      <c r="U153" s="121"/>
      <c r="V153" s="121"/>
      <c r="W153" s="121"/>
      <c r="X153" s="121"/>
      <c r="BH153" s="120"/>
      <c r="BI153" s="120"/>
    </row>
    <row r="154">
      <c r="D154" s="120"/>
      <c r="K154" s="120"/>
      <c r="T154" s="121"/>
      <c r="U154" s="121"/>
      <c r="V154" s="121"/>
      <c r="W154" s="121"/>
      <c r="X154" s="121"/>
      <c r="BH154" s="120"/>
      <c r="BI154" s="120"/>
    </row>
    <row r="155">
      <c r="D155" s="120"/>
      <c r="K155" s="120"/>
      <c r="T155" s="121"/>
      <c r="U155" s="121"/>
      <c r="V155" s="121"/>
      <c r="W155" s="121"/>
      <c r="X155" s="121"/>
      <c r="BH155" s="120"/>
      <c r="BI155" s="120"/>
    </row>
    <row r="156">
      <c r="D156" s="120"/>
      <c r="K156" s="120"/>
      <c r="T156" s="121"/>
      <c r="U156" s="121"/>
      <c r="V156" s="121"/>
      <c r="W156" s="121"/>
      <c r="X156" s="121"/>
      <c r="BH156" s="120"/>
      <c r="BI156" s="120"/>
    </row>
    <row r="157">
      <c r="D157" s="120"/>
      <c r="K157" s="120"/>
      <c r="T157" s="121"/>
      <c r="U157" s="121"/>
      <c r="V157" s="121"/>
      <c r="W157" s="121"/>
      <c r="X157" s="121"/>
      <c r="BH157" s="120"/>
      <c r="BI157" s="120"/>
    </row>
    <row r="158">
      <c r="D158" s="120"/>
      <c r="K158" s="120"/>
      <c r="T158" s="121"/>
      <c r="U158" s="121"/>
      <c r="V158" s="121"/>
      <c r="W158" s="121"/>
      <c r="X158" s="121"/>
      <c r="BH158" s="120"/>
      <c r="BI158" s="120"/>
    </row>
    <row r="159">
      <c r="D159" s="120"/>
      <c r="K159" s="120"/>
      <c r="T159" s="121"/>
      <c r="U159" s="121"/>
      <c r="V159" s="121"/>
      <c r="W159" s="121"/>
      <c r="X159" s="121"/>
      <c r="BH159" s="120"/>
      <c r="BI159" s="120"/>
    </row>
    <row r="160">
      <c r="D160" s="120"/>
      <c r="K160" s="120"/>
      <c r="T160" s="121"/>
      <c r="U160" s="121"/>
      <c r="V160" s="121"/>
      <c r="W160" s="121"/>
      <c r="X160" s="121"/>
      <c r="BH160" s="120"/>
      <c r="BI160" s="120"/>
    </row>
    <row r="161">
      <c r="D161" s="120"/>
      <c r="K161" s="120"/>
      <c r="T161" s="121"/>
      <c r="U161" s="121"/>
      <c r="V161" s="121"/>
      <c r="W161" s="121"/>
      <c r="X161" s="121"/>
      <c r="BH161" s="120"/>
      <c r="BI161" s="120"/>
    </row>
    <row r="162">
      <c r="D162" s="120"/>
      <c r="K162" s="120"/>
      <c r="T162" s="121"/>
      <c r="U162" s="121"/>
      <c r="V162" s="121"/>
      <c r="W162" s="121"/>
      <c r="X162" s="121"/>
      <c r="BH162" s="120"/>
      <c r="BI162" s="120"/>
    </row>
    <row r="163">
      <c r="D163" s="120"/>
      <c r="K163" s="120"/>
      <c r="T163" s="121"/>
      <c r="U163" s="121"/>
      <c r="V163" s="121"/>
      <c r="W163" s="121"/>
      <c r="X163" s="121"/>
      <c r="BH163" s="120"/>
      <c r="BI163" s="120"/>
    </row>
    <row r="164">
      <c r="D164" s="120"/>
      <c r="K164" s="120"/>
      <c r="T164" s="121"/>
      <c r="U164" s="121"/>
      <c r="V164" s="121"/>
      <c r="W164" s="121"/>
      <c r="X164" s="121"/>
      <c r="BH164" s="120"/>
      <c r="BI164" s="120"/>
    </row>
    <row r="165">
      <c r="D165" s="120"/>
      <c r="K165" s="120"/>
      <c r="T165" s="121"/>
      <c r="U165" s="121"/>
      <c r="V165" s="121"/>
      <c r="W165" s="121"/>
      <c r="X165" s="121"/>
      <c r="BH165" s="120"/>
      <c r="BI165" s="120"/>
    </row>
    <row r="166">
      <c r="D166" s="120"/>
      <c r="K166" s="120"/>
      <c r="T166" s="121"/>
      <c r="U166" s="121"/>
      <c r="V166" s="121"/>
      <c r="W166" s="121"/>
      <c r="X166" s="121"/>
      <c r="BH166" s="120"/>
      <c r="BI166" s="120"/>
    </row>
    <row r="167">
      <c r="D167" s="120"/>
      <c r="K167" s="120"/>
      <c r="T167" s="121"/>
      <c r="U167" s="121"/>
      <c r="V167" s="121"/>
      <c r="W167" s="121"/>
      <c r="X167" s="121"/>
      <c r="BH167" s="120"/>
      <c r="BI167" s="120"/>
    </row>
    <row r="168">
      <c r="D168" s="120"/>
      <c r="K168" s="120"/>
      <c r="T168" s="121"/>
      <c r="U168" s="121"/>
      <c r="V168" s="121"/>
      <c r="W168" s="121"/>
      <c r="X168" s="121"/>
      <c r="BH168" s="120"/>
      <c r="BI168" s="120"/>
    </row>
    <row r="169">
      <c r="D169" s="120"/>
      <c r="K169" s="120"/>
      <c r="T169" s="121"/>
      <c r="U169" s="121"/>
      <c r="V169" s="121"/>
      <c r="W169" s="121"/>
      <c r="X169" s="121"/>
      <c r="BH169" s="120"/>
      <c r="BI169" s="120"/>
    </row>
    <row r="170">
      <c r="D170" s="120"/>
      <c r="K170" s="120"/>
      <c r="T170" s="121"/>
      <c r="U170" s="121"/>
      <c r="V170" s="121"/>
      <c r="W170" s="121"/>
      <c r="X170" s="121"/>
      <c r="BH170" s="120"/>
      <c r="BI170" s="120"/>
    </row>
    <row r="171">
      <c r="D171" s="120"/>
      <c r="K171" s="120"/>
      <c r="T171" s="121"/>
      <c r="U171" s="121"/>
      <c r="V171" s="121"/>
      <c r="W171" s="121"/>
      <c r="X171" s="121"/>
      <c r="BH171" s="120"/>
      <c r="BI171" s="120"/>
    </row>
    <row r="172">
      <c r="D172" s="120"/>
      <c r="K172" s="120"/>
      <c r="T172" s="121"/>
      <c r="U172" s="121"/>
      <c r="V172" s="121"/>
      <c r="W172" s="121"/>
      <c r="X172" s="121"/>
      <c r="BH172" s="120"/>
      <c r="BI172" s="120"/>
    </row>
    <row r="173">
      <c r="D173" s="120"/>
      <c r="K173" s="120"/>
      <c r="T173" s="121"/>
      <c r="U173" s="121"/>
      <c r="V173" s="121"/>
      <c r="W173" s="121"/>
      <c r="X173" s="121"/>
      <c r="BH173" s="120"/>
      <c r="BI173" s="120"/>
    </row>
    <row r="174">
      <c r="D174" s="120"/>
      <c r="K174" s="120"/>
      <c r="T174" s="121"/>
      <c r="U174" s="121"/>
      <c r="V174" s="121"/>
      <c r="W174" s="121"/>
      <c r="X174" s="121"/>
      <c r="BH174" s="120"/>
      <c r="BI174" s="120"/>
    </row>
    <row r="175">
      <c r="D175" s="120"/>
      <c r="K175" s="120"/>
      <c r="T175" s="121"/>
      <c r="U175" s="121"/>
      <c r="V175" s="121"/>
      <c r="W175" s="121"/>
      <c r="X175" s="121"/>
      <c r="BH175" s="120"/>
      <c r="BI175" s="120"/>
    </row>
    <row r="176">
      <c r="D176" s="120"/>
      <c r="K176" s="120"/>
      <c r="T176" s="121"/>
      <c r="U176" s="121"/>
      <c r="V176" s="121"/>
      <c r="W176" s="121"/>
      <c r="X176" s="121"/>
      <c r="BH176" s="120"/>
      <c r="BI176" s="120"/>
    </row>
    <row r="177">
      <c r="D177" s="120"/>
      <c r="K177" s="120"/>
      <c r="T177" s="121"/>
      <c r="U177" s="121"/>
      <c r="V177" s="121"/>
      <c r="W177" s="121"/>
      <c r="X177" s="121"/>
      <c r="BH177" s="120"/>
      <c r="BI177" s="120"/>
    </row>
    <row r="178">
      <c r="D178" s="120"/>
      <c r="K178" s="120"/>
      <c r="T178" s="121"/>
      <c r="U178" s="121"/>
      <c r="V178" s="121"/>
      <c r="W178" s="121"/>
      <c r="X178" s="121"/>
      <c r="BH178" s="120"/>
      <c r="BI178" s="120"/>
    </row>
    <row r="179">
      <c r="D179" s="120"/>
      <c r="K179" s="120"/>
      <c r="T179" s="121"/>
      <c r="U179" s="121"/>
      <c r="V179" s="121"/>
      <c r="W179" s="121"/>
      <c r="X179" s="121"/>
      <c r="BH179" s="120"/>
      <c r="BI179" s="120"/>
    </row>
    <row r="180">
      <c r="D180" s="120"/>
      <c r="K180" s="120"/>
      <c r="T180" s="121"/>
      <c r="U180" s="121"/>
      <c r="V180" s="121"/>
      <c r="W180" s="121"/>
      <c r="X180" s="121"/>
      <c r="BH180" s="120"/>
      <c r="BI180" s="120"/>
    </row>
    <row r="181">
      <c r="D181" s="120"/>
      <c r="K181" s="120"/>
      <c r="T181" s="121"/>
      <c r="U181" s="121"/>
      <c r="V181" s="121"/>
      <c r="W181" s="121"/>
      <c r="X181" s="121"/>
      <c r="BH181" s="120"/>
      <c r="BI181" s="120"/>
    </row>
    <row r="182">
      <c r="D182" s="120"/>
      <c r="K182" s="120"/>
      <c r="T182" s="121"/>
      <c r="U182" s="121"/>
      <c r="V182" s="121"/>
      <c r="W182" s="121"/>
      <c r="X182" s="121"/>
      <c r="BH182" s="120"/>
      <c r="BI182" s="120"/>
    </row>
    <row r="183">
      <c r="D183" s="120"/>
      <c r="K183" s="120"/>
      <c r="T183" s="121"/>
      <c r="U183" s="121"/>
      <c r="V183" s="121"/>
      <c r="W183" s="121"/>
      <c r="X183" s="121"/>
      <c r="BH183" s="120"/>
      <c r="BI183" s="120"/>
    </row>
    <row r="184">
      <c r="D184" s="120"/>
      <c r="K184" s="120"/>
      <c r="T184" s="121"/>
      <c r="U184" s="121"/>
      <c r="V184" s="121"/>
      <c r="W184" s="121"/>
      <c r="X184" s="121"/>
      <c r="BH184" s="120"/>
      <c r="BI184" s="120"/>
    </row>
    <row r="185">
      <c r="D185" s="120"/>
      <c r="K185" s="120"/>
      <c r="T185" s="121"/>
      <c r="U185" s="121"/>
      <c r="V185" s="121"/>
      <c r="W185" s="121"/>
      <c r="X185" s="121"/>
      <c r="BH185" s="120"/>
      <c r="BI185" s="120"/>
    </row>
    <row r="186">
      <c r="D186" s="120"/>
      <c r="K186" s="120"/>
      <c r="T186" s="121"/>
      <c r="U186" s="121"/>
      <c r="V186" s="121"/>
      <c r="W186" s="121"/>
      <c r="X186" s="121"/>
      <c r="BH186" s="120"/>
      <c r="BI186" s="120"/>
    </row>
    <row r="187">
      <c r="D187" s="120"/>
      <c r="K187" s="120"/>
      <c r="T187" s="121"/>
      <c r="U187" s="121"/>
      <c r="V187" s="121"/>
      <c r="W187" s="121"/>
      <c r="X187" s="121"/>
      <c r="BH187" s="120"/>
      <c r="BI187" s="120"/>
    </row>
    <row r="188">
      <c r="D188" s="120"/>
      <c r="K188" s="120"/>
      <c r="T188" s="121"/>
      <c r="U188" s="121"/>
      <c r="V188" s="121"/>
      <c r="W188" s="121"/>
      <c r="X188" s="121"/>
      <c r="BH188" s="120"/>
      <c r="BI188" s="120"/>
    </row>
    <row r="189">
      <c r="D189" s="120"/>
      <c r="K189" s="120"/>
      <c r="T189" s="121"/>
      <c r="U189" s="121"/>
      <c r="V189" s="121"/>
      <c r="W189" s="121"/>
      <c r="X189" s="121"/>
      <c r="BH189" s="120"/>
      <c r="BI189" s="120"/>
    </row>
    <row r="190">
      <c r="D190" s="120"/>
      <c r="K190" s="120"/>
      <c r="T190" s="121"/>
      <c r="U190" s="121"/>
      <c r="V190" s="121"/>
      <c r="W190" s="121"/>
      <c r="X190" s="121"/>
      <c r="BH190" s="120"/>
      <c r="BI190" s="120"/>
    </row>
    <row r="191">
      <c r="D191" s="120"/>
      <c r="K191" s="120"/>
      <c r="T191" s="121"/>
      <c r="U191" s="121"/>
      <c r="V191" s="121"/>
      <c r="W191" s="121"/>
      <c r="X191" s="121"/>
      <c r="BH191" s="120"/>
      <c r="BI191" s="120"/>
    </row>
    <row r="192">
      <c r="D192" s="120"/>
      <c r="K192" s="120"/>
      <c r="T192" s="121"/>
      <c r="U192" s="121"/>
      <c r="V192" s="121"/>
      <c r="W192" s="121"/>
      <c r="X192" s="121"/>
      <c r="BH192" s="120"/>
      <c r="BI192" s="120"/>
    </row>
    <row r="193">
      <c r="D193" s="120"/>
      <c r="K193" s="120"/>
      <c r="T193" s="121"/>
      <c r="U193" s="121"/>
      <c r="V193" s="121"/>
      <c r="W193" s="121"/>
      <c r="X193" s="121"/>
      <c r="BH193" s="120"/>
      <c r="BI193" s="120"/>
    </row>
    <row r="194">
      <c r="D194" s="120"/>
      <c r="K194" s="120"/>
      <c r="T194" s="121"/>
      <c r="U194" s="121"/>
      <c r="V194" s="121"/>
      <c r="W194" s="121"/>
      <c r="X194" s="121"/>
      <c r="BH194" s="120"/>
      <c r="BI194" s="120"/>
    </row>
    <row r="195">
      <c r="D195" s="120"/>
      <c r="K195" s="120"/>
      <c r="T195" s="121"/>
      <c r="U195" s="121"/>
      <c r="V195" s="121"/>
      <c r="W195" s="121"/>
      <c r="X195" s="121"/>
      <c r="BH195" s="120"/>
      <c r="BI195" s="120"/>
    </row>
    <row r="196">
      <c r="D196" s="120"/>
      <c r="K196" s="120"/>
      <c r="T196" s="121"/>
      <c r="U196" s="121"/>
      <c r="V196" s="121"/>
      <c r="W196" s="121"/>
      <c r="X196" s="121"/>
      <c r="BH196" s="120"/>
      <c r="BI196" s="120"/>
    </row>
    <row r="197">
      <c r="D197" s="120"/>
      <c r="K197" s="120"/>
      <c r="T197" s="121"/>
      <c r="U197" s="121"/>
      <c r="V197" s="121"/>
      <c r="W197" s="121"/>
      <c r="X197" s="121"/>
      <c r="BH197" s="120"/>
      <c r="BI197" s="120"/>
    </row>
    <row r="198">
      <c r="D198" s="120"/>
      <c r="K198" s="120"/>
      <c r="T198" s="121"/>
      <c r="U198" s="121"/>
      <c r="V198" s="121"/>
      <c r="W198" s="121"/>
      <c r="X198" s="121"/>
      <c r="BH198" s="120"/>
      <c r="BI198" s="120"/>
    </row>
    <row r="199">
      <c r="D199" s="120"/>
      <c r="K199" s="120"/>
      <c r="T199" s="121"/>
      <c r="U199" s="121"/>
      <c r="V199" s="121"/>
      <c r="W199" s="121"/>
      <c r="X199" s="121"/>
      <c r="BH199" s="120"/>
      <c r="BI199" s="120"/>
    </row>
    <row r="200">
      <c r="D200" s="120"/>
      <c r="K200" s="120"/>
      <c r="T200" s="121"/>
      <c r="U200" s="121"/>
      <c r="V200" s="121"/>
      <c r="W200" s="121"/>
      <c r="X200" s="121"/>
      <c r="BH200" s="120"/>
      <c r="BI200" s="120"/>
    </row>
    <row r="201">
      <c r="D201" s="120"/>
      <c r="K201" s="120"/>
      <c r="T201" s="121"/>
      <c r="U201" s="121"/>
      <c r="V201" s="121"/>
      <c r="W201" s="121"/>
      <c r="X201" s="121"/>
      <c r="BH201" s="120"/>
      <c r="BI201" s="120"/>
    </row>
    <row r="202">
      <c r="D202" s="120"/>
      <c r="K202" s="120"/>
      <c r="T202" s="121"/>
      <c r="U202" s="121"/>
      <c r="V202" s="121"/>
      <c r="W202" s="121"/>
      <c r="X202" s="121"/>
      <c r="BH202" s="120"/>
      <c r="BI202" s="120"/>
    </row>
    <row r="203">
      <c r="D203" s="120"/>
      <c r="K203" s="120"/>
      <c r="T203" s="121"/>
      <c r="U203" s="121"/>
      <c r="V203" s="121"/>
      <c r="W203" s="121"/>
      <c r="X203" s="121"/>
      <c r="BH203" s="120"/>
      <c r="BI203" s="120"/>
    </row>
    <row r="204">
      <c r="D204" s="120"/>
      <c r="K204" s="120"/>
      <c r="T204" s="121"/>
      <c r="U204" s="121"/>
      <c r="V204" s="121"/>
      <c r="W204" s="121"/>
      <c r="X204" s="121"/>
      <c r="BH204" s="120"/>
      <c r="BI204" s="120"/>
    </row>
    <row r="205">
      <c r="D205" s="120"/>
      <c r="K205" s="120"/>
      <c r="T205" s="121"/>
      <c r="U205" s="121"/>
      <c r="V205" s="121"/>
      <c r="W205" s="121"/>
      <c r="X205" s="121"/>
      <c r="BH205" s="120"/>
      <c r="BI205" s="120"/>
    </row>
    <row r="206">
      <c r="D206" s="120"/>
      <c r="K206" s="120"/>
      <c r="T206" s="121"/>
      <c r="U206" s="121"/>
      <c r="V206" s="121"/>
      <c r="W206" s="121"/>
      <c r="X206" s="121"/>
      <c r="BH206" s="120"/>
      <c r="BI206" s="120"/>
    </row>
    <row r="207">
      <c r="D207" s="120"/>
      <c r="K207" s="120"/>
      <c r="T207" s="121"/>
      <c r="U207" s="121"/>
      <c r="V207" s="121"/>
      <c r="W207" s="121"/>
      <c r="X207" s="121"/>
      <c r="BH207" s="120"/>
      <c r="BI207" s="120"/>
    </row>
    <row r="208">
      <c r="D208" s="120"/>
      <c r="K208" s="120"/>
      <c r="T208" s="121"/>
      <c r="U208" s="121"/>
      <c r="V208" s="121"/>
      <c r="W208" s="121"/>
      <c r="X208" s="121"/>
      <c r="BH208" s="120"/>
      <c r="BI208" s="120"/>
    </row>
    <row r="209">
      <c r="D209" s="120"/>
      <c r="K209" s="120"/>
      <c r="T209" s="121"/>
      <c r="U209" s="121"/>
      <c r="V209" s="121"/>
      <c r="W209" s="121"/>
      <c r="X209" s="121"/>
      <c r="BH209" s="120"/>
      <c r="BI209" s="120"/>
    </row>
    <row r="210">
      <c r="D210" s="120"/>
      <c r="K210" s="120"/>
      <c r="T210" s="121"/>
      <c r="U210" s="121"/>
      <c r="V210" s="121"/>
      <c r="W210" s="121"/>
      <c r="X210" s="121"/>
      <c r="BH210" s="120"/>
      <c r="BI210" s="120"/>
    </row>
    <row r="211">
      <c r="D211" s="120"/>
      <c r="K211" s="120"/>
      <c r="T211" s="121"/>
      <c r="U211" s="121"/>
      <c r="V211" s="121"/>
      <c r="W211" s="121"/>
      <c r="X211" s="121"/>
      <c r="BH211" s="120"/>
      <c r="BI211" s="120"/>
    </row>
    <row r="212">
      <c r="D212" s="120"/>
      <c r="K212" s="120"/>
      <c r="T212" s="121"/>
      <c r="U212" s="121"/>
      <c r="V212" s="121"/>
      <c r="W212" s="121"/>
      <c r="X212" s="121"/>
      <c r="BH212" s="120"/>
      <c r="BI212" s="120"/>
    </row>
    <row r="213">
      <c r="D213" s="120"/>
      <c r="K213" s="120"/>
      <c r="T213" s="121"/>
      <c r="U213" s="121"/>
      <c r="V213" s="121"/>
      <c r="W213" s="121"/>
      <c r="X213" s="121"/>
      <c r="BH213" s="120"/>
      <c r="BI213" s="120"/>
    </row>
    <row r="214">
      <c r="D214" s="120"/>
      <c r="K214" s="120"/>
      <c r="T214" s="121"/>
      <c r="U214" s="121"/>
      <c r="V214" s="121"/>
      <c r="W214" s="121"/>
      <c r="X214" s="121"/>
      <c r="BH214" s="120"/>
      <c r="BI214" s="120"/>
    </row>
    <row r="215">
      <c r="D215" s="120"/>
      <c r="K215" s="120"/>
      <c r="T215" s="121"/>
      <c r="U215" s="121"/>
      <c r="V215" s="121"/>
      <c r="W215" s="121"/>
      <c r="X215" s="121"/>
      <c r="BH215" s="120"/>
      <c r="BI215" s="120"/>
    </row>
    <row r="216">
      <c r="D216" s="120"/>
      <c r="K216" s="120"/>
      <c r="T216" s="121"/>
      <c r="U216" s="121"/>
      <c r="V216" s="121"/>
      <c r="W216" s="121"/>
      <c r="X216" s="121"/>
      <c r="BH216" s="120"/>
      <c r="BI216" s="120"/>
    </row>
    <row r="217">
      <c r="D217" s="120"/>
      <c r="K217" s="120"/>
      <c r="T217" s="121"/>
      <c r="U217" s="121"/>
      <c r="V217" s="121"/>
      <c r="W217" s="121"/>
      <c r="X217" s="121"/>
      <c r="BH217" s="120"/>
      <c r="BI217" s="120"/>
    </row>
    <row r="218">
      <c r="D218" s="120"/>
      <c r="K218" s="120"/>
      <c r="T218" s="121"/>
      <c r="U218" s="121"/>
      <c r="V218" s="121"/>
      <c r="W218" s="121"/>
      <c r="X218" s="121"/>
      <c r="BH218" s="120"/>
      <c r="BI218" s="120"/>
    </row>
    <row r="219">
      <c r="D219" s="120"/>
      <c r="K219" s="120"/>
      <c r="T219" s="121"/>
      <c r="U219" s="121"/>
      <c r="V219" s="121"/>
      <c r="W219" s="121"/>
      <c r="X219" s="121"/>
      <c r="BH219" s="120"/>
      <c r="BI219" s="120"/>
    </row>
    <row r="220">
      <c r="D220" s="120"/>
      <c r="K220" s="120"/>
      <c r="T220" s="121"/>
      <c r="U220" s="121"/>
      <c r="V220" s="121"/>
      <c r="W220" s="121"/>
      <c r="X220" s="121"/>
      <c r="BH220" s="120"/>
      <c r="BI220" s="120"/>
    </row>
    <row r="221">
      <c r="D221" s="120"/>
      <c r="K221" s="120"/>
      <c r="T221" s="121"/>
      <c r="U221" s="121"/>
      <c r="V221" s="121"/>
      <c r="W221" s="121"/>
      <c r="X221" s="121"/>
      <c r="BH221" s="120"/>
      <c r="BI221" s="120"/>
    </row>
    <row r="222">
      <c r="D222" s="120"/>
      <c r="K222" s="120"/>
      <c r="T222" s="121"/>
      <c r="U222" s="121"/>
      <c r="V222" s="121"/>
      <c r="W222" s="121"/>
      <c r="X222" s="121"/>
      <c r="BH222" s="120"/>
      <c r="BI222" s="120"/>
    </row>
    <row r="223">
      <c r="D223" s="120"/>
      <c r="K223" s="120"/>
      <c r="T223" s="121"/>
      <c r="U223" s="121"/>
      <c r="V223" s="121"/>
      <c r="W223" s="121"/>
      <c r="X223" s="121"/>
      <c r="BH223" s="120"/>
      <c r="BI223" s="120"/>
    </row>
    <row r="224">
      <c r="D224" s="120"/>
      <c r="K224" s="120"/>
      <c r="T224" s="121"/>
      <c r="U224" s="121"/>
      <c r="V224" s="121"/>
      <c r="W224" s="121"/>
      <c r="X224" s="121"/>
      <c r="BH224" s="120"/>
      <c r="BI224" s="120"/>
    </row>
    <row r="225">
      <c r="D225" s="120"/>
      <c r="K225" s="120"/>
      <c r="T225" s="121"/>
      <c r="U225" s="121"/>
      <c r="V225" s="121"/>
      <c r="W225" s="121"/>
      <c r="X225" s="121"/>
      <c r="BH225" s="120"/>
      <c r="BI225" s="120"/>
    </row>
    <row r="226">
      <c r="D226" s="120"/>
      <c r="K226" s="120"/>
      <c r="T226" s="121"/>
      <c r="U226" s="121"/>
      <c r="V226" s="121"/>
      <c r="W226" s="121"/>
      <c r="X226" s="121"/>
      <c r="BH226" s="120"/>
      <c r="BI226" s="120"/>
    </row>
    <row r="227">
      <c r="D227" s="120"/>
      <c r="K227" s="120"/>
      <c r="T227" s="121"/>
      <c r="U227" s="121"/>
      <c r="V227" s="121"/>
      <c r="W227" s="121"/>
      <c r="X227" s="121"/>
      <c r="BH227" s="120"/>
      <c r="BI227" s="120"/>
    </row>
    <row r="228">
      <c r="D228" s="120"/>
      <c r="K228" s="120"/>
      <c r="T228" s="121"/>
      <c r="U228" s="121"/>
      <c r="V228" s="121"/>
      <c r="W228" s="121"/>
      <c r="X228" s="121"/>
      <c r="BH228" s="120"/>
      <c r="BI228" s="120"/>
    </row>
    <row r="229">
      <c r="D229" s="120"/>
      <c r="K229" s="120"/>
      <c r="T229" s="121"/>
      <c r="U229" s="121"/>
      <c r="V229" s="121"/>
      <c r="W229" s="121"/>
      <c r="X229" s="121"/>
      <c r="BH229" s="120"/>
      <c r="BI229" s="120"/>
    </row>
    <row r="230">
      <c r="D230" s="120"/>
      <c r="K230" s="120"/>
      <c r="T230" s="121"/>
      <c r="U230" s="121"/>
      <c r="V230" s="121"/>
      <c r="W230" s="121"/>
      <c r="X230" s="121"/>
      <c r="BH230" s="120"/>
      <c r="BI230" s="120"/>
    </row>
    <row r="231">
      <c r="D231" s="120"/>
      <c r="K231" s="120"/>
      <c r="T231" s="121"/>
      <c r="U231" s="121"/>
      <c r="V231" s="121"/>
      <c r="W231" s="121"/>
      <c r="X231" s="121"/>
      <c r="BH231" s="120"/>
      <c r="BI231" s="120"/>
    </row>
    <row r="232">
      <c r="D232" s="120"/>
      <c r="K232" s="120"/>
      <c r="T232" s="121"/>
      <c r="U232" s="121"/>
      <c r="V232" s="121"/>
      <c r="W232" s="121"/>
      <c r="X232" s="121"/>
      <c r="BH232" s="120"/>
      <c r="BI232" s="120"/>
    </row>
    <row r="233">
      <c r="D233" s="120"/>
      <c r="K233" s="120"/>
      <c r="T233" s="121"/>
      <c r="U233" s="121"/>
      <c r="V233" s="121"/>
      <c r="W233" s="121"/>
      <c r="X233" s="121"/>
      <c r="BH233" s="120"/>
      <c r="BI233" s="120"/>
    </row>
    <row r="234">
      <c r="D234" s="120"/>
      <c r="K234" s="120"/>
      <c r="T234" s="121"/>
      <c r="U234" s="121"/>
      <c r="V234" s="121"/>
      <c r="W234" s="121"/>
      <c r="X234" s="121"/>
      <c r="BH234" s="120"/>
      <c r="BI234" s="120"/>
    </row>
    <row r="235">
      <c r="D235" s="120"/>
      <c r="K235" s="120"/>
      <c r="T235" s="121"/>
      <c r="U235" s="121"/>
      <c r="V235" s="121"/>
      <c r="W235" s="121"/>
      <c r="X235" s="121"/>
      <c r="BH235" s="120"/>
      <c r="BI235" s="120"/>
    </row>
    <row r="236">
      <c r="D236" s="120"/>
      <c r="K236" s="120"/>
      <c r="T236" s="121"/>
      <c r="U236" s="121"/>
      <c r="V236" s="121"/>
      <c r="W236" s="121"/>
      <c r="X236" s="121"/>
      <c r="BH236" s="120"/>
      <c r="BI236" s="120"/>
    </row>
    <row r="237">
      <c r="D237" s="120"/>
      <c r="K237" s="120"/>
      <c r="T237" s="121"/>
      <c r="U237" s="121"/>
      <c r="V237" s="121"/>
      <c r="W237" s="121"/>
      <c r="X237" s="121"/>
      <c r="BH237" s="120"/>
      <c r="BI237" s="120"/>
    </row>
    <row r="238">
      <c r="D238" s="120"/>
      <c r="K238" s="120"/>
      <c r="T238" s="121"/>
      <c r="U238" s="121"/>
      <c r="V238" s="121"/>
      <c r="W238" s="121"/>
      <c r="X238" s="121"/>
      <c r="BH238" s="120"/>
      <c r="BI238" s="120"/>
    </row>
    <row r="239">
      <c r="D239" s="120"/>
      <c r="K239" s="120"/>
      <c r="T239" s="121"/>
      <c r="U239" s="121"/>
      <c r="V239" s="121"/>
      <c r="W239" s="121"/>
      <c r="X239" s="121"/>
      <c r="BH239" s="120"/>
      <c r="BI239" s="120"/>
    </row>
    <row r="240">
      <c r="D240" s="120"/>
      <c r="K240" s="120"/>
      <c r="T240" s="121"/>
      <c r="U240" s="121"/>
      <c r="V240" s="121"/>
      <c r="W240" s="121"/>
      <c r="X240" s="121"/>
      <c r="BH240" s="120"/>
      <c r="BI240" s="120"/>
    </row>
    <row r="241">
      <c r="D241" s="120"/>
      <c r="K241" s="120"/>
      <c r="T241" s="121"/>
      <c r="U241" s="121"/>
      <c r="V241" s="121"/>
      <c r="W241" s="121"/>
      <c r="X241" s="121"/>
      <c r="BH241" s="120"/>
      <c r="BI241" s="120"/>
    </row>
    <row r="242">
      <c r="D242" s="120"/>
      <c r="K242" s="120"/>
      <c r="T242" s="121"/>
      <c r="U242" s="121"/>
      <c r="V242" s="121"/>
      <c r="W242" s="121"/>
      <c r="X242" s="121"/>
      <c r="BH242" s="120"/>
      <c r="BI242" s="120"/>
    </row>
    <row r="243">
      <c r="D243" s="120"/>
      <c r="K243" s="120"/>
      <c r="T243" s="121"/>
      <c r="U243" s="121"/>
      <c r="V243" s="121"/>
      <c r="W243" s="121"/>
      <c r="X243" s="121"/>
      <c r="BH243" s="120"/>
      <c r="BI243" s="120"/>
    </row>
    <row r="244">
      <c r="D244" s="120"/>
      <c r="K244" s="120"/>
      <c r="T244" s="121"/>
      <c r="U244" s="121"/>
      <c r="V244" s="121"/>
      <c r="W244" s="121"/>
      <c r="X244" s="121"/>
      <c r="BH244" s="120"/>
      <c r="BI244" s="120"/>
    </row>
    <row r="245">
      <c r="D245" s="120"/>
      <c r="K245" s="120"/>
      <c r="T245" s="121"/>
      <c r="U245" s="121"/>
      <c r="V245" s="121"/>
      <c r="W245" s="121"/>
      <c r="X245" s="121"/>
      <c r="BH245" s="120"/>
      <c r="BI245" s="120"/>
    </row>
    <row r="246">
      <c r="D246" s="120"/>
      <c r="K246" s="120"/>
      <c r="T246" s="121"/>
      <c r="U246" s="121"/>
      <c r="V246" s="121"/>
      <c r="W246" s="121"/>
      <c r="X246" s="121"/>
      <c r="BH246" s="120"/>
      <c r="BI246" s="120"/>
    </row>
    <row r="247">
      <c r="D247" s="120"/>
      <c r="K247" s="120"/>
      <c r="T247" s="121"/>
      <c r="U247" s="121"/>
      <c r="V247" s="121"/>
      <c r="W247" s="121"/>
      <c r="X247" s="121"/>
      <c r="BH247" s="120"/>
      <c r="BI247" s="120"/>
    </row>
    <row r="248">
      <c r="D248" s="120"/>
      <c r="K248" s="120"/>
      <c r="T248" s="121"/>
      <c r="U248" s="121"/>
      <c r="V248" s="121"/>
      <c r="W248" s="121"/>
      <c r="X248" s="121"/>
      <c r="BH248" s="120"/>
      <c r="BI248" s="120"/>
    </row>
    <row r="249">
      <c r="D249" s="120"/>
      <c r="K249" s="120"/>
      <c r="T249" s="121"/>
      <c r="U249" s="121"/>
      <c r="V249" s="121"/>
      <c r="W249" s="121"/>
      <c r="X249" s="121"/>
      <c r="BH249" s="120"/>
      <c r="BI249" s="120"/>
    </row>
    <row r="250">
      <c r="D250" s="120"/>
      <c r="K250" s="120"/>
      <c r="T250" s="121"/>
      <c r="U250" s="121"/>
      <c r="V250" s="121"/>
      <c r="W250" s="121"/>
      <c r="X250" s="121"/>
      <c r="BH250" s="120"/>
      <c r="BI250" s="120"/>
    </row>
    <row r="251">
      <c r="D251" s="120"/>
      <c r="K251" s="120"/>
      <c r="T251" s="121"/>
      <c r="U251" s="121"/>
      <c r="V251" s="121"/>
      <c r="W251" s="121"/>
      <c r="X251" s="121"/>
      <c r="BH251" s="120"/>
      <c r="BI251" s="120"/>
    </row>
    <row r="252">
      <c r="D252" s="120"/>
      <c r="K252" s="120"/>
      <c r="T252" s="121"/>
      <c r="U252" s="121"/>
      <c r="V252" s="121"/>
      <c r="W252" s="121"/>
      <c r="X252" s="121"/>
      <c r="BH252" s="120"/>
      <c r="BI252" s="120"/>
    </row>
    <row r="253">
      <c r="D253" s="120"/>
      <c r="K253" s="120"/>
      <c r="T253" s="121"/>
      <c r="U253" s="121"/>
      <c r="V253" s="121"/>
      <c r="W253" s="121"/>
      <c r="X253" s="121"/>
      <c r="BH253" s="120"/>
      <c r="BI253" s="120"/>
    </row>
    <row r="254">
      <c r="D254" s="120"/>
      <c r="K254" s="120"/>
      <c r="T254" s="121"/>
      <c r="U254" s="121"/>
      <c r="V254" s="121"/>
      <c r="W254" s="121"/>
      <c r="X254" s="121"/>
      <c r="BH254" s="120"/>
      <c r="BI254" s="120"/>
    </row>
    <row r="255">
      <c r="D255" s="120"/>
      <c r="K255" s="120"/>
      <c r="T255" s="121"/>
      <c r="U255" s="121"/>
      <c r="V255" s="121"/>
      <c r="W255" s="121"/>
      <c r="X255" s="121"/>
      <c r="BH255" s="120"/>
      <c r="BI255" s="120"/>
    </row>
    <row r="256">
      <c r="D256" s="120"/>
      <c r="K256" s="120"/>
      <c r="T256" s="121"/>
      <c r="U256" s="121"/>
      <c r="V256" s="121"/>
      <c r="W256" s="121"/>
      <c r="X256" s="121"/>
      <c r="BH256" s="120"/>
      <c r="BI256" s="120"/>
    </row>
    <row r="257">
      <c r="D257" s="120"/>
      <c r="K257" s="120"/>
      <c r="T257" s="121"/>
      <c r="U257" s="121"/>
      <c r="V257" s="121"/>
      <c r="W257" s="121"/>
      <c r="X257" s="121"/>
      <c r="BH257" s="120"/>
      <c r="BI257" s="120"/>
    </row>
    <row r="258">
      <c r="D258" s="120"/>
      <c r="K258" s="120"/>
      <c r="T258" s="121"/>
      <c r="U258" s="121"/>
      <c r="V258" s="121"/>
      <c r="W258" s="121"/>
      <c r="X258" s="121"/>
      <c r="BH258" s="120"/>
      <c r="BI258" s="120"/>
    </row>
    <row r="259">
      <c r="D259" s="120"/>
      <c r="K259" s="120"/>
      <c r="T259" s="121"/>
      <c r="U259" s="121"/>
      <c r="V259" s="121"/>
      <c r="W259" s="121"/>
      <c r="X259" s="121"/>
      <c r="BH259" s="120"/>
      <c r="BI259" s="120"/>
    </row>
    <row r="260">
      <c r="D260" s="120"/>
      <c r="K260" s="120"/>
      <c r="T260" s="121"/>
      <c r="U260" s="121"/>
      <c r="V260" s="121"/>
      <c r="W260" s="121"/>
      <c r="X260" s="121"/>
      <c r="BH260" s="120"/>
      <c r="BI260" s="120"/>
    </row>
    <row r="261">
      <c r="D261" s="120"/>
      <c r="K261" s="120"/>
      <c r="T261" s="121"/>
      <c r="U261" s="121"/>
      <c r="V261" s="121"/>
      <c r="W261" s="121"/>
      <c r="X261" s="121"/>
      <c r="BH261" s="120"/>
      <c r="BI261" s="120"/>
    </row>
    <row r="262">
      <c r="D262" s="120"/>
      <c r="K262" s="120"/>
      <c r="T262" s="121"/>
      <c r="U262" s="121"/>
      <c r="V262" s="121"/>
      <c r="W262" s="121"/>
      <c r="X262" s="121"/>
      <c r="BH262" s="120"/>
      <c r="BI262" s="120"/>
    </row>
    <row r="263">
      <c r="D263" s="120"/>
      <c r="K263" s="120"/>
      <c r="T263" s="121"/>
      <c r="U263" s="121"/>
      <c r="V263" s="121"/>
      <c r="W263" s="121"/>
      <c r="X263" s="121"/>
      <c r="BH263" s="120"/>
      <c r="BI263" s="120"/>
    </row>
    <row r="264">
      <c r="D264" s="120"/>
      <c r="K264" s="120"/>
      <c r="T264" s="121"/>
      <c r="U264" s="121"/>
      <c r="V264" s="121"/>
      <c r="W264" s="121"/>
      <c r="X264" s="121"/>
      <c r="BH264" s="120"/>
      <c r="BI264" s="120"/>
    </row>
    <row r="265">
      <c r="D265" s="120"/>
      <c r="K265" s="120"/>
      <c r="T265" s="121"/>
      <c r="U265" s="121"/>
      <c r="V265" s="121"/>
      <c r="W265" s="121"/>
      <c r="X265" s="121"/>
      <c r="BH265" s="120"/>
      <c r="BI265" s="120"/>
    </row>
    <row r="266">
      <c r="D266" s="120"/>
      <c r="K266" s="120"/>
      <c r="T266" s="121"/>
      <c r="U266" s="121"/>
      <c r="V266" s="121"/>
      <c r="W266" s="121"/>
      <c r="X266" s="121"/>
      <c r="BH266" s="120"/>
      <c r="BI266" s="120"/>
    </row>
    <row r="267">
      <c r="D267" s="120"/>
      <c r="K267" s="120"/>
      <c r="T267" s="121"/>
      <c r="U267" s="121"/>
      <c r="V267" s="121"/>
      <c r="W267" s="121"/>
      <c r="X267" s="121"/>
      <c r="BH267" s="120"/>
      <c r="BI267" s="120"/>
    </row>
    <row r="268">
      <c r="D268" s="120"/>
      <c r="K268" s="120"/>
      <c r="T268" s="121"/>
      <c r="U268" s="121"/>
      <c r="V268" s="121"/>
      <c r="W268" s="121"/>
      <c r="X268" s="121"/>
      <c r="BH268" s="120"/>
      <c r="BI268" s="120"/>
    </row>
    <row r="269">
      <c r="D269" s="120"/>
      <c r="K269" s="120"/>
      <c r="T269" s="121"/>
      <c r="U269" s="121"/>
      <c r="V269" s="121"/>
      <c r="W269" s="121"/>
      <c r="X269" s="121"/>
      <c r="BH269" s="120"/>
      <c r="BI269" s="120"/>
    </row>
    <row r="270">
      <c r="D270" s="120"/>
      <c r="K270" s="120"/>
      <c r="T270" s="121"/>
      <c r="U270" s="121"/>
      <c r="V270" s="121"/>
      <c r="W270" s="121"/>
      <c r="X270" s="121"/>
      <c r="BH270" s="120"/>
      <c r="BI270" s="120"/>
    </row>
    <row r="271">
      <c r="D271" s="120"/>
      <c r="K271" s="120"/>
      <c r="T271" s="121"/>
      <c r="U271" s="121"/>
      <c r="V271" s="121"/>
      <c r="W271" s="121"/>
      <c r="X271" s="121"/>
      <c r="BH271" s="120"/>
      <c r="BI271" s="120"/>
    </row>
    <row r="272">
      <c r="D272" s="120"/>
      <c r="K272" s="120"/>
      <c r="T272" s="121"/>
      <c r="U272" s="121"/>
      <c r="V272" s="121"/>
      <c r="W272" s="121"/>
      <c r="X272" s="121"/>
      <c r="BH272" s="120"/>
      <c r="BI272" s="120"/>
    </row>
    <row r="273">
      <c r="D273" s="120"/>
      <c r="K273" s="120"/>
      <c r="T273" s="121"/>
      <c r="U273" s="121"/>
      <c r="V273" s="121"/>
      <c r="W273" s="121"/>
      <c r="X273" s="121"/>
      <c r="BH273" s="120"/>
      <c r="BI273" s="120"/>
    </row>
    <row r="274">
      <c r="D274" s="120"/>
      <c r="K274" s="120"/>
      <c r="T274" s="121"/>
      <c r="U274" s="121"/>
      <c r="V274" s="121"/>
      <c r="W274" s="121"/>
      <c r="X274" s="121"/>
      <c r="BH274" s="120"/>
      <c r="BI274" s="120"/>
    </row>
    <row r="275">
      <c r="D275" s="120"/>
      <c r="K275" s="120"/>
      <c r="T275" s="121"/>
      <c r="U275" s="121"/>
      <c r="V275" s="121"/>
      <c r="W275" s="121"/>
      <c r="X275" s="121"/>
      <c r="BH275" s="120"/>
      <c r="BI275" s="120"/>
    </row>
    <row r="276">
      <c r="D276" s="120"/>
      <c r="K276" s="120"/>
      <c r="T276" s="121"/>
      <c r="U276" s="121"/>
      <c r="V276" s="121"/>
      <c r="W276" s="121"/>
      <c r="X276" s="121"/>
      <c r="BH276" s="120"/>
      <c r="BI276" s="120"/>
    </row>
    <row r="277">
      <c r="D277" s="120"/>
      <c r="K277" s="120"/>
      <c r="T277" s="121"/>
      <c r="U277" s="121"/>
      <c r="V277" s="121"/>
      <c r="W277" s="121"/>
      <c r="X277" s="121"/>
      <c r="BH277" s="120"/>
      <c r="BI277" s="120"/>
    </row>
    <row r="278">
      <c r="D278" s="120"/>
      <c r="K278" s="120"/>
      <c r="T278" s="121"/>
      <c r="U278" s="121"/>
      <c r="V278" s="121"/>
      <c r="W278" s="121"/>
      <c r="X278" s="121"/>
      <c r="BH278" s="120"/>
      <c r="BI278" s="120"/>
    </row>
    <row r="279">
      <c r="D279" s="120"/>
      <c r="K279" s="120"/>
      <c r="T279" s="121"/>
      <c r="U279" s="121"/>
      <c r="V279" s="121"/>
      <c r="W279" s="121"/>
      <c r="X279" s="121"/>
      <c r="BH279" s="120"/>
      <c r="BI279" s="120"/>
    </row>
    <row r="280">
      <c r="D280" s="120"/>
      <c r="K280" s="120"/>
      <c r="T280" s="121"/>
      <c r="U280" s="121"/>
      <c r="V280" s="121"/>
      <c r="W280" s="121"/>
      <c r="X280" s="121"/>
      <c r="BH280" s="120"/>
      <c r="BI280" s="120"/>
    </row>
    <row r="281">
      <c r="D281" s="120"/>
      <c r="K281" s="120"/>
      <c r="T281" s="121"/>
      <c r="U281" s="121"/>
      <c r="V281" s="121"/>
      <c r="W281" s="121"/>
      <c r="X281" s="121"/>
      <c r="BH281" s="120"/>
      <c r="BI281" s="120"/>
    </row>
    <row r="282">
      <c r="D282" s="120"/>
      <c r="K282" s="120"/>
      <c r="T282" s="121"/>
      <c r="U282" s="121"/>
      <c r="V282" s="121"/>
      <c r="W282" s="121"/>
      <c r="X282" s="121"/>
      <c r="BH282" s="120"/>
      <c r="BI282" s="120"/>
    </row>
    <row r="283">
      <c r="D283" s="120"/>
      <c r="K283" s="120"/>
      <c r="T283" s="121"/>
      <c r="U283" s="121"/>
      <c r="V283" s="121"/>
      <c r="W283" s="121"/>
      <c r="X283" s="121"/>
      <c r="BH283" s="120"/>
      <c r="BI283" s="120"/>
    </row>
    <row r="284">
      <c r="D284" s="120"/>
      <c r="K284" s="120"/>
      <c r="T284" s="121"/>
      <c r="U284" s="121"/>
      <c r="V284" s="121"/>
      <c r="W284" s="121"/>
      <c r="X284" s="121"/>
      <c r="BH284" s="120"/>
      <c r="BI284" s="120"/>
    </row>
    <row r="285">
      <c r="D285" s="120"/>
      <c r="K285" s="120"/>
      <c r="T285" s="121"/>
      <c r="U285" s="121"/>
      <c r="V285" s="121"/>
      <c r="W285" s="121"/>
      <c r="X285" s="121"/>
      <c r="BH285" s="120"/>
      <c r="BI285" s="120"/>
    </row>
    <row r="286">
      <c r="D286" s="120"/>
      <c r="K286" s="120"/>
      <c r="T286" s="121"/>
      <c r="U286" s="121"/>
      <c r="V286" s="121"/>
      <c r="W286" s="121"/>
      <c r="X286" s="121"/>
      <c r="BH286" s="120"/>
      <c r="BI286" s="120"/>
    </row>
    <row r="287">
      <c r="D287" s="120"/>
      <c r="K287" s="120"/>
      <c r="T287" s="121"/>
      <c r="U287" s="121"/>
      <c r="V287" s="121"/>
      <c r="W287" s="121"/>
      <c r="X287" s="121"/>
      <c r="BH287" s="120"/>
      <c r="BI287" s="120"/>
    </row>
    <row r="288">
      <c r="D288" s="120"/>
      <c r="K288" s="120"/>
      <c r="T288" s="121"/>
      <c r="U288" s="121"/>
      <c r="V288" s="121"/>
      <c r="W288" s="121"/>
      <c r="X288" s="121"/>
      <c r="BH288" s="120"/>
      <c r="BI288" s="120"/>
    </row>
    <row r="289">
      <c r="D289" s="120"/>
      <c r="K289" s="120"/>
      <c r="T289" s="121"/>
      <c r="U289" s="121"/>
      <c r="V289" s="121"/>
      <c r="W289" s="121"/>
      <c r="X289" s="121"/>
      <c r="BH289" s="120"/>
      <c r="BI289" s="120"/>
    </row>
    <row r="290">
      <c r="D290" s="120"/>
      <c r="K290" s="120"/>
      <c r="T290" s="121"/>
      <c r="U290" s="121"/>
      <c r="V290" s="121"/>
      <c r="W290" s="121"/>
      <c r="X290" s="121"/>
      <c r="BH290" s="120"/>
      <c r="BI290" s="120"/>
    </row>
    <row r="291">
      <c r="D291" s="120"/>
      <c r="K291" s="120"/>
      <c r="T291" s="121"/>
      <c r="U291" s="121"/>
      <c r="V291" s="121"/>
      <c r="W291" s="121"/>
      <c r="X291" s="121"/>
      <c r="BH291" s="120"/>
      <c r="BI291" s="120"/>
    </row>
    <row r="292">
      <c r="D292" s="120"/>
      <c r="K292" s="120"/>
      <c r="T292" s="121"/>
      <c r="U292" s="121"/>
      <c r="V292" s="121"/>
      <c r="W292" s="121"/>
      <c r="X292" s="121"/>
      <c r="BH292" s="120"/>
      <c r="BI292" s="120"/>
    </row>
    <row r="293">
      <c r="D293" s="120"/>
      <c r="K293" s="120"/>
      <c r="T293" s="121"/>
      <c r="U293" s="121"/>
      <c r="V293" s="121"/>
      <c r="W293" s="121"/>
      <c r="X293" s="121"/>
      <c r="BH293" s="120"/>
      <c r="BI293" s="120"/>
    </row>
    <row r="294">
      <c r="D294" s="120"/>
      <c r="K294" s="120"/>
      <c r="T294" s="121"/>
      <c r="U294" s="121"/>
      <c r="V294" s="121"/>
      <c r="W294" s="121"/>
      <c r="X294" s="121"/>
      <c r="BH294" s="120"/>
      <c r="BI294" s="120"/>
    </row>
    <row r="295">
      <c r="D295" s="120"/>
      <c r="K295" s="120"/>
      <c r="T295" s="121"/>
      <c r="U295" s="121"/>
      <c r="V295" s="121"/>
      <c r="W295" s="121"/>
      <c r="X295" s="121"/>
      <c r="BH295" s="120"/>
      <c r="BI295" s="120"/>
    </row>
    <row r="296">
      <c r="D296" s="120"/>
      <c r="K296" s="120"/>
      <c r="T296" s="121"/>
      <c r="U296" s="121"/>
      <c r="V296" s="121"/>
      <c r="W296" s="121"/>
      <c r="X296" s="121"/>
      <c r="BH296" s="120"/>
      <c r="BI296" s="120"/>
    </row>
    <row r="297">
      <c r="D297" s="120"/>
      <c r="K297" s="120"/>
      <c r="T297" s="121"/>
      <c r="U297" s="121"/>
      <c r="V297" s="121"/>
      <c r="W297" s="121"/>
      <c r="X297" s="121"/>
      <c r="BH297" s="120"/>
      <c r="BI297" s="120"/>
    </row>
    <row r="298">
      <c r="D298" s="120"/>
      <c r="K298" s="120"/>
      <c r="T298" s="121"/>
      <c r="U298" s="121"/>
      <c r="V298" s="121"/>
      <c r="W298" s="121"/>
      <c r="X298" s="121"/>
      <c r="BH298" s="120"/>
      <c r="BI298" s="120"/>
    </row>
    <row r="299">
      <c r="D299" s="120"/>
      <c r="K299" s="120"/>
      <c r="T299" s="121"/>
      <c r="U299" s="121"/>
      <c r="V299" s="121"/>
      <c r="W299" s="121"/>
      <c r="X299" s="121"/>
      <c r="BH299" s="120"/>
      <c r="BI299" s="120"/>
    </row>
    <row r="300">
      <c r="D300" s="120"/>
      <c r="K300" s="120"/>
      <c r="T300" s="121"/>
      <c r="U300" s="121"/>
      <c r="V300" s="121"/>
      <c r="W300" s="121"/>
      <c r="X300" s="121"/>
      <c r="BH300" s="120"/>
      <c r="BI300" s="120"/>
    </row>
    <row r="301">
      <c r="D301" s="120"/>
      <c r="K301" s="120"/>
      <c r="T301" s="121"/>
      <c r="U301" s="121"/>
      <c r="V301" s="121"/>
      <c r="W301" s="121"/>
      <c r="X301" s="121"/>
      <c r="BH301" s="120"/>
      <c r="BI301" s="120"/>
    </row>
    <row r="302">
      <c r="D302" s="120"/>
      <c r="K302" s="120"/>
      <c r="T302" s="121"/>
      <c r="U302" s="121"/>
      <c r="V302" s="121"/>
      <c r="W302" s="121"/>
      <c r="X302" s="121"/>
      <c r="BH302" s="120"/>
      <c r="BI302" s="120"/>
    </row>
    <row r="303">
      <c r="D303" s="120"/>
      <c r="K303" s="120"/>
      <c r="T303" s="121"/>
      <c r="U303" s="121"/>
      <c r="V303" s="121"/>
      <c r="W303" s="121"/>
      <c r="X303" s="121"/>
      <c r="BH303" s="120"/>
      <c r="BI303" s="120"/>
    </row>
    <row r="304">
      <c r="D304" s="120"/>
      <c r="K304" s="120"/>
      <c r="T304" s="121"/>
      <c r="U304" s="121"/>
      <c r="V304" s="121"/>
      <c r="W304" s="121"/>
      <c r="X304" s="121"/>
      <c r="BH304" s="120"/>
      <c r="BI304" s="120"/>
    </row>
    <row r="305">
      <c r="D305" s="120"/>
      <c r="K305" s="120"/>
      <c r="T305" s="121"/>
      <c r="U305" s="121"/>
      <c r="V305" s="121"/>
      <c r="W305" s="121"/>
      <c r="X305" s="121"/>
      <c r="BH305" s="120"/>
      <c r="BI305" s="120"/>
    </row>
    <row r="306">
      <c r="D306" s="120"/>
      <c r="K306" s="120"/>
      <c r="T306" s="121"/>
      <c r="U306" s="121"/>
      <c r="V306" s="121"/>
      <c r="W306" s="121"/>
      <c r="X306" s="121"/>
      <c r="BH306" s="120"/>
      <c r="BI306" s="120"/>
    </row>
    <row r="307">
      <c r="D307" s="120"/>
      <c r="K307" s="120"/>
      <c r="T307" s="121"/>
      <c r="U307" s="121"/>
      <c r="V307" s="121"/>
      <c r="W307" s="121"/>
      <c r="X307" s="121"/>
      <c r="BH307" s="120"/>
      <c r="BI307" s="120"/>
    </row>
    <row r="308">
      <c r="D308" s="120"/>
      <c r="K308" s="120"/>
      <c r="T308" s="121"/>
      <c r="U308" s="121"/>
      <c r="V308" s="121"/>
      <c r="W308" s="121"/>
      <c r="X308" s="121"/>
      <c r="BH308" s="120"/>
      <c r="BI308" s="120"/>
    </row>
    <row r="309">
      <c r="D309" s="120"/>
      <c r="K309" s="120"/>
      <c r="T309" s="121"/>
      <c r="U309" s="121"/>
      <c r="V309" s="121"/>
      <c r="W309" s="121"/>
      <c r="X309" s="121"/>
      <c r="BH309" s="120"/>
      <c r="BI309" s="120"/>
    </row>
    <row r="310">
      <c r="D310" s="120"/>
      <c r="K310" s="120"/>
      <c r="T310" s="121"/>
      <c r="U310" s="121"/>
      <c r="V310" s="121"/>
      <c r="W310" s="121"/>
      <c r="X310" s="121"/>
      <c r="BH310" s="120"/>
      <c r="BI310" s="120"/>
    </row>
    <row r="311">
      <c r="D311" s="120"/>
      <c r="K311" s="120"/>
      <c r="T311" s="121"/>
      <c r="U311" s="121"/>
      <c r="V311" s="121"/>
      <c r="W311" s="121"/>
      <c r="X311" s="121"/>
      <c r="BH311" s="120"/>
      <c r="BI311" s="120"/>
    </row>
    <row r="312">
      <c r="D312" s="120"/>
      <c r="K312" s="120"/>
      <c r="T312" s="121"/>
      <c r="U312" s="121"/>
      <c r="V312" s="121"/>
      <c r="W312" s="121"/>
      <c r="X312" s="121"/>
      <c r="BH312" s="120"/>
      <c r="BI312" s="120"/>
    </row>
    <row r="313">
      <c r="D313" s="120"/>
      <c r="K313" s="120"/>
      <c r="T313" s="121"/>
      <c r="U313" s="121"/>
      <c r="V313" s="121"/>
      <c r="W313" s="121"/>
      <c r="X313" s="121"/>
      <c r="BH313" s="120"/>
      <c r="BI313" s="120"/>
    </row>
    <row r="314">
      <c r="D314" s="120"/>
      <c r="K314" s="120"/>
      <c r="T314" s="121"/>
      <c r="U314" s="121"/>
      <c r="V314" s="121"/>
      <c r="W314" s="121"/>
      <c r="X314" s="121"/>
      <c r="BH314" s="120"/>
      <c r="BI314" s="120"/>
    </row>
    <row r="315">
      <c r="D315" s="120"/>
      <c r="K315" s="120"/>
      <c r="T315" s="121"/>
      <c r="U315" s="121"/>
      <c r="V315" s="121"/>
      <c r="W315" s="121"/>
      <c r="X315" s="121"/>
      <c r="BH315" s="120"/>
      <c r="BI315" s="120"/>
    </row>
    <row r="316">
      <c r="D316" s="120"/>
      <c r="K316" s="120"/>
      <c r="T316" s="121"/>
      <c r="U316" s="121"/>
      <c r="V316" s="121"/>
      <c r="W316" s="121"/>
      <c r="X316" s="121"/>
      <c r="BH316" s="120"/>
      <c r="BI316" s="120"/>
    </row>
    <row r="317">
      <c r="D317" s="120"/>
      <c r="K317" s="120"/>
      <c r="T317" s="121"/>
      <c r="U317" s="121"/>
      <c r="V317" s="121"/>
      <c r="W317" s="121"/>
      <c r="X317" s="121"/>
      <c r="BH317" s="120"/>
      <c r="BI317" s="120"/>
    </row>
    <row r="318">
      <c r="D318" s="120"/>
      <c r="K318" s="120"/>
      <c r="T318" s="121"/>
      <c r="U318" s="121"/>
      <c r="V318" s="121"/>
      <c r="W318" s="121"/>
      <c r="X318" s="121"/>
      <c r="BH318" s="120"/>
      <c r="BI318" s="120"/>
    </row>
    <row r="319">
      <c r="D319" s="120"/>
      <c r="K319" s="120"/>
      <c r="T319" s="121"/>
      <c r="U319" s="121"/>
      <c r="V319" s="121"/>
      <c r="W319" s="121"/>
      <c r="X319" s="121"/>
      <c r="BH319" s="120"/>
      <c r="BI319" s="120"/>
    </row>
    <row r="320">
      <c r="D320" s="120"/>
      <c r="K320" s="120"/>
      <c r="T320" s="121"/>
      <c r="U320" s="121"/>
      <c r="V320" s="121"/>
      <c r="W320" s="121"/>
      <c r="X320" s="121"/>
      <c r="BH320" s="120"/>
      <c r="BI320" s="120"/>
    </row>
    <row r="321">
      <c r="D321" s="120"/>
      <c r="K321" s="120"/>
      <c r="T321" s="121"/>
      <c r="U321" s="121"/>
      <c r="V321" s="121"/>
      <c r="W321" s="121"/>
      <c r="X321" s="121"/>
      <c r="BH321" s="120"/>
      <c r="BI321" s="120"/>
    </row>
    <row r="322">
      <c r="D322" s="120"/>
      <c r="K322" s="120"/>
      <c r="T322" s="121"/>
      <c r="U322" s="121"/>
      <c r="V322" s="121"/>
      <c r="W322" s="121"/>
      <c r="X322" s="121"/>
      <c r="BH322" s="120"/>
      <c r="BI322" s="120"/>
    </row>
    <row r="323">
      <c r="D323" s="120"/>
      <c r="K323" s="120"/>
      <c r="T323" s="121"/>
      <c r="U323" s="121"/>
      <c r="V323" s="121"/>
      <c r="W323" s="121"/>
      <c r="X323" s="121"/>
      <c r="BH323" s="120"/>
      <c r="BI323" s="120"/>
    </row>
    <row r="324">
      <c r="D324" s="120"/>
      <c r="K324" s="120"/>
      <c r="T324" s="121"/>
      <c r="U324" s="121"/>
      <c r="V324" s="121"/>
      <c r="W324" s="121"/>
      <c r="X324" s="121"/>
      <c r="BH324" s="120"/>
      <c r="BI324" s="120"/>
    </row>
    <row r="325">
      <c r="D325" s="120"/>
      <c r="K325" s="120"/>
      <c r="T325" s="121"/>
      <c r="U325" s="121"/>
      <c r="V325" s="121"/>
      <c r="W325" s="121"/>
      <c r="X325" s="121"/>
      <c r="BH325" s="120"/>
      <c r="BI325" s="120"/>
    </row>
    <row r="326">
      <c r="D326" s="120"/>
      <c r="K326" s="120"/>
      <c r="T326" s="121"/>
      <c r="U326" s="121"/>
      <c r="V326" s="121"/>
      <c r="W326" s="121"/>
      <c r="X326" s="121"/>
      <c r="BH326" s="120"/>
      <c r="BI326" s="120"/>
    </row>
    <row r="327">
      <c r="D327" s="120"/>
      <c r="K327" s="120"/>
      <c r="T327" s="121"/>
      <c r="U327" s="121"/>
      <c r="V327" s="121"/>
      <c r="W327" s="121"/>
      <c r="X327" s="121"/>
      <c r="BH327" s="120"/>
      <c r="BI327" s="120"/>
    </row>
    <row r="328">
      <c r="D328" s="120"/>
      <c r="K328" s="120"/>
      <c r="T328" s="121"/>
      <c r="U328" s="121"/>
      <c r="V328" s="121"/>
      <c r="W328" s="121"/>
      <c r="X328" s="121"/>
      <c r="BH328" s="120"/>
      <c r="BI328" s="120"/>
    </row>
    <row r="329">
      <c r="D329" s="120"/>
      <c r="K329" s="120"/>
      <c r="T329" s="121"/>
      <c r="U329" s="121"/>
      <c r="V329" s="121"/>
      <c r="W329" s="121"/>
      <c r="X329" s="121"/>
      <c r="BH329" s="120"/>
      <c r="BI329" s="120"/>
    </row>
    <row r="330">
      <c r="D330" s="120"/>
      <c r="K330" s="120"/>
      <c r="T330" s="121"/>
      <c r="U330" s="121"/>
      <c r="V330" s="121"/>
      <c r="W330" s="121"/>
      <c r="X330" s="121"/>
      <c r="BH330" s="120"/>
      <c r="BI330" s="120"/>
    </row>
    <row r="331">
      <c r="D331" s="120"/>
      <c r="K331" s="120"/>
      <c r="T331" s="121"/>
      <c r="U331" s="121"/>
      <c r="V331" s="121"/>
      <c r="W331" s="121"/>
      <c r="X331" s="121"/>
      <c r="BH331" s="120"/>
      <c r="BI331" s="120"/>
    </row>
    <row r="332">
      <c r="D332" s="120"/>
      <c r="K332" s="120"/>
      <c r="T332" s="121"/>
      <c r="U332" s="121"/>
      <c r="V332" s="121"/>
      <c r="W332" s="121"/>
      <c r="X332" s="121"/>
      <c r="BH332" s="120"/>
      <c r="BI332" s="120"/>
    </row>
    <row r="333">
      <c r="D333" s="120"/>
      <c r="K333" s="120"/>
      <c r="T333" s="121"/>
      <c r="U333" s="121"/>
      <c r="V333" s="121"/>
      <c r="W333" s="121"/>
      <c r="X333" s="121"/>
      <c r="BH333" s="120"/>
      <c r="BI333" s="120"/>
    </row>
    <row r="334">
      <c r="D334" s="120"/>
      <c r="K334" s="120"/>
      <c r="T334" s="121"/>
      <c r="U334" s="121"/>
      <c r="V334" s="121"/>
      <c r="W334" s="121"/>
      <c r="X334" s="121"/>
      <c r="BH334" s="120"/>
      <c r="BI334" s="120"/>
    </row>
    <row r="335">
      <c r="D335" s="120"/>
      <c r="K335" s="120"/>
      <c r="T335" s="121"/>
      <c r="U335" s="121"/>
      <c r="V335" s="121"/>
      <c r="W335" s="121"/>
      <c r="X335" s="121"/>
      <c r="BH335" s="120"/>
      <c r="BI335" s="120"/>
    </row>
    <row r="336">
      <c r="D336" s="120"/>
      <c r="K336" s="120"/>
      <c r="T336" s="121"/>
      <c r="U336" s="121"/>
      <c r="V336" s="121"/>
      <c r="W336" s="121"/>
      <c r="X336" s="121"/>
      <c r="BH336" s="120"/>
      <c r="BI336" s="120"/>
    </row>
    <row r="337">
      <c r="D337" s="120"/>
      <c r="K337" s="120"/>
      <c r="T337" s="121"/>
      <c r="U337" s="121"/>
      <c r="V337" s="121"/>
      <c r="W337" s="121"/>
      <c r="X337" s="121"/>
      <c r="BH337" s="120"/>
      <c r="BI337" s="120"/>
    </row>
    <row r="338">
      <c r="D338" s="120"/>
      <c r="K338" s="120"/>
      <c r="T338" s="121"/>
      <c r="U338" s="121"/>
      <c r="V338" s="121"/>
      <c r="W338" s="121"/>
      <c r="X338" s="121"/>
      <c r="BH338" s="120"/>
      <c r="BI338" s="120"/>
    </row>
    <row r="339">
      <c r="D339" s="120"/>
      <c r="K339" s="120"/>
      <c r="T339" s="121"/>
      <c r="U339" s="121"/>
      <c r="V339" s="121"/>
      <c r="W339" s="121"/>
      <c r="X339" s="121"/>
      <c r="BH339" s="120"/>
      <c r="BI339" s="120"/>
    </row>
    <row r="340">
      <c r="D340" s="120"/>
      <c r="K340" s="120"/>
      <c r="T340" s="121"/>
      <c r="U340" s="121"/>
      <c r="V340" s="121"/>
      <c r="W340" s="121"/>
      <c r="X340" s="121"/>
      <c r="BH340" s="120"/>
      <c r="BI340" s="120"/>
    </row>
    <row r="341">
      <c r="D341" s="120"/>
      <c r="K341" s="120"/>
      <c r="T341" s="121"/>
      <c r="U341" s="121"/>
      <c r="V341" s="121"/>
      <c r="W341" s="121"/>
      <c r="X341" s="121"/>
      <c r="BH341" s="120"/>
      <c r="BI341" s="120"/>
    </row>
    <row r="342">
      <c r="D342" s="120"/>
      <c r="K342" s="120"/>
      <c r="T342" s="121"/>
      <c r="U342" s="121"/>
      <c r="V342" s="121"/>
      <c r="W342" s="121"/>
      <c r="X342" s="121"/>
      <c r="BH342" s="120"/>
      <c r="BI342" s="120"/>
    </row>
    <row r="343">
      <c r="D343" s="120"/>
      <c r="K343" s="120"/>
      <c r="T343" s="121"/>
      <c r="U343" s="121"/>
      <c r="V343" s="121"/>
      <c r="W343" s="121"/>
      <c r="X343" s="121"/>
      <c r="BH343" s="120"/>
      <c r="BI343" s="120"/>
    </row>
    <row r="344">
      <c r="D344" s="120"/>
      <c r="K344" s="120"/>
      <c r="T344" s="121"/>
      <c r="U344" s="121"/>
      <c r="V344" s="121"/>
      <c r="W344" s="121"/>
      <c r="X344" s="121"/>
      <c r="BH344" s="120"/>
      <c r="BI344" s="120"/>
    </row>
    <row r="345">
      <c r="D345" s="120"/>
      <c r="K345" s="120"/>
      <c r="T345" s="121"/>
      <c r="U345" s="121"/>
      <c r="V345" s="121"/>
      <c r="W345" s="121"/>
      <c r="X345" s="121"/>
      <c r="BH345" s="120"/>
      <c r="BI345" s="120"/>
    </row>
    <row r="346">
      <c r="D346" s="120"/>
      <c r="K346" s="120"/>
      <c r="T346" s="121"/>
      <c r="U346" s="121"/>
      <c r="V346" s="121"/>
      <c r="W346" s="121"/>
      <c r="X346" s="121"/>
      <c r="BH346" s="120"/>
      <c r="BI346" s="120"/>
    </row>
    <row r="347">
      <c r="D347" s="120"/>
      <c r="K347" s="120"/>
      <c r="T347" s="121"/>
      <c r="U347" s="121"/>
      <c r="V347" s="121"/>
      <c r="W347" s="121"/>
      <c r="X347" s="121"/>
      <c r="BH347" s="120"/>
      <c r="BI347" s="120"/>
    </row>
    <row r="348">
      <c r="D348" s="120"/>
      <c r="K348" s="120"/>
      <c r="T348" s="121"/>
      <c r="U348" s="121"/>
      <c r="V348" s="121"/>
      <c r="W348" s="121"/>
      <c r="X348" s="121"/>
      <c r="BH348" s="120"/>
      <c r="BI348" s="120"/>
    </row>
    <row r="349">
      <c r="D349" s="120"/>
      <c r="K349" s="120"/>
      <c r="T349" s="121"/>
      <c r="U349" s="121"/>
      <c r="V349" s="121"/>
      <c r="W349" s="121"/>
      <c r="X349" s="121"/>
      <c r="BH349" s="120"/>
      <c r="BI349" s="120"/>
    </row>
    <row r="350">
      <c r="D350" s="120"/>
      <c r="K350" s="120"/>
      <c r="T350" s="121"/>
      <c r="U350" s="121"/>
      <c r="V350" s="121"/>
      <c r="W350" s="121"/>
      <c r="X350" s="121"/>
      <c r="BH350" s="120"/>
      <c r="BI350" s="120"/>
    </row>
    <row r="351">
      <c r="D351" s="120"/>
      <c r="K351" s="120"/>
      <c r="T351" s="121"/>
      <c r="U351" s="121"/>
      <c r="V351" s="121"/>
      <c r="W351" s="121"/>
      <c r="X351" s="121"/>
      <c r="BH351" s="120"/>
      <c r="BI351" s="120"/>
    </row>
    <row r="352">
      <c r="D352" s="120"/>
      <c r="K352" s="120"/>
      <c r="T352" s="121"/>
      <c r="U352" s="121"/>
      <c r="V352" s="121"/>
      <c r="W352" s="121"/>
      <c r="X352" s="121"/>
      <c r="BH352" s="120"/>
      <c r="BI352" s="120"/>
    </row>
    <row r="353">
      <c r="D353" s="120"/>
      <c r="K353" s="120"/>
      <c r="T353" s="121"/>
      <c r="U353" s="121"/>
      <c r="V353" s="121"/>
      <c r="W353" s="121"/>
      <c r="X353" s="121"/>
      <c r="BH353" s="120"/>
      <c r="BI353" s="120"/>
    </row>
    <row r="354">
      <c r="D354" s="120"/>
      <c r="K354" s="120"/>
      <c r="T354" s="121"/>
      <c r="U354" s="121"/>
      <c r="V354" s="121"/>
      <c r="W354" s="121"/>
      <c r="X354" s="121"/>
      <c r="BH354" s="120"/>
      <c r="BI354" s="120"/>
    </row>
    <row r="355">
      <c r="D355" s="120"/>
      <c r="K355" s="120"/>
      <c r="T355" s="121"/>
      <c r="U355" s="121"/>
      <c r="V355" s="121"/>
      <c r="W355" s="121"/>
      <c r="X355" s="121"/>
      <c r="BH355" s="120"/>
      <c r="BI355" s="120"/>
    </row>
    <row r="356">
      <c r="D356" s="120"/>
      <c r="K356" s="120"/>
      <c r="T356" s="121"/>
      <c r="U356" s="121"/>
      <c r="V356" s="121"/>
      <c r="W356" s="121"/>
      <c r="X356" s="121"/>
      <c r="BH356" s="120"/>
      <c r="BI356" s="120"/>
    </row>
    <row r="357">
      <c r="D357" s="120"/>
      <c r="K357" s="120"/>
      <c r="T357" s="121"/>
      <c r="U357" s="121"/>
      <c r="V357" s="121"/>
      <c r="W357" s="121"/>
      <c r="X357" s="121"/>
      <c r="BH357" s="120"/>
      <c r="BI357" s="120"/>
    </row>
    <row r="358">
      <c r="D358" s="120"/>
      <c r="K358" s="120"/>
      <c r="T358" s="121"/>
      <c r="U358" s="121"/>
      <c r="V358" s="121"/>
      <c r="W358" s="121"/>
      <c r="X358" s="121"/>
      <c r="BH358" s="120"/>
      <c r="BI358" s="120"/>
    </row>
    <row r="359">
      <c r="D359" s="120"/>
      <c r="K359" s="120"/>
      <c r="T359" s="121"/>
      <c r="U359" s="121"/>
      <c r="V359" s="121"/>
      <c r="W359" s="121"/>
      <c r="X359" s="121"/>
      <c r="BH359" s="120"/>
      <c r="BI359" s="120"/>
    </row>
    <row r="360">
      <c r="D360" s="120"/>
      <c r="K360" s="120"/>
      <c r="T360" s="121"/>
      <c r="U360" s="121"/>
      <c r="V360" s="121"/>
      <c r="W360" s="121"/>
      <c r="X360" s="121"/>
      <c r="BH360" s="120"/>
      <c r="BI360" s="120"/>
    </row>
    <row r="361">
      <c r="D361" s="120"/>
      <c r="K361" s="120"/>
      <c r="T361" s="121"/>
      <c r="U361" s="121"/>
      <c r="V361" s="121"/>
      <c r="W361" s="121"/>
      <c r="X361" s="121"/>
      <c r="BH361" s="120"/>
      <c r="BI361" s="120"/>
    </row>
    <row r="362">
      <c r="D362" s="120"/>
      <c r="K362" s="120"/>
      <c r="T362" s="121"/>
      <c r="U362" s="121"/>
      <c r="V362" s="121"/>
      <c r="W362" s="121"/>
      <c r="X362" s="121"/>
      <c r="BH362" s="120"/>
      <c r="BI362" s="120"/>
    </row>
    <row r="363">
      <c r="D363" s="120"/>
      <c r="K363" s="120"/>
      <c r="T363" s="121"/>
      <c r="U363" s="121"/>
      <c r="V363" s="121"/>
      <c r="W363" s="121"/>
      <c r="X363" s="121"/>
      <c r="BH363" s="120"/>
      <c r="BI363" s="120"/>
    </row>
    <row r="364">
      <c r="D364" s="120"/>
      <c r="K364" s="120"/>
      <c r="T364" s="121"/>
      <c r="U364" s="121"/>
      <c r="V364" s="121"/>
      <c r="W364" s="121"/>
      <c r="X364" s="121"/>
      <c r="BH364" s="120"/>
      <c r="BI364" s="120"/>
    </row>
    <row r="365">
      <c r="D365" s="120"/>
      <c r="K365" s="120"/>
      <c r="T365" s="121"/>
      <c r="U365" s="121"/>
      <c r="V365" s="121"/>
      <c r="W365" s="121"/>
      <c r="X365" s="121"/>
      <c r="BH365" s="120"/>
      <c r="BI365" s="120"/>
    </row>
    <row r="366">
      <c r="D366" s="120"/>
      <c r="K366" s="120"/>
      <c r="T366" s="121"/>
      <c r="U366" s="121"/>
      <c r="V366" s="121"/>
      <c r="W366" s="121"/>
      <c r="X366" s="121"/>
      <c r="BH366" s="120"/>
      <c r="BI366" s="120"/>
    </row>
    <row r="367">
      <c r="D367" s="120"/>
      <c r="K367" s="120"/>
      <c r="T367" s="121"/>
      <c r="U367" s="121"/>
      <c r="V367" s="121"/>
      <c r="W367" s="121"/>
      <c r="X367" s="121"/>
      <c r="BH367" s="120"/>
      <c r="BI367" s="120"/>
    </row>
    <row r="368">
      <c r="D368" s="120"/>
      <c r="K368" s="120"/>
      <c r="T368" s="121"/>
      <c r="U368" s="121"/>
      <c r="V368" s="121"/>
      <c r="W368" s="121"/>
      <c r="X368" s="121"/>
      <c r="BH368" s="120"/>
      <c r="BI368" s="120"/>
    </row>
    <row r="369">
      <c r="D369" s="120"/>
      <c r="K369" s="120"/>
      <c r="T369" s="121"/>
      <c r="U369" s="121"/>
      <c r="V369" s="121"/>
      <c r="W369" s="121"/>
      <c r="X369" s="121"/>
      <c r="BH369" s="120"/>
      <c r="BI369" s="120"/>
    </row>
    <row r="370">
      <c r="D370" s="120"/>
      <c r="K370" s="120"/>
      <c r="T370" s="121"/>
      <c r="U370" s="121"/>
      <c r="V370" s="121"/>
      <c r="W370" s="121"/>
      <c r="X370" s="121"/>
      <c r="BH370" s="120"/>
      <c r="BI370" s="120"/>
    </row>
    <row r="371">
      <c r="D371" s="120"/>
      <c r="K371" s="120"/>
      <c r="T371" s="121"/>
      <c r="U371" s="121"/>
      <c r="V371" s="121"/>
      <c r="W371" s="121"/>
      <c r="X371" s="121"/>
      <c r="BH371" s="120"/>
      <c r="BI371" s="120"/>
    </row>
    <row r="372">
      <c r="D372" s="120"/>
      <c r="K372" s="120"/>
      <c r="T372" s="121"/>
      <c r="U372" s="121"/>
      <c r="V372" s="121"/>
      <c r="W372" s="121"/>
      <c r="X372" s="121"/>
      <c r="BH372" s="120"/>
      <c r="BI372" s="120"/>
    </row>
    <row r="373">
      <c r="D373" s="120"/>
      <c r="K373" s="120"/>
      <c r="T373" s="121"/>
      <c r="U373" s="121"/>
      <c r="V373" s="121"/>
      <c r="W373" s="121"/>
      <c r="X373" s="121"/>
      <c r="BH373" s="120"/>
      <c r="BI373" s="120"/>
    </row>
    <row r="374">
      <c r="D374" s="120"/>
      <c r="K374" s="120"/>
      <c r="T374" s="121"/>
      <c r="U374" s="121"/>
      <c r="V374" s="121"/>
      <c r="W374" s="121"/>
      <c r="X374" s="121"/>
      <c r="BH374" s="120"/>
      <c r="BI374" s="120"/>
    </row>
    <row r="375">
      <c r="D375" s="120"/>
      <c r="K375" s="120"/>
      <c r="T375" s="121"/>
      <c r="U375" s="121"/>
      <c r="V375" s="121"/>
      <c r="W375" s="121"/>
      <c r="X375" s="121"/>
      <c r="BH375" s="120"/>
      <c r="BI375" s="120"/>
    </row>
    <row r="376">
      <c r="D376" s="120"/>
      <c r="K376" s="120"/>
      <c r="T376" s="121"/>
      <c r="U376" s="121"/>
      <c r="V376" s="121"/>
      <c r="W376" s="121"/>
      <c r="X376" s="121"/>
      <c r="BH376" s="120"/>
      <c r="BI376" s="120"/>
    </row>
    <row r="377">
      <c r="D377" s="120"/>
      <c r="K377" s="120"/>
      <c r="T377" s="121"/>
      <c r="U377" s="121"/>
      <c r="V377" s="121"/>
      <c r="W377" s="121"/>
      <c r="X377" s="121"/>
      <c r="BH377" s="120"/>
      <c r="BI377" s="120"/>
    </row>
    <row r="378">
      <c r="D378" s="120"/>
      <c r="K378" s="120"/>
      <c r="T378" s="121"/>
      <c r="U378" s="121"/>
      <c r="V378" s="121"/>
      <c r="W378" s="121"/>
      <c r="X378" s="121"/>
      <c r="BH378" s="120"/>
      <c r="BI378" s="120"/>
    </row>
    <row r="379">
      <c r="D379" s="120"/>
      <c r="K379" s="120"/>
      <c r="T379" s="121"/>
      <c r="U379" s="121"/>
      <c r="V379" s="121"/>
      <c r="W379" s="121"/>
      <c r="X379" s="121"/>
      <c r="BH379" s="120"/>
      <c r="BI379" s="120"/>
    </row>
    <row r="380">
      <c r="D380" s="120"/>
      <c r="K380" s="120"/>
      <c r="T380" s="121"/>
      <c r="U380" s="121"/>
      <c r="V380" s="121"/>
      <c r="W380" s="121"/>
      <c r="X380" s="121"/>
      <c r="BH380" s="120"/>
      <c r="BI380" s="120"/>
    </row>
    <row r="381">
      <c r="D381" s="120"/>
      <c r="K381" s="120"/>
      <c r="T381" s="121"/>
      <c r="U381" s="121"/>
      <c r="V381" s="121"/>
      <c r="W381" s="121"/>
      <c r="X381" s="121"/>
      <c r="BH381" s="120"/>
      <c r="BI381" s="120"/>
    </row>
    <row r="382">
      <c r="D382" s="120"/>
      <c r="K382" s="120"/>
      <c r="T382" s="121"/>
      <c r="U382" s="121"/>
      <c r="V382" s="121"/>
      <c r="W382" s="121"/>
      <c r="X382" s="121"/>
      <c r="BH382" s="120"/>
      <c r="BI382" s="120"/>
    </row>
    <row r="383">
      <c r="D383" s="120"/>
      <c r="K383" s="120"/>
      <c r="T383" s="121"/>
      <c r="U383" s="121"/>
      <c r="V383" s="121"/>
      <c r="W383" s="121"/>
      <c r="X383" s="121"/>
      <c r="BH383" s="120"/>
      <c r="BI383" s="120"/>
    </row>
    <row r="384">
      <c r="D384" s="120"/>
      <c r="K384" s="120"/>
      <c r="T384" s="121"/>
      <c r="U384" s="121"/>
      <c r="V384" s="121"/>
      <c r="W384" s="121"/>
      <c r="X384" s="121"/>
      <c r="BH384" s="120"/>
      <c r="BI384" s="120"/>
    </row>
    <row r="385">
      <c r="D385" s="120"/>
      <c r="K385" s="120"/>
      <c r="T385" s="121"/>
      <c r="U385" s="121"/>
      <c r="V385" s="121"/>
      <c r="W385" s="121"/>
      <c r="X385" s="121"/>
      <c r="BH385" s="120"/>
      <c r="BI385" s="120"/>
    </row>
    <row r="386">
      <c r="D386" s="120"/>
      <c r="K386" s="120"/>
      <c r="T386" s="121"/>
      <c r="U386" s="121"/>
      <c r="V386" s="121"/>
      <c r="W386" s="121"/>
      <c r="X386" s="121"/>
      <c r="BH386" s="120"/>
      <c r="BI386" s="120"/>
    </row>
    <row r="387">
      <c r="D387" s="120"/>
      <c r="K387" s="120"/>
      <c r="T387" s="121"/>
      <c r="U387" s="121"/>
      <c r="V387" s="121"/>
      <c r="W387" s="121"/>
      <c r="X387" s="121"/>
      <c r="BH387" s="120"/>
      <c r="BI387" s="120"/>
    </row>
    <row r="388">
      <c r="D388" s="120"/>
      <c r="K388" s="120"/>
      <c r="T388" s="121"/>
      <c r="U388" s="121"/>
      <c r="V388" s="121"/>
      <c r="W388" s="121"/>
      <c r="X388" s="121"/>
      <c r="BH388" s="120"/>
      <c r="BI388" s="120"/>
    </row>
    <row r="389">
      <c r="D389" s="120"/>
      <c r="K389" s="120"/>
      <c r="T389" s="121"/>
      <c r="U389" s="121"/>
      <c r="V389" s="121"/>
      <c r="W389" s="121"/>
      <c r="X389" s="121"/>
      <c r="BH389" s="120"/>
      <c r="BI389" s="120"/>
    </row>
    <row r="390">
      <c r="D390" s="120"/>
      <c r="K390" s="120"/>
      <c r="T390" s="121"/>
      <c r="U390" s="121"/>
      <c r="V390" s="121"/>
      <c r="W390" s="121"/>
      <c r="X390" s="121"/>
      <c r="BH390" s="120"/>
      <c r="BI390" s="120"/>
    </row>
    <row r="391">
      <c r="D391" s="120"/>
      <c r="K391" s="120"/>
      <c r="T391" s="121"/>
      <c r="U391" s="121"/>
      <c r="V391" s="121"/>
      <c r="W391" s="121"/>
      <c r="X391" s="121"/>
      <c r="BH391" s="120"/>
      <c r="BI391" s="120"/>
    </row>
    <row r="392">
      <c r="D392" s="120"/>
      <c r="K392" s="120"/>
      <c r="T392" s="121"/>
      <c r="U392" s="121"/>
      <c r="V392" s="121"/>
      <c r="W392" s="121"/>
      <c r="X392" s="121"/>
      <c r="BH392" s="120"/>
      <c r="BI392" s="120"/>
    </row>
    <row r="393">
      <c r="D393" s="120"/>
      <c r="K393" s="120"/>
      <c r="T393" s="121"/>
      <c r="U393" s="121"/>
      <c r="V393" s="121"/>
      <c r="W393" s="121"/>
      <c r="X393" s="121"/>
      <c r="BH393" s="120"/>
      <c r="BI393" s="120"/>
    </row>
    <row r="394">
      <c r="D394" s="120"/>
      <c r="K394" s="120"/>
      <c r="T394" s="121"/>
      <c r="U394" s="121"/>
      <c r="V394" s="121"/>
      <c r="W394" s="121"/>
      <c r="X394" s="121"/>
      <c r="BH394" s="120"/>
      <c r="BI394" s="120"/>
    </row>
    <row r="395">
      <c r="D395" s="120"/>
      <c r="K395" s="120"/>
      <c r="T395" s="121"/>
      <c r="U395" s="121"/>
      <c r="V395" s="121"/>
      <c r="W395" s="121"/>
      <c r="X395" s="121"/>
      <c r="BH395" s="120"/>
      <c r="BI395" s="120"/>
    </row>
    <row r="396">
      <c r="D396" s="120"/>
      <c r="K396" s="120"/>
      <c r="T396" s="121"/>
      <c r="U396" s="121"/>
      <c r="V396" s="121"/>
      <c r="W396" s="121"/>
      <c r="X396" s="121"/>
      <c r="BH396" s="120"/>
      <c r="BI396" s="120"/>
    </row>
    <row r="397">
      <c r="D397" s="120"/>
      <c r="K397" s="120"/>
      <c r="T397" s="121"/>
      <c r="U397" s="121"/>
      <c r="V397" s="121"/>
      <c r="W397" s="121"/>
      <c r="X397" s="121"/>
      <c r="BH397" s="120"/>
      <c r="BI397" s="120"/>
    </row>
    <row r="398">
      <c r="D398" s="120"/>
      <c r="K398" s="120"/>
      <c r="T398" s="121"/>
      <c r="U398" s="121"/>
      <c r="V398" s="121"/>
      <c r="W398" s="121"/>
      <c r="X398" s="121"/>
      <c r="BH398" s="120"/>
      <c r="BI398" s="120"/>
    </row>
    <row r="399">
      <c r="D399" s="120"/>
      <c r="K399" s="120"/>
      <c r="T399" s="121"/>
      <c r="U399" s="121"/>
      <c r="V399" s="121"/>
      <c r="W399" s="121"/>
      <c r="X399" s="121"/>
      <c r="BH399" s="120"/>
      <c r="BI399" s="120"/>
    </row>
    <row r="400">
      <c r="D400" s="120"/>
      <c r="K400" s="120"/>
      <c r="T400" s="121"/>
      <c r="U400" s="121"/>
      <c r="V400" s="121"/>
      <c r="W400" s="121"/>
      <c r="X400" s="121"/>
      <c r="BH400" s="120"/>
      <c r="BI400" s="120"/>
    </row>
    <row r="401">
      <c r="D401" s="120"/>
      <c r="K401" s="120"/>
      <c r="T401" s="121"/>
      <c r="U401" s="121"/>
      <c r="V401" s="121"/>
      <c r="W401" s="121"/>
      <c r="X401" s="121"/>
      <c r="BH401" s="120"/>
      <c r="BI401" s="120"/>
    </row>
    <row r="402">
      <c r="D402" s="120"/>
      <c r="K402" s="120"/>
      <c r="T402" s="121"/>
      <c r="U402" s="121"/>
      <c r="V402" s="121"/>
      <c r="W402" s="121"/>
      <c r="X402" s="121"/>
      <c r="BH402" s="120"/>
      <c r="BI402" s="120"/>
    </row>
    <row r="403">
      <c r="D403" s="120"/>
      <c r="K403" s="120"/>
      <c r="T403" s="121"/>
      <c r="U403" s="121"/>
      <c r="V403" s="121"/>
      <c r="W403" s="121"/>
      <c r="X403" s="121"/>
      <c r="BH403" s="120"/>
      <c r="BI403" s="120"/>
    </row>
    <row r="404">
      <c r="D404" s="120"/>
      <c r="K404" s="120"/>
      <c r="T404" s="121"/>
      <c r="U404" s="121"/>
      <c r="V404" s="121"/>
      <c r="W404" s="121"/>
      <c r="X404" s="121"/>
      <c r="BH404" s="120"/>
      <c r="BI404" s="120"/>
    </row>
    <row r="405">
      <c r="D405" s="120"/>
      <c r="K405" s="120"/>
      <c r="T405" s="121"/>
      <c r="U405" s="121"/>
      <c r="V405" s="121"/>
      <c r="W405" s="121"/>
      <c r="X405" s="121"/>
      <c r="BH405" s="120"/>
      <c r="BI405" s="120"/>
    </row>
    <row r="406">
      <c r="D406" s="120"/>
      <c r="K406" s="120"/>
      <c r="T406" s="121"/>
      <c r="U406" s="121"/>
      <c r="V406" s="121"/>
      <c r="W406" s="121"/>
      <c r="X406" s="121"/>
      <c r="BH406" s="120"/>
      <c r="BI406" s="120"/>
    </row>
    <row r="407">
      <c r="D407" s="120"/>
      <c r="K407" s="120"/>
      <c r="T407" s="121"/>
      <c r="U407" s="121"/>
      <c r="V407" s="121"/>
      <c r="W407" s="121"/>
      <c r="X407" s="121"/>
      <c r="BH407" s="120"/>
      <c r="BI407" s="120"/>
    </row>
    <row r="408">
      <c r="D408" s="120"/>
      <c r="K408" s="120"/>
      <c r="T408" s="121"/>
      <c r="U408" s="121"/>
      <c r="V408" s="121"/>
      <c r="W408" s="121"/>
      <c r="X408" s="121"/>
      <c r="BH408" s="120"/>
      <c r="BI408" s="120"/>
    </row>
    <row r="409">
      <c r="D409" s="120"/>
      <c r="K409" s="120"/>
      <c r="T409" s="121"/>
      <c r="U409" s="121"/>
      <c r="V409" s="121"/>
      <c r="W409" s="121"/>
      <c r="X409" s="121"/>
      <c r="BH409" s="120"/>
      <c r="BI409" s="120"/>
    </row>
    <row r="410">
      <c r="D410" s="120"/>
      <c r="K410" s="120"/>
      <c r="T410" s="121"/>
      <c r="U410" s="121"/>
      <c r="V410" s="121"/>
      <c r="W410" s="121"/>
      <c r="X410" s="121"/>
      <c r="BH410" s="120"/>
      <c r="BI410" s="120"/>
    </row>
    <row r="411">
      <c r="D411" s="120"/>
      <c r="K411" s="120"/>
      <c r="T411" s="121"/>
      <c r="U411" s="121"/>
      <c r="V411" s="121"/>
      <c r="W411" s="121"/>
      <c r="X411" s="121"/>
      <c r="BH411" s="120"/>
      <c r="BI411" s="120"/>
    </row>
    <row r="412">
      <c r="D412" s="120"/>
      <c r="K412" s="120"/>
      <c r="T412" s="121"/>
      <c r="U412" s="121"/>
      <c r="V412" s="121"/>
      <c r="W412" s="121"/>
      <c r="X412" s="121"/>
      <c r="BH412" s="120"/>
      <c r="BI412" s="120"/>
    </row>
    <row r="413">
      <c r="D413" s="120"/>
      <c r="K413" s="120"/>
      <c r="T413" s="121"/>
      <c r="U413" s="121"/>
      <c r="V413" s="121"/>
      <c r="W413" s="121"/>
      <c r="X413" s="121"/>
      <c r="BH413" s="120"/>
      <c r="BI413" s="120"/>
    </row>
    <row r="414">
      <c r="D414" s="120"/>
      <c r="K414" s="120"/>
      <c r="T414" s="121"/>
      <c r="U414" s="121"/>
      <c r="V414" s="121"/>
      <c r="W414" s="121"/>
      <c r="X414" s="121"/>
      <c r="BH414" s="120"/>
      <c r="BI414" s="120"/>
    </row>
    <row r="415">
      <c r="D415" s="120"/>
      <c r="K415" s="120"/>
      <c r="T415" s="121"/>
      <c r="U415" s="121"/>
      <c r="V415" s="121"/>
      <c r="W415" s="121"/>
      <c r="X415" s="121"/>
      <c r="BH415" s="120"/>
      <c r="BI415" s="120"/>
    </row>
    <row r="416">
      <c r="D416" s="120"/>
      <c r="K416" s="120"/>
      <c r="T416" s="121"/>
      <c r="U416" s="121"/>
      <c r="V416" s="121"/>
      <c r="W416" s="121"/>
      <c r="X416" s="121"/>
      <c r="BH416" s="120"/>
      <c r="BI416" s="120"/>
    </row>
    <row r="417">
      <c r="D417" s="120"/>
      <c r="K417" s="120"/>
      <c r="T417" s="121"/>
      <c r="U417" s="121"/>
      <c r="V417" s="121"/>
      <c r="W417" s="121"/>
      <c r="X417" s="121"/>
      <c r="BH417" s="120"/>
      <c r="BI417" s="120"/>
    </row>
    <row r="418">
      <c r="D418" s="120"/>
      <c r="K418" s="120"/>
      <c r="T418" s="121"/>
      <c r="U418" s="121"/>
      <c r="V418" s="121"/>
      <c r="W418" s="121"/>
      <c r="X418" s="121"/>
      <c r="BH418" s="120"/>
      <c r="BI418" s="120"/>
    </row>
    <row r="419">
      <c r="D419" s="120"/>
      <c r="K419" s="120"/>
      <c r="T419" s="121"/>
      <c r="U419" s="121"/>
      <c r="V419" s="121"/>
      <c r="W419" s="121"/>
      <c r="X419" s="121"/>
      <c r="BH419" s="120"/>
      <c r="BI419" s="120"/>
    </row>
    <row r="420">
      <c r="D420" s="120"/>
      <c r="K420" s="120"/>
      <c r="T420" s="121"/>
      <c r="U420" s="121"/>
      <c r="V420" s="121"/>
      <c r="W420" s="121"/>
      <c r="X420" s="121"/>
      <c r="BH420" s="120"/>
      <c r="BI420" s="120"/>
    </row>
    <row r="421">
      <c r="D421" s="120"/>
      <c r="K421" s="120"/>
      <c r="T421" s="121"/>
      <c r="U421" s="121"/>
      <c r="V421" s="121"/>
      <c r="W421" s="121"/>
      <c r="X421" s="121"/>
      <c r="BH421" s="120"/>
      <c r="BI421" s="120"/>
    </row>
    <row r="422">
      <c r="D422" s="120"/>
      <c r="K422" s="120"/>
      <c r="T422" s="121"/>
      <c r="U422" s="121"/>
      <c r="V422" s="121"/>
      <c r="W422" s="121"/>
      <c r="X422" s="121"/>
      <c r="BH422" s="120"/>
      <c r="BI422" s="120"/>
    </row>
    <row r="423">
      <c r="D423" s="120"/>
      <c r="K423" s="120"/>
      <c r="T423" s="121"/>
      <c r="U423" s="121"/>
      <c r="V423" s="121"/>
      <c r="W423" s="121"/>
      <c r="X423" s="121"/>
      <c r="BH423" s="120"/>
      <c r="BI423" s="120"/>
    </row>
    <row r="424">
      <c r="D424" s="120"/>
      <c r="K424" s="120"/>
      <c r="T424" s="121"/>
      <c r="U424" s="121"/>
      <c r="V424" s="121"/>
      <c r="W424" s="121"/>
      <c r="X424" s="121"/>
      <c r="BH424" s="120"/>
      <c r="BI424" s="120"/>
    </row>
    <row r="425">
      <c r="D425" s="120"/>
      <c r="K425" s="120"/>
      <c r="T425" s="121"/>
      <c r="U425" s="121"/>
      <c r="V425" s="121"/>
      <c r="W425" s="121"/>
      <c r="X425" s="121"/>
      <c r="BH425" s="120"/>
      <c r="BI425" s="120"/>
    </row>
    <row r="426">
      <c r="D426" s="120"/>
      <c r="K426" s="120"/>
      <c r="T426" s="121"/>
      <c r="U426" s="121"/>
      <c r="V426" s="121"/>
      <c r="W426" s="121"/>
      <c r="X426" s="121"/>
      <c r="BH426" s="120"/>
      <c r="BI426" s="120"/>
    </row>
    <row r="427">
      <c r="D427" s="120"/>
      <c r="K427" s="120"/>
      <c r="T427" s="121"/>
      <c r="U427" s="121"/>
      <c r="V427" s="121"/>
      <c r="W427" s="121"/>
      <c r="X427" s="121"/>
      <c r="BH427" s="120"/>
      <c r="BI427" s="120"/>
    </row>
    <row r="428">
      <c r="D428" s="120"/>
      <c r="K428" s="120"/>
      <c r="T428" s="121"/>
      <c r="U428" s="121"/>
      <c r="V428" s="121"/>
      <c r="W428" s="121"/>
      <c r="X428" s="121"/>
      <c r="BH428" s="120"/>
      <c r="BI428" s="120"/>
    </row>
    <row r="429">
      <c r="D429" s="120"/>
      <c r="K429" s="120"/>
      <c r="T429" s="121"/>
      <c r="U429" s="121"/>
      <c r="V429" s="121"/>
      <c r="W429" s="121"/>
      <c r="X429" s="121"/>
      <c r="BH429" s="120"/>
      <c r="BI429" s="120"/>
    </row>
    <row r="430">
      <c r="D430" s="120"/>
      <c r="K430" s="120"/>
      <c r="T430" s="121"/>
      <c r="U430" s="121"/>
      <c r="V430" s="121"/>
      <c r="W430" s="121"/>
      <c r="X430" s="121"/>
      <c r="BH430" s="120"/>
      <c r="BI430" s="120"/>
    </row>
    <row r="431">
      <c r="D431" s="120"/>
      <c r="K431" s="120"/>
      <c r="T431" s="121"/>
      <c r="U431" s="121"/>
      <c r="V431" s="121"/>
      <c r="W431" s="121"/>
      <c r="X431" s="121"/>
      <c r="BH431" s="120"/>
      <c r="BI431" s="120"/>
    </row>
    <row r="432">
      <c r="D432" s="120"/>
      <c r="K432" s="120"/>
      <c r="T432" s="121"/>
      <c r="U432" s="121"/>
      <c r="V432" s="121"/>
      <c r="W432" s="121"/>
      <c r="X432" s="121"/>
      <c r="BH432" s="120"/>
      <c r="BI432" s="120"/>
    </row>
    <row r="433">
      <c r="D433" s="120"/>
      <c r="K433" s="120"/>
      <c r="T433" s="121"/>
      <c r="U433" s="121"/>
      <c r="V433" s="121"/>
      <c r="W433" s="121"/>
      <c r="X433" s="121"/>
      <c r="BH433" s="120"/>
      <c r="BI433" s="120"/>
    </row>
    <row r="434">
      <c r="D434" s="120"/>
      <c r="K434" s="120"/>
      <c r="T434" s="121"/>
      <c r="U434" s="121"/>
      <c r="V434" s="121"/>
      <c r="W434" s="121"/>
      <c r="X434" s="121"/>
      <c r="BH434" s="120"/>
      <c r="BI434" s="120"/>
    </row>
    <row r="435">
      <c r="D435" s="120"/>
      <c r="K435" s="120"/>
      <c r="T435" s="121"/>
      <c r="U435" s="121"/>
      <c r="V435" s="121"/>
      <c r="W435" s="121"/>
      <c r="X435" s="121"/>
      <c r="BH435" s="120"/>
      <c r="BI435" s="120"/>
    </row>
    <row r="436">
      <c r="D436" s="120"/>
      <c r="K436" s="120"/>
      <c r="T436" s="121"/>
      <c r="U436" s="121"/>
      <c r="V436" s="121"/>
      <c r="W436" s="121"/>
      <c r="X436" s="121"/>
      <c r="BH436" s="120"/>
      <c r="BI436" s="120"/>
    </row>
    <row r="437">
      <c r="D437" s="120"/>
      <c r="K437" s="120"/>
      <c r="T437" s="121"/>
      <c r="U437" s="121"/>
      <c r="V437" s="121"/>
      <c r="W437" s="121"/>
      <c r="X437" s="121"/>
      <c r="BH437" s="120"/>
      <c r="BI437" s="120"/>
    </row>
    <row r="438">
      <c r="D438" s="120"/>
      <c r="K438" s="120"/>
      <c r="T438" s="121"/>
      <c r="U438" s="121"/>
      <c r="V438" s="121"/>
      <c r="W438" s="121"/>
      <c r="X438" s="121"/>
      <c r="BH438" s="120"/>
      <c r="BI438" s="120"/>
    </row>
    <row r="439">
      <c r="D439" s="120"/>
      <c r="K439" s="120"/>
      <c r="T439" s="121"/>
      <c r="U439" s="121"/>
      <c r="V439" s="121"/>
      <c r="W439" s="121"/>
      <c r="X439" s="121"/>
      <c r="BH439" s="120"/>
      <c r="BI439" s="120"/>
    </row>
    <row r="440">
      <c r="D440" s="120"/>
      <c r="K440" s="120"/>
      <c r="T440" s="121"/>
      <c r="U440" s="121"/>
      <c r="V440" s="121"/>
      <c r="W440" s="121"/>
      <c r="X440" s="121"/>
      <c r="BH440" s="120"/>
      <c r="BI440" s="120"/>
    </row>
    <row r="441">
      <c r="D441" s="120"/>
      <c r="K441" s="120"/>
      <c r="T441" s="121"/>
      <c r="U441" s="121"/>
      <c r="V441" s="121"/>
      <c r="W441" s="121"/>
      <c r="X441" s="121"/>
      <c r="BH441" s="120"/>
      <c r="BI441" s="120"/>
    </row>
    <row r="442">
      <c r="D442" s="120"/>
      <c r="K442" s="120"/>
      <c r="T442" s="121"/>
      <c r="U442" s="121"/>
      <c r="V442" s="121"/>
      <c r="W442" s="121"/>
      <c r="X442" s="121"/>
      <c r="BH442" s="120"/>
      <c r="BI442" s="120"/>
    </row>
    <row r="443">
      <c r="D443" s="120"/>
      <c r="K443" s="120"/>
      <c r="T443" s="121"/>
      <c r="U443" s="121"/>
      <c r="V443" s="121"/>
      <c r="W443" s="121"/>
      <c r="X443" s="121"/>
      <c r="BH443" s="120"/>
      <c r="BI443" s="120"/>
    </row>
    <row r="444">
      <c r="D444" s="120"/>
      <c r="K444" s="120"/>
      <c r="T444" s="121"/>
      <c r="U444" s="121"/>
      <c r="V444" s="121"/>
      <c r="W444" s="121"/>
      <c r="X444" s="121"/>
      <c r="BH444" s="120"/>
      <c r="BI444" s="120"/>
    </row>
    <row r="445">
      <c r="D445" s="120"/>
      <c r="K445" s="120"/>
      <c r="T445" s="121"/>
      <c r="U445" s="121"/>
      <c r="V445" s="121"/>
      <c r="W445" s="121"/>
      <c r="X445" s="121"/>
      <c r="BH445" s="120"/>
      <c r="BI445" s="120"/>
    </row>
    <row r="446">
      <c r="D446" s="120"/>
      <c r="K446" s="120"/>
      <c r="T446" s="121"/>
      <c r="U446" s="121"/>
      <c r="V446" s="121"/>
      <c r="W446" s="121"/>
      <c r="X446" s="121"/>
      <c r="BH446" s="120"/>
      <c r="BI446" s="120"/>
    </row>
    <row r="447">
      <c r="D447" s="120"/>
      <c r="K447" s="120"/>
      <c r="T447" s="121"/>
      <c r="U447" s="121"/>
      <c r="V447" s="121"/>
      <c r="W447" s="121"/>
      <c r="X447" s="121"/>
      <c r="BH447" s="120"/>
      <c r="BI447" s="120"/>
    </row>
    <row r="448">
      <c r="D448" s="120"/>
      <c r="K448" s="120"/>
      <c r="T448" s="121"/>
      <c r="U448" s="121"/>
      <c r="V448" s="121"/>
      <c r="W448" s="121"/>
      <c r="X448" s="121"/>
      <c r="BH448" s="120"/>
      <c r="BI448" s="120"/>
    </row>
    <row r="449">
      <c r="D449" s="120"/>
      <c r="K449" s="120"/>
      <c r="T449" s="121"/>
      <c r="U449" s="121"/>
      <c r="V449" s="121"/>
      <c r="W449" s="121"/>
      <c r="X449" s="121"/>
      <c r="BH449" s="120"/>
      <c r="BI449" s="120"/>
    </row>
    <row r="450">
      <c r="D450" s="120"/>
      <c r="K450" s="120"/>
      <c r="T450" s="121"/>
      <c r="U450" s="121"/>
      <c r="V450" s="121"/>
      <c r="W450" s="121"/>
      <c r="X450" s="121"/>
      <c r="BH450" s="120"/>
      <c r="BI450" s="120"/>
    </row>
    <row r="451">
      <c r="D451" s="120"/>
      <c r="K451" s="120"/>
      <c r="T451" s="121"/>
      <c r="U451" s="121"/>
      <c r="V451" s="121"/>
      <c r="W451" s="121"/>
      <c r="X451" s="121"/>
      <c r="BH451" s="120"/>
      <c r="BI451" s="120"/>
    </row>
    <row r="452">
      <c r="D452" s="120"/>
      <c r="K452" s="120"/>
      <c r="T452" s="121"/>
      <c r="U452" s="121"/>
      <c r="V452" s="121"/>
      <c r="W452" s="121"/>
      <c r="X452" s="121"/>
      <c r="BH452" s="120"/>
      <c r="BI452" s="120"/>
    </row>
    <row r="453">
      <c r="D453" s="120"/>
      <c r="K453" s="120"/>
      <c r="T453" s="121"/>
      <c r="U453" s="121"/>
      <c r="V453" s="121"/>
      <c r="W453" s="121"/>
      <c r="X453" s="121"/>
      <c r="BH453" s="120"/>
      <c r="BI453" s="120"/>
    </row>
    <row r="454">
      <c r="D454" s="120"/>
      <c r="K454" s="120"/>
      <c r="T454" s="121"/>
      <c r="U454" s="121"/>
      <c r="V454" s="121"/>
      <c r="W454" s="121"/>
      <c r="X454" s="121"/>
      <c r="BH454" s="120"/>
      <c r="BI454" s="120"/>
    </row>
    <row r="455">
      <c r="D455" s="120"/>
      <c r="K455" s="120"/>
      <c r="T455" s="121"/>
      <c r="U455" s="121"/>
      <c r="V455" s="121"/>
      <c r="W455" s="121"/>
      <c r="X455" s="121"/>
      <c r="BH455" s="120"/>
      <c r="BI455" s="120"/>
    </row>
    <row r="456">
      <c r="D456" s="120"/>
      <c r="K456" s="120"/>
      <c r="T456" s="121"/>
      <c r="U456" s="121"/>
      <c r="V456" s="121"/>
      <c r="W456" s="121"/>
      <c r="X456" s="121"/>
      <c r="BH456" s="120"/>
      <c r="BI456" s="120"/>
    </row>
    <row r="457">
      <c r="D457" s="120"/>
      <c r="K457" s="120"/>
      <c r="T457" s="121"/>
      <c r="U457" s="121"/>
      <c r="V457" s="121"/>
      <c r="W457" s="121"/>
      <c r="X457" s="121"/>
      <c r="BH457" s="120"/>
      <c r="BI457" s="120"/>
    </row>
    <row r="458">
      <c r="D458" s="120"/>
      <c r="K458" s="120"/>
      <c r="T458" s="121"/>
      <c r="U458" s="121"/>
      <c r="V458" s="121"/>
      <c r="W458" s="121"/>
      <c r="X458" s="121"/>
      <c r="BH458" s="120"/>
      <c r="BI458" s="120"/>
    </row>
    <row r="459">
      <c r="D459" s="120"/>
      <c r="K459" s="120"/>
      <c r="T459" s="121"/>
      <c r="U459" s="121"/>
      <c r="V459" s="121"/>
      <c r="W459" s="121"/>
      <c r="X459" s="121"/>
      <c r="BH459" s="120"/>
      <c r="BI459" s="120"/>
    </row>
    <row r="460">
      <c r="D460" s="120"/>
      <c r="K460" s="120"/>
      <c r="T460" s="121"/>
      <c r="U460" s="121"/>
      <c r="V460" s="121"/>
      <c r="W460" s="121"/>
      <c r="X460" s="121"/>
      <c r="BH460" s="120"/>
      <c r="BI460" s="120"/>
    </row>
    <row r="461">
      <c r="D461" s="120"/>
      <c r="K461" s="120"/>
      <c r="T461" s="121"/>
      <c r="U461" s="121"/>
      <c r="V461" s="121"/>
      <c r="W461" s="121"/>
      <c r="X461" s="121"/>
      <c r="BH461" s="120"/>
      <c r="BI461" s="120"/>
    </row>
    <row r="462">
      <c r="D462" s="120"/>
      <c r="K462" s="120"/>
      <c r="T462" s="121"/>
      <c r="U462" s="121"/>
      <c r="V462" s="121"/>
      <c r="W462" s="121"/>
      <c r="X462" s="121"/>
      <c r="BH462" s="120"/>
      <c r="BI462" s="120"/>
    </row>
    <row r="463">
      <c r="D463" s="120"/>
      <c r="K463" s="120"/>
      <c r="T463" s="121"/>
      <c r="U463" s="121"/>
      <c r="V463" s="121"/>
      <c r="W463" s="121"/>
      <c r="X463" s="121"/>
      <c r="BH463" s="120"/>
      <c r="BI463" s="120"/>
    </row>
    <row r="464">
      <c r="D464" s="120"/>
      <c r="K464" s="120"/>
      <c r="T464" s="121"/>
      <c r="U464" s="121"/>
      <c r="V464" s="121"/>
      <c r="W464" s="121"/>
      <c r="X464" s="121"/>
      <c r="BH464" s="120"/>
      <c r="BI464" s="120"/>
    </row>
    <row r="465">
      <c r="D465" s="120"/>
      <c r="K465" s="120"/>
      <c r="T465" s="121"/>
      <c r="U465" s="121"/>
      <c r="V465" s="121"/>
      <c r="W465" s="121"/>
      <c r="X465" s="121"/>
      <c r="BH465" s="120"/>
      <c r="BI465" s="120"/>
    </row>
    <row r="466">
      <c r="D466" s="120"/>
      <c r="K466" s="120"/>
      <c r="T466" s="121"/>
      <c r="U466" s="121"/>
      <c r="V466" s="121"/>
      <c r="W466" s="121"/>
      <c r="X466" s="121"/>
      <c r="BH466" s="120"/>
      <c r="BI466" s="120"/>
    </row>
    <row r="467">
      <c r="D467" s="120"/>
      <c r="K467" s="120"/>
      <c r="T467" s="121"/>
      <c r="U467" s="121"/>
      <c r="V467" s="121"/>
      <c r="W467" s="121"/>
      <c r="X467" s="121"/>
      <c r="BH467" s="120"/>
      <c r="BI467" s="120"/>
    </row>
    <row r="468">
      <c r="D468" s="120"/>
      <c r="K468" s="120"/>
      <c r="T468" s="121"/>
      <c r="U468" s="121"/>
      <c r="V468" s="121"/>
      <c r="W468" s="121"/>
      <c r="X468" s="121"/>
      <c r="BH468" s="120"/>
      <c r="BI468" s="120"/>
    </row>
    <row r="469">
      <c r="D469" s="120"/>
      <c r="K469" s="120"/>
      <c r="T469" s="121"/>
      <c r="U469" s="121"/>
      <c r="V469" s="121"/>
      <c r="W469" s="121"/>
      <c r="X469" s="121"/>
      <c r="BH469" s="120"/>
      <c r="BI469" s="120"/>
    </row>
    <row r="470">
      <c r="D470" s="120"/>
      <c r="K470" s="120"/>
      <c r="T470" s="121"/>
      <c r="U470" s="121"/>
      <c r="V470" s="121"/>
      <c r="W470" s="121"/>
      <c r="X470" s="121"/>
      <c r="BH470" s="120"/>
      <c r="BI470" s="120"/>
    </row>
    <row r="471">
      <c r="D471" s="120"/>
      <c r="K471" s="120"/>
      <c r="T471" s="121"/>
      <c r="U471" s="121"/>
      <c r="V471" s="121"/>
      <c r="W471" s="121"/>
      <c r="X471" s="121"/>
      <c r="BH471" s="120"/>
      <c r="BI471" s="120"/>
    </row>
    <row r="472">
      <c r="D472" s="120"/>
      <c r="K472" s="120"/>
      <c r="T472" s="121"/>
      <c r="U472" s="121"/>
      <c r="V472" s="121"/>
      <c r="W472" s="121"/>
      <c r="X472" s="121"/>
      <c r="BH472" s="120"/>
      <c r="BI472" s="120"/>
    </row>
    <row r="473">
      <c r="D473" s="120"/>
      <c r="K473" s="120"/>
      <c r="T473" s="121"/>
      <c r="U473" s="121"/>
      <c r="V473" s="121"/>
      <c r="W473" s="121"/>
      <c r="X473" s="121"/>
      <c r="BH473" s="120"/>
      <c r="BI473" s="120"/>
    </row>
    <row r="474">
      <c r="D474" s="120"/>
      <c r="K474" s="120"/>
      <c r="T474" s="121"/>
      <c r="U474" s="121"/>
      <c r="V474" s="121"/>
      <c r="W474" s="121"/>
      <c r="X474" s="121"/>
      <c r="BH474" s="120"/>
      <c r="BI474" s="120"/>
    </row>
    <row r="475">
      <c r="D475" s="120"/>
      <c r="K475" s="120"/>
      <c r="T475" s="121"/>
      <c r="U475" s="121"/>
      <c r="V475" s="121"/>
      <c r="W475" s="121"/>
      <c r="X475" s="121"/>
      <c r="BH475" s="120"/>
      <c r="BI475" s="120"/>
    </row>
    <row r="476">
      <c r="D476" s="120"/>
      <c r="K476" s="120"/>
      <c r="T476" s="121"/>
      <c r="U476" s="121"/>
      <c r="V476" s="121"/>
      <c r="W476" s="121"/>
      <c r="X476" s="121"/>
      <c r="BH476" s="120"/>
      <c r="BI476" s="120"/>
    </row>
    <row r="477">
      <c r="D477" s="120"/>
      <c r="K477" s="120"/>
      <c r="T477" s="121"/>
      <c r="U477" s="121"/>
      <c r="V477" s="121"/>
      <c r="W477" s="121"/>
      <c r="X477" s="121"/>
      <c r="BH477" s="120"/>
      <c r="BI477" s="120"/>
    </row>
    <row r="478">
      <c r="D478" s="120"/>
      <c r="K478" s="120"/>
      <c r="T478" s="121"/>
      <c r="U478" s="121"/>
      <c r="V478" s="121"/>
      <c r="W478" s="121"/>
      <c r="X478" s="121"/>
      <c r="BH478" s="120"/>
      <c r="BI478" s="120"/>
    </row>
    <row r="479">
      <c r="D479" s="120"/>
      <c r="K479" s="120"/>
      <c r="T479" s="121"/>
      <c r="U479" s="121"/>
      <c r="V479" s="121"/>
      <c r="W479" s="121"/>
      <c r="X479" s="121"/>
      <c r="BH479" s="120"/>
      <c r="BI479" s="120"/>
    </row>
    <row r="480">
      <c r="D480" s="120"/>
      <c r="K480" s="120"/>
      <c r="T480" s="121"/>
      <c r="U480" s="121"/>
      <c r="V480" s="121"/>
      <c r="W480" s="121"/>
      <c r="X480" s="121"/>
      <c r="BH480" s="120"/>
      <c r="BI480" s="120"/>
    </row>
    <row r="481">
      <c r="D481" s="120"/>
      <c r="K481" s="120"/>
      <c r="T481" s="121"/>
      <c r="U481" s="121"/>
      <c r="V481" s="121"/>
      <c r="W481" s="121"/>
      <c r="X481" s="121"/>
      <c r="BH481" s="120"/>
      <c r="BI481" s="120"/>
    </row>
    <row r="482">
      <c r="D482" s="120"/>
      <c r="K482" s="120"/>
      <c r="T482" s="121"/>
      <c r="U482" s="121"/>
      <c r="V482" s="121"/>
      <c r="W482" s="121"/>
      <c r="X482" s="121"/>
      <c r="BH482" s="120"/>
      <c r="BI482" s="120"/>
    </row>
    <row r="483">
      <c r="D483" s="120"/>
      <c r="K483" s="120"/>
      <c r="T483" s="121"/>
      <c r="U483" s="121"/>
      <c r="V483" s="121"/>
      <c r="W483" s="121"/>
      <c r="X483" s="121"/>
      <c r="BH483" s="120"/>
      <c r="BI483" s="120"/>
    </row>
    <row r="484">
      <c r="D484" s="120"/>
      <c r="K484" s="120"/>
      <c r="T484" s="121"/>
      <c r="U484" s="121"/>
      <c r="V484" s="121"/>
      <c r="W484" s="121"/>
      <c r="X484" s="121"/>
      <c r="BH484" s="120"/>
      <c r="BI484" s="120"/>
    </row>
    <row r="485">
      <c r="D485" s="120"/>
      <c r="K485" s="120"/>
      <c r="T485" s="121"/>
      <c r="U485" s="121"/>
      <c r="V485" s="121"/>
      <c r="W485" s="121"/>
      <c r="X485" s="121"/>
      <c r="BH485" s="120"/>
      <c r="BI485" s="120"/>
    </row>
    <row r="486">
      <c r="D486" s="120"/>
      <c r="K486" s="120"/>
      <c r="T486" s="121"/>
      <c r="U486" s="121"/>
      <c r="V486" s="121"/>
      <c r="W486" s="121"/>
      <c r="X486" s="121"/>
      <c r="BH486" s="120"/>
      <c r="BI486" s="120"/>
    </row>
    <row r="487">
      <c r="D487" s="120"/>
      <c r="K487" s="120"/>
      <c r="T487" s="121"/>
      <c r="U487" s="121"/>
      <c r="V487" s="121"/>
      <c r="W487" s="121"/>
      <c r="X487" s="121"/>
      <c r="BH487" s="120"/>
      <c r="BI487" s="120"/>
    </row>
    <row r="488">
      <c r="D488" s="120"/>
      <c r="K488" s="120"/>
      <c r="T488" s="121"/>
      <c r="U488" s="121"/>
      <c r="V488" s="121"/>
      <c r="W488" s="121"/>
      <c r="X488" s="121"/>
      <c r="BH488" s="120"/>
      <c r="BI488" s="120"/>
    </row>
    <row r="489">
      <c r="D489" s="120"/>
      <c r="K489" s="120"/>
      <c r="T489" s="121"/>
      <c r="U489" s="121"/>
      <c r="V489" s="121"/>
      <c r="W489" s="121"/>
      <c r="X489" s="121"/>
      <c r="BH489" s="120"/>
      <c r="BI489" s="120"/>
    </row>
    <row r="490">
      <c r="D490" s="120"/>
      <c r="K490" s="120"/>
      <c r="T490" s="121"/>
      <c r="U490" s="121"/>
      <c r="V490" s="121"/>
      <c r="W490" s="121"/>
      <c r="X490" s="121"/>
      <c r="BH490" s="120"/>
      <c r="BI490" s="120"/>
    </row>
    <row r="491">
      <c r="D491" s="120"/>
      <c r="K491" s="120"/>
      <c r="T491" s="121"/>
      <c r="U491" s="121"/>
      <c r="V491" s="121"/>
      <c r="W491" s="121"/>
      <c r="X491" s="121"/>
      <c r="BH491" s="120"/>
      <c r="BI491" s="120"/>
    </row>
    <row r="492">
      <c r="D492" s="120"/>
      <c r="K492" s="120"/>
      <c r="T492" s="121"/>
      <c r="U492" s="121"/>
      <c r="V492" s="121"/>
      <c r="W492" s="121"/>
      <c r="X492" s="121"/>
      <c r="BH492" s="120"/>
      <c r="BI492" s="120"/>
    </row>
    <row r="493">
      <c r="D493" s="120"/>
      <c r="K493" s="120"/>
      <c r="T493" s="121"/>
      <c r="U493" s="121"/>
      <c r="V493" s="121"/>
      <c r="W493" s="121"/>
      <c r="X493" s="121"/>
      <c r="BH493" s="120"/>
      <c r="BI493" s="120"/>
    </row>
    <row r="494">
      <c r="D494" s="120"/>
      <c r="K494" s="120"/>
      <c r="T494" s="121"/>
      <c r="U494" s="121"/>
      <c r="V494" s="121"/>
      <c r="W494" s="121"/>
      <c r="X494" s="121"/>
      <c r="BH494" s="120"/>
      <c r="BI494" s="120"/>
    </row>
    <row r="495">
      <c r="D495" s="120"/>
      <c r="K495" s="120"/>
      <c r="T495" s="121"/>
      <c r="U495" s="121"/>
      <c r="V495" s="121"/>
      <c r="W495" s="121"/>
      <c r="X495" s="121"/>
      <c r="BH495" s="120"/>
      <c r="BI495" s="120"/>
    </row>
    <row r="496">
      <c r="D496" s="120"/>
      <c r="K496" s="120"/>
      <c r="T496" s="121"/>
      <c r="U496" s="121"/>
      <c r="V496" s="121"/>
      <c r="W496" s="121"/>
      <c r="X496" s="121"/>
      <c r="BH496" s="120"/>
      <c r="BI496" s="120"/>
    </row>
    <row r="497">
      <c r="D497" s="120"/>
      <c r="K497" s="120"/>
      <c r="T497" s="121"/>
      <c r="U497" s="121"/>
      <c r="V497" s="121"/>
      <c r="W497" s="121"/>
      <c r="X497" s="121"/>
      <c r="BH497" s="120"/>
      <c r="BI497" s="120"/>
    </row>
    <row r="498">
      <c r="D498" s="120"/>
      <c r="K498" s="120"/>
      <c r="T498" s="121"/>
      <c r="U498" s="121"/>
      <c r="V498" s="121"/>
      <c r="W498" s="121"/>
      <c r="X498" s="121"/>
      <c r="BH498" s="120"/>
      <c r="BI498" s="120"/>
    </row>
    <row r="499">
      <c r="D499" s="120"/>
      <c r="K499" s="120"/>
      <c r="T499" s="121"/>
      <c r="U499" s="121"/>
      <c r="V499" s="121"/>
      <c r="W499" s="121"/>
      <c r="X499" s="121"/>
      <c r="BH499" s="120"/>
      <c r="BI499" s="120"/>
    </row>
    <row r="500">
      <c r="D500" s="120"/>
      <c r="K500" s="120"/>
      <c r="T500" s="121"/>
      <c r="U500" s="121"/>
      <c r="V500" s="121"/>
      <c r="W500" s="121"/>
      <c r="X500" s="121"/>
      <c r="BH500" s="120"/>
      <c r="BI500" s="120"/>
    </row>
    <row r="501">
      <c r="D501" s="120"/>
      <c r="K501" s="120"/>
      <c r="T501" s="121"/>
      <c r="U501" s="121"/>
      <c r="V501" s="121"/>
      <c r="W501" s="121"/>
      <c r="X501" s="121"/>
      <c r="BH501" s="120"/>
      <c r="BI501" s="120"/>
    </row>
    <row r="502">
      <c r="D502" s="120"/>
      <c r="K502" s="120"/>
      <c r="T502" s="121"/>
      <c r="U502" s="121"/>
      <c r="V502" s="121"/>
      <c r="W502" s="121"/>
      <c r="X502" s="121"/>
      <c r="BH502" s="120"/>
      <c r="BI502" s="120"/>
    </row>
    <row r="503">
      <c r="D503" s="120"/>
      <c r="K503" s="120"/>
      <c r="T503" s="121"/>
      <c r="U503" s="121"/>
      <c r="V503" s="121"/>
      <c r="W503" s="121"/>
      <c r="X503" s="121"/>
      <c r="BH503" s="120"/>
      <c r="BI503" s="120"/>
    </row>
    <row r="504">
      <c r="D504" s="120"/>
      <c r="K504" s="120"/>
      <c r="T504" s="121"/>
      <c r="U504" s="121"/>
      <c r="V504" s="121"/>
      <c r="W504" s="121"/>
      <c r="X504" s="121"/>
      <c r="BH504" s="120"/>
      <c r="BI504" s="120"/>
    </row>
    <row r="505">
      <c r="D505" s="120"/>
      <c r="K505" s="120"/>
      <c r="T505" s="121"/>
      <c r="U505" s="121"/>
      <c r="V505" s="121"/>
      <c r="W505" s="121"/>
      <c r="X505" s="121"/>
      <c r="BH505" s="120"/>
      <c r="BI505" s="120"/>
    </row>
    <row r="506">
      <c r="D506" s="120"/>
      <c r="K506" s="120"/>
      <c r="T506" s="121"/>
      <c r="U506" s="121"/>
      <c r="V506" s="121"/>
      <c r="W506" s="121"/>
      <c r="X506" s="121"/>
      <c r="BH506" s="120"/>
      <c r="BI506" s="120"/>
    </row>
    <row r="507">
      <c r="D507" s="120"/>
      <c r="K507" s="120"/>
      <c r="T507" s="121"/>
      <c r="U507" s="121"/>
      <c r="V507" s="121"/>
      <c r="W507" s="121"/>
      <c r="X507" s="121"/>
      <c r="BH507" s="120"/>
      <c r="BI507" s="120"/>
    </row>
    <row r="508">
      <c r="D508" s="120"/>
      <c r="K508" s="120"/>
      <c r="T508" s="121"/>
      <c r="U508" s="121"/>
      <c r="V508" s="121"/>
      <c r="W508" s="121"/>
      <c r="X508" s="121"/>
      <c r="BH508" s="120"/>
      <c r="BI508" s="120"/>
    </row>
    <row r="509">
      <c r="D509" s="120"/>
      <c r="K509" s="120"/>
      <c r="T509" s="121"/>
      <c r="U509" s="121"/>
      <c r="V509" s="121"/>
      <c r="W509" s="121"/>
      <c r="X509" s="121"/>
      <c r="BH509" s="120"/>
      <c r="BI509" s="120"/>
    </row>
    <row r="510">
      <c r="D510" s="120"/>
      <c r="K510" s="120"/>
      <c r="T510" s="121"/>
      <c r="U510" s="121"/>
      <c r="V510" s="121"/>
      <c r="W510" s="121"/>
      <c r="X510" s="121"/>
      <c r="BH510" s="120"/>
      <c r="BI510" s="120"/>
    </row>
    <row r="511">
      <c r="D511" s="120"/>
      <c r="K511" s="120"/>
      <c r="T511" s="121"/>
      <c r="U511" s="121"/>
      <c r="V511" s="121"/>
      <c r="W511" s="121"/>
      <c r="X511" s="121"/>
      <c r="BH511" s="120"/>
      <c r="BI511" s="120"/>
    </row>
    <row r="512">
      <c r="D512" s="120"/>
      <c r="K512" s="120"/>
      <c r="T512" s="121"/>
      <c r="U512" s="121"/>
      <c r="V512" s="121"/>
      <c r="W512" s="121"/>
      <c r="X512" s="121"/>
      <c r="BH512" s="120"/>
      <c r="BI512" s="120"/>
    </row>
    <row r="513">
      <c r="D513" s="120"/>
      <c r="K513" s="120"/>
      <c r="T513" s="121"/>
      <c r="U513" s="121"/>
      <c r="V513" s="121"/>
      <c r="W513" s="121"/>
      <c r="X513" s="121"/>
      <c r="BH513" s="120"/>
      <c r="BI513" s="120"/>
    </row>
    <row r="514">
      <c r="D514" s="120"/>
      <c r="K514" s="120"/>
      <c r="T514" s="121"/>
      <c r="U514" s="121"/>
      <c r="V514" s="121"/>
      <c r="W514" s="121"/>
      <c r="X514" s="121"/>
      <c r="BH514" s="120"/>
      <c r="BI514" s="120"/>
    </row>
    <row r="515">
      <c r="D515" s="120"/>
      <c r="K515" s="120"/>
      <c r="T515" s="121"/>
      <c r="U515" s="121"/>
      <c r="V515" s="121"/>
      <c r="W515" s="121"/>
      <c r="X515" s="121"/>
      <c r="BH515" s="120"/>
      <c r="BI515" s="120"/>
    </row>
    <row r="516">
      <c r="D516" s="120"/>
      <c r="K516" s="120"/>
      <c r="T516" s="121"/>
      <c r="U516" s="121"/>
      <c r="V516" s="121"/>
      <c r="W516" s="121"/>
      <c r="X516" s="121"/>
      <c r="BH516" s="120"/>
      <c r="BI516" s="120"/>
    </row>
    <row r="517">
      <c r="D517" s="120"/>
      <c r="K517" s="120"/>
      <c r="T517" s="121"/>
      <c r="U517" s="121"/>
      <c r="V517" s="121"/>
      <c r="W517" s="121"/>
      <c r="X517" s="121"/>
      <c r="BH517" s="120"/>
      <c r="BI517" s="120"/>
    </row>
    <row r="518">
      <c r="D518" s="120"/>
      <c r="K518" s="120"/>
      <c r="T518" s="121"/>
      <c r="U518" s="121"/>
      <c r="V518" s="121"/>
      <c r="W518" s="121"/>
      <c r="X518" s="121"/>
      <c r="BH518" s="120"/>
      <c r="BI518" s="120"/>
    </row>
    <row r="519">
      <c r="D519" s="120"/>
      <c r="K519" s="120"/>
      <c r="T519" s="121"/>
      <c r="U519" s="121"/>
      <c r="V519" s="121"/>
      <c r="W519" s="121"/>
      <c r="X519" s="121"/>
      <c r="BH519" s="120"/>
      <c r="BI519" s="120"/>
    </row>
    <row r="520">
      <c r="D520" s="120"/>
      <c r="K520" s="120"/>
      <c r="T520" s="121"/>
      <c r="U520" s="121"/>
      <c r="V520" s="121"/>
      <c r="W520" s="121"/>
      <c r="X520" s="121"/>
      <c r="BH520" s="120"/>
      <c r="BI520" s="120"/>
    </row>
    <row r="521">
      <c r="D521" s="120"/>
      <c r="K521" s="120"/>
      <c r="T521" s="121"/>
      <c r="U521" s="121"/>
      <c r="V521" s="121"/>
      <c r="W521" s="121"/>
      <c r="X521" s="121"/>
      <c r="BH521" s="120"/>
      <c r="BI521" s="120"/>
    </row>
    <row r="522">
      <c r="D522" s="120"/>
      <c r="K522" s="120"/>
      <c r="T522" s="121"/>
      <c r="U522" s="121"/>
      <c r="V522" s="121"/>
      <c r="W522" s="121"/>
      <c r="X522" s="121"/>
      <c r="BH522" s="120"/>
      <c r="BI522" s="120"/>
    </row>
    <row r="523">
      <c r="D523" s="120"/>
      <c r="K523" s="120"/>
      <c r="T523" s="121"/>
      <c r="U523" s="121"/>
      <c r="V523" s="121"/>
      <c r="W523" s="121"/>
      <c r="X523" s="121"/>
      <c r="BH523" s="120"/>
      <c r="BI523" s="120"/>
    </row>
    <row r="524">
      <c r="D524" s="120"/>
      <c r="K524" s="120"/>
      <c r="T524" s="121"/>
      <c r="U524" s="121"/>
      <c r="V524" s="121"/>
      <c r="W524" s="121"/>
      <c r="X524" s="121"/>
      <c r="BH524" s="120"/>
      <c r="BI524" s="120"/>
    </row>
    <row r="525">
      <c r="D525" s="120"/>
      <c r="K525" s="120"/>
      <c r="T525" s="121"/>
      <c r="U525" s="121"/>
      <c r="V525" s="121"/>
      <c r="W525" s="121"/>
      <c r="X525" s="121"/>
      <c r="BH525" s="120"/>
      <c r="BI525" s="120"/>
    </row>
    <row r="526">
      <c r="D526" s="120"/>
      <c r="K526" s="120"/>
      <c r="T526" s="121"/>
      <c r="U526" s="121"/>
      <c r="V526" s="121"/>
      <c r="W526" s="121"/>
      <c r="X526" s="121"/>
      <c r="BH526" s="120"/>
      <c r="BI526" s="120"/>
    </row>
    <row r="527">
      <c r="D527" s="120"/>
      <c r="K527" s="120"/>
      <c r="T527" s="121"/>
      <c r="U527" s="121"/>
      <c r="V527" s="121"/>
      <c r="W527" s="121"/>
      <c r="X527" s="121"/>
      <c r="BH527" s="120"/>
      <c r="BI527" s="120"/>
    </row>
    <row r="528">
      <c r="D528" s="120"/>
      <c r="K528" s="120"/>
      <c r="T528" s="121"/>
      <c r="U528" s="121"/>
      <c r="V528" s="121"/>
      <c r="W528" s="121"/>
      <c r="X528" s="121"/>
      <c r="BH528" s="120"/>
      <c r="BI528" s="120"/>
    </row>
    <row r="529">
      <c r="D529" s="120"/>
      <c r="K529" s="120"/>
      <c r="T529" s="121"/>
      <c r="U529" s="121"/>
      <c r="V529" s="121"/>
      <c r="W529" s="121"/>
      <c r="X529" s="121"/>
      <c r="BH529" s="120"/>
      <c r="BI529" s="120"/>
    </row>
    <row r="530">
      <c r="D530" s="120"/>
      <c r="K530" s="120"/>
      <c r="T530" s="121"/>
      <c r="U530" s="121"/>
      <c r="V530" s="121"/>
      <c r="W530" s="121"/>
      <c r="X530" s="121"/>
      <c r="BH530" s="120"/>
      <c r="BI530" s="120"/>
    </row>
    <row r="531">
      <c r="D531" s="120"/>
      <c r="K531" s="120"/>
      <c r="T531" s="121"/>
      <c r="U531" s="121"/>
      <c r="V531" s="121"/>
      <c r="W531" s="121"/>
      <c r="X531" s="121"/>
      <c r="BH531" s="120"/>
      <c r="BI531" s="120"/>
    </row>
    <row r="532">
      <c r="D532" s="120"/>
      <c r="K532" s="120"/>
      <c r="T532" s="121"/>
      <c r="U532" s="121"/>
      <c r="V532" s="121"/>
      <c r="W532" s="121"/>
      <c r="X532" s="121"/>
      <c r="BH532" s="120"/>
      <c r="BI532" s="120"/>
    </row>
    <row r="533">
      <c r="D533" s="120"/>
      <c r="K533" s="120"/>
      <c r="T533" s="121"/>
      <c r="U533" s="121"/>
      <c r="V533" s="121"/>
      <c r="W533" s="121"/>
      <c r="X533" s="121"/>
      <c r="BH533" s="120"/>
      <c r="BI533" s="120"/>
    </row>
    <row r="534">
      <c r="D534" s="120"/>
      <c r="K534" s="120"/>
      <c r="T534" s="121"/>
      <c r="U534" s="121"/>
      <c r="V534" s="121"/>
      <c r="W534" s="121"/>
      <c r="X534" s="121"/>
      <c r="BH534" s="120"/>
      <c r="BI534" s="120"/>
    </row>
    <row r="535">
      <c r="D535" s="120"/>
      <c r="K535" s="120"/>
      <c r="T535" s="121"/>
      <c r="U535" s="121"/>
      <c r="V535" s="121"/>
      <c r="W535" s="121"/>
      <c r="X535" s="121"/>
      <c r="BH535" s="120"/>
      <c r="BI535" s="120"/>
    </row>
    <row r="536">
      <c r="D536" s="120"/>
      <c r="K536" s="120"/>
      <c r="T536" s="121"/>
      <c r="U536" s="121"/>
      <c r="V536" s="121"/>
      <c r="W536" s="121"/>
      <c r="X536" s="121"/>
      <c r="BH536" s="120"/>
      <c r="BI536" s="120"/>
    </row>
    <row r="537">
      <c r="D537" s="120"/>
      <c r="K537" s="120"/>
      <c r="T537" s="121"/>
      <c r="U537" s="121"/>
      <c r="V537" s="121"/>
      <c r="W537" s="121"/>
      <c r="X537" s="121"/>
      <c r="BH537" s="120"/>
      <c r="BI537" s="120"/>
    </row>
    <row r="538">
      <c r="D538" s="120"/>
      <c r="K538" s="120"/>
      <c r="T538" s="121"/>
      <c r="U538" s="121"/>
      <c r="V538" s="121"/>
      <c r="W538" s="121"/>
      <c r="X538" s="121"/>
      <c r="BH538" s="120"/>
      <c r="BI538" s="120"/>
    </row>
    <row r="539">
      <c r="D539" s="120"/>
      <c r="K539" s="120"/>
      <c r="T539" s="121"/>
      <c r="U539" s="121"/>
      <c r="V539" s="121"/>
      <c r="W539" s="121"/>
      <c r="X539" s="121"/>
      <c r="BH539" s="120"/>
      <c r="BI539" s="120"/>
    </row>
    <row r="540">
      <c r="D540" s="120"/>
      <c r="K540" s="120"/>
      <c r="T540" s="121"/>
      <c r="U540" s="121"/>
      <c r="V540" s="121"/>
      <c r="W540" s="121"/>
      <c r="X540" s="121"/>
      <c r="BH540" s="120"/>
      <c r="BI540" s="120"/>
    </row>
    <row r="541">
      <c r="D541" s="120"/>
      <c r="K541" s="120"/>
      <c r="T541" s="121"/>
      <c r="U541" s="121"/>
      <c r="V541" s="121"/>
      <c r="W541" s="121"/>
      <c r="X541" s="121"/>
      <c r="BH541" s="120"/>
      <c r="BI541" s="120"/>
    </row>
    <row r="542">
      <c r="D542" s="120"/>
      <c r="K542" s="120"/>
      <c r="T542" s="121"/>
      <c r="U542" s="121"/>
      <c r="V542" s="121"/>
      <c r="W542" s="121"/>
      <c r="X542" s="121"/>
      <c r="BH542" s="120"/>
      <c r="BI542" s="120"/>
    </row>
    <row r="543">
      <c r="D543" s="120"/>
      <c r="K543" s="120"/>
      <c r="T543" s="121"/>
      <c r="U543" s="121"/>
      <c r="V543" s="121"/>
      <c r="W543" s="121"/>
      <c r="X543" s="121"/>
      <c r="BH543" s="120"/>
      <c r="BI543" s="120"/>
    </row>
    <row r="544">
      <c r="D544" s="120"/>
      <c r="K544" s="120"/>
      <c r="T544" s="121"/>
      <c r="U544" s="121"/>
      <c r="V544" s="121"/>
      <c r="W544" s="121"/>
      <c r="X544" s="121"/>
      <c r="BH544" s="120"/>
      <c r="BI544" s="120"/>
    </row>
    <row r="545">
      <c r="D545" s="120"/>
      <c r="K545" s="120"/>
      <c r="T545" s="121"/>
      <c r="U545" s="121"/>
      <c r="V545" s="121"/>
      <c r="W545" s="121"/>
      <c r="X545" s="121"/>
      <c r="BH545" s="120"/>
      <c r="BI545" s="120"/>
    </row>
    <row r="546">
      <c r="D546" s="120"/>
      <c r="K546" s="120"/>
      <c r="T546" s="121"/>
      <c r="U546" s="121"/>
      <c r="V546" s="121"/>
      <c r="W546" s="121"/>
      <c r="X546" s="121"/>
      <c r="BH546" s="120"/>
      <c r="BI546" s="120"/>
    </row>
    <row r="547">
      <c r="D547" s="120"/>
      <c r="K547" s="120"/>
      <c r="T547" s="121"/>
      <c r="U547" s="121"/>
      <c r="V547" s="121"/>
      <c r="W547" s="121"/>
      <c r="X547" s="121"/>
      <c r="BH547" s="120"/>
      <c r="BI547" s="120"/>
    </row>
    <row r="548">
      <c r="D548" s="120"/>
      <c r="K548" s="120"/>
      <c r="T548" s="121"/>
      <c r="U548" s="121"/>
      <c r="V548" s="121"/>
      <c r="W548" s="121"/>
      <c r="X548" s="121"/>
      <c r="BH548" s="120"/>
      <c r="BI548" s="120"/>
    </row>
    <row r="549">
      <c r="D549" s="120"/>
      <c r="K549" s="120"/>
      <c r="T549" s="121"/>
      <c r="U549" s="121"/>
      <c r="V549" s="121"/>
      <c r="W549" s="121"/>
      <c r="X549" s="121"/>
      <c r="BH549" s="120"/>
      <c r="BI549" s="120"/>
    </row>
    <row r="550">
      <c r="D550" s="120"/>
      <c r="K550" s="120"/>
      <c r="T550" s="121"/>
      <c r="U550" s="121"/>
      <c r="V550" s="121"/>
      <c r="W550" s="121"/>
      <c r="X550" s="121"/>
      <c r="BH550" s="120"/>
      <c r="BI550" s="120"/>
    </row>
    <row r="551">
      <c r="D551" s="120"/>
      <c r="K551" s="120"/>
      <c r="T551" s="121"/>
      <c r="U551" s="121"/>
      <c r="V551" s="121"/>
      <c r="W551" s="121"/>
      <c r="X551" s="121"/>
      <c r="BH551" s="120"/>
      <c r="BI551" s="120"/>
    </row>
    <row r="552">
      <c r="D552" s="120"/>
      <c r="K552" s="120"/>
      <c r="T552" s="121"/>
      <c r="U552" s="121"/>
      <c r="V552" s="121"/>
      <c r="W552" s="121"/>
      <c r="X552" s="121"/>
      <c r="BH552" s="120"/>
      <c r="BI552" s="120"/>
    </row>
    <row r="553">
      <c r="D553" s="120"/>
      <c r="K553" s="120"/>
      <c r="T553" s="121"/>
      <c r="U553" s="121"/>
      <c r="V553" s="121"/>
      <c r="W553" s="121"/>
      <c r="X553" s="121"/>
      <c r="BH553" s="120"/>
      <c r="BI553" s="120"/>
    </row>
    <row r="554">
      <c r="D554" s="120"/>
      <c r="K554" s="120"/>
      <c r="T554" s="121"/>
      <c r="U554" s="121"/>
      <c r="V554" s="121"/>
      <c r="W554" s="121"/>
      <c r="X554" s="121"/>
      <c r="BH554" s="120"/>
      <c r="BI554" s="120"/>
    </row>
    <row r="555">
      <c r="D555" s="120"/>
      <c r="K555" s="120"/>
      <c r="T555" s="121"/>
      <c r="U555" s="121"/>
      <c r="V555" s="121"/>
      <c r="W555" s="121"/>
      <c r="X555" s="121"/>
      <c r="BH555" s="120"/>
      <c r="BI555" s="120"/>
    </row>
    <row r="556">
      <c r="D556" s="120"/>
      <c r="K556" s="120"/>
      <c r="T556" s="121"/>
      <c r="U556" s="121"/>
      <c r="V556" s="121"/>
      <c r="W556" s="121"/>
      <c r="X556" s="121"/>
      <c r="BH556" s="120"/>
      <c r="BI556" s="120"/>
    </row>
    <row r="557">
      <c r="D557" s="120"/>
      <c r="K557" s="120"/>
      <c r="T557" s="121"/>
      <c r="U557" s="121"/>
      <c r="V557" s="121"/>
      <c r="W557" s="121"/>
      <c r="X557" s="121"/>
      <c r="BH557" s="120"/>
      <c r="BI557" s="120"/>
    </row>
    <row r="558">
      <c r="D558" s="120"/>
      <c r="K558" s="120"/>
      <c r="T558" s="121"/>
      <c r="U558" s="121"/>
      <c r="V558" s="121"/>
      <c r="W558" s="121"/>
      <c r="X558" s="121"/>
      <c r="BH558" s="120"/>
      <c r="BI558" s="120"/>
    </row>
    <row r="559">
      <c r="D559" s="120"/>
      <c r="K559" s="120"/>
      <c r="T559" s="121"/>
      <c r="U559" s="121"/>
      <c r="V559" s="121"/>
      <c r="W559" s="121"/>
      <c r="X559" s="121"/>
      <c r="BH559" s="120"/>
      <c r="BI559" s="120"/>
    </row>
    <row r="560">
      <c r="D560" s="120"/>
      <c r="K560" s="120"/>
      <c r="T560" s="121"/>
      <c r="U560" s="121"/>
      <c r="V560" s="121"/>
      <c r="W560" s="121"/>
      <c r="X560" s="121"/>
      <c r="BH560" s="120"/>
      <c r="BI560" s="120"/>
    </row>
    <row r="561">
      <c r="D561" s="120"/>
      <c r="K561" s="120"/>
      <c r="T561" s="121"/>
      <c r="U561" s="121"/>
      <c r="V561" s="121"/>
      <c r="W561" s="121"/>
      <c r="X561" s="121"/>
      <c r="BH561" s="120"/>
      <c r="BI561" s="120"/>
    </row>
    <row r="562">
      <c r="D562" s="120"/>
      <c r="K562" s="120"/>
      <c r="T562" s="121"/>
      <c r="U562" s="121"/>
      <c r="V562" s="121"/>
      <c r="W562" s="121"/>
      <c r="X562" s="121"/>
      <c r="BH562" s="120"/>
      <c r="BI562" s="120"/>
    </row>
    <row r="563">
      <c r="D563" s="120"/>
      <c r="K563" s="120"/>
      <c r="T563" s="121"/>
      <c r="U563" s="121"/>
      <c r="V563" s="121"/>
      <c r="W563" s="121"/>
      <c r="X563" s="121"/>
      <c r="BH563" s="120"/>
      <c r="BI563" s="120"/>
    </row>
    <row r="564">
      <c r="D564" s="120"/>
      <c r="K564" s="120"/>
      <c r="T564" s="121"/>
      <c r="U564" s="121"/>
      <c r="V564" s="121"/>
      <c r="W564" s="121"/>
      <c r="X564" s="121"/>
      <c r="BH564" s="120"/>
      <c r="BI564" s="120"/>
    </row>
    <row r="565">
      <c r="D565" s="120"/>
      <c r="K565" s="120"/>
      <c r="T565" s="121"/>
      <c r="U565" s="121"/>
      <c r="V565" s="121"/>
      <c r="W565" s="121"/>
      <c r="X565" s="121"/>
      <c r="BH565" s="120"/>
      <c r="BI565" s="120"/>
    </row>
    <row r="566">
      <c r="D566" s="120"/>
      <c r="K566" s="120"/>
      <c r="T566" s="121"/>
      <c r="U566" s="121"/>
      <c r="V566" s="121"/>
      <c r="W566" s="121"/>
      <c r="X566" s="121"/>
      <c r="BH566" s="120"/>
      <c r="BI566" s="120"/>
    </row>
    <row r="567">
      <c r="D567" s="120"/>
      <c r="K567" s="120"/>
      <c r="T567" s="121"/>
      <c r="U567" s="121"/>
      <c r="V567" s="121"/>
      <c r="W567" s="121"/>
      <c r="X567" s="121"/>
      <c r="BH567" s="120"/>
      <c r="BI567" s="120"/>
    </row>
    <row r="568">
      <c r="D568" s="120"/>
      <c r="K568" s="120"/>
      <c r="T568" s="121"/>
      <c r="U568" s="121"/>
      <c r="V568" s="121"/>
      <c r="W568" s="121"/>
      <c r="X568" s="121"/>
      <c r="BH568" s="120"/>
      <c r="BI568" s="120"/>
    </row>
    <row r="569">
      <c r="D569" s="120"/>
      <c r="K569" s="120"/>
      <c r="T569" s="121"/>
      <c r="U569" s="121"/>
      <c r="V569" s="121"/>
      <c r="W569" s="121"/>
      <c r="X569" s="121"/>
      <c r="BH569" s="120"/>
      <c r="BI569" s="120"/>
    </row>
    <row r="570">
      <c r="D570" s="120"/>
      <c r="K570" s="120"/>
      <c r="T570" s="121"/>
      <c r="U570" s="121"/>
      <c r="V570" s="121"/>
      <c r="W570" s="121"/>
      <c r="X570" s="121"/>
      <c r="BH570" s="120"/>
      <c r="BI570" s="120"/>
    </row>
    <row r="571">
      <c r="D571" s="120"/>
      <c r="K571" s="120"/>
      <c r="T571" s="121"/>
      <c r="U571" s="121"/>
      <c r="V571" s="121"/>
      <c r="W571" s="121"/>
      <c r="X571" s="121"/>
      <c r="BH571" s="120"/>
      <c r="BI571" s="120"/>
    </row>
    <row r="572">
      <c r="D572" s="120"/>
      <c r="K572" s="120"/>
      <c r="T572" s="121"/>
      <c r="U572" s="121"/>
      <c r="V572" s="121"/>
      <c r="W572" s="121"/>
      <c r="X572" s="121"/>
      <c r="BH572" s="120"/>
      <c r="BI572" s="120"/>
    </row>
    <row r="573">
      <c r="D573" s="120"/>
      <c r="K573" s="120"/>
      <c r="T573" s="121"/>
      <c r="U573" s="121"/>
      <c r="V573" s="121"/>
      <c r="W573" s="121"/>
      <c r="X573" s="121"/>
      <c r="BH573" s="120"/>
      <c r="BI573" s="120"/>
    </row>
    <row r="574">
      <c r="D574" s="120"/>
      <c r="K574" s="120"/>
      <c r="T574" s="121"/>
      <c r="U574" s="121"/>
      <c r="V574" s="121"/>
      <c r="W574" s="121"/>
      <c r="X574" s="121"/>
      <c r="BH574" s="120"/>
      <c r="BI574" s="120"/>
    </row>
    <row r="575">
      <c r="D575" s="120"/>
      <c r="K575" s="120"/>
      <c r="T575" s="121"/>
      <c r="U575" s="121"/>
      <c r="V575" s="121"/>
      <c r="W575" s="121"/>
      <c r="X575" s="121"/>
      <c r="BH575" s="120"/>
      <c r="BI575" s="120"/>
    </row>
    <row r="576">
      <c r="D576" s="120"/>
      <c r="K576" s="120"/>
      <c r="T576" s="121"/>
      <c r="U576" s="121"/>
      <c r="V576" s="121"/>
      <c r="W576" s="121"/>
      <c r="X576" s="121"/>
      <c r="BH576" s="120"/>
      <c r="BI576" s="120"/>
    </row>
    <row r="577">
      <c r="D577" s="120"/>
      <c r="K577" s="120"/>
      <c r="T577" s="121"/>
      <c r="U577" s="121"/>
      <c r="V577" s="121"/>
      <c r="W577" s="121"/>
      <c r="X577" s="121"/>
      <c r="BH577" s="120"/>
      <c r="BI577" s="120"/>
    </row>
    <row r="578">
      <c r="D578" s="120"/>
      <c r="K578" s="120"/>
      <c r="T578" s="121"/>
      <c r="U578" s="121"/>
      <c r="V578" s="121"/>
      <c r="W578" s="121"/>
      <c r="X578" s="121"/>
      <c r="BH578" s="120"/>
      <c r="BI578" s="120"/>
    </row>
    <row r="579">
      <c r="D579" s="120"/>
      <c r="K579" s="120"/>
      <c r="T579" s="121"/>
      <c r="U579" s="121"/>
      <c r="V579" s="121"/>
      <c r="W579" s="121"/>
      <c r="X579" s="121"/>
      <c r="BH579" s="120"/>
      <c r="BI579" s="120"/>
    </row>
    <row r="580">
      <c r="D580" s="120"/>
      <c r="K580" s="120"/>
      <c r="T580" s="121"/>
      <c r="U580" s="121"/>
      <c r="V580" s="121"/>
      <c r="W580" s="121"/>
      <c r="X580" s="121"/>
      <c r="BH580" s="120"/>
      <c r="BI580" s="120"/>
    </row>
    <row r="581">
      <c r="D581" s="120"/>
      <c r="K581" s="120"/>
      <c r="T581" s="121"/>
      <c r="U581" s="121"/>
      <c r="V581" s="121"/>
      <c r="W581" s="121"/>
      <c r="X581" s="121"/>
      <c r="BH581" s="120"/>
      <c r="BI581" s="120"/>
    </row>
    <row r="582">
      <c r="D582" s="120"/>
      <c r="K582" s="120"/>
      <c r="T582" s="121"/>
      <c r="U582" s="121"/>
      <c r="V582" s="121"/>
      <c r="W582" s="121"/>
      <c r="X582" s="121"/>
      <c r="BH582" s="120"/>
      <c r="BI582" s="120"/>
    </row>
    <row r="583">
      <c r="D583" s="120"/>
      <c r="K583" s="120"/>
      <c r="T583" s="121"/>
      <c r="U583" s="121"/>
      <c r="V583" s="121"/>
      <c r="W583" s="121"/>
      <c r="X583" s="121"/>
      <c r="BH583" s="120"/>
      <c r="BI583" s="120"/>
    </row>
    <row r="584">
      <c r="D584" s="120"/>
      <c r="K584" s="120"/>
      <c r="T584" s="121"/>
      <c r="U584" s="121"/>
      <c r="V584" s="121"/>
      <c r="W584" s="121"/>
      <c r="X584" s="121"/>
      <c r="BH584" s="120"/>
      <c r="BI584" s="120"/>
    </row>
    <row r="585">
      <c r="D585" s="120"/>
      <c r="K585" s="120"/>
      <c r="T585" s="121"/>
      <c r="U585" s="121"/>
      <c r="V585" s="121"/>
      <c r="W585" s="121"/>
      <c r="X585" s="121"/>
      <c r="BH585" s="120"/>
      <c r="BI585" s="120"/>
    </row>
    <row r="586">
      <c r="D586" s="120"/>
      <c r="K586" s="120"/>
      <c r="T586" s="121"/>
      <c r="U586" s="121"/>
      <c r="V586" s="121"/>
      <c r="W586" s="121"/>
      <c r="X586" s="121"/>
      <c r="BH586" s="120"/>
      <c r="BI586" s="120"/>
    </row>
    <row r="587">
      <c r="D587" s="120"/>
      <c r="K587" s="120"/>
      <c r="T587" s="121"/>
      <c r="U587" s="121"/>
      <c r="V587" s="121"/>
      <c r="W587" s="121"/>
      <c r="X587" s="121"/>
      <c r="BH587" s="120"/>
      <c r="BI587" s="120"/>
    </row>
    <row r="588">
      <c r="D588" s="120"/>
      <c r="K588" s="120"/>
      <c r="T588" s="121"/>
      <c r="U588" s="121"/>
      <c r="V588" s="121"/>
      <c r="W588" s="121"/>
      <c r="X588" s="121"/>
      <c r="BH588" s="120"/>
      <c r="BI588" s="120"/>
    </row>
    <row r="589">
      <c r="D589" s="120"/>
      <c r="K589" s="120"/>
      <c r="T589" s="121"/>
      <c r="U589" s="121"/>
      <c r="V589" s="121"/>
      <c r="W589" s="121"/>
      <c r="X589" s="121"/>
      <c r="BH589" s="120"/>
      <c r="BI589" s="120"/>
    </row>
    <row r="590">
      <c r="D590" s="120"/>
      <c r="K590" s="120"/>
      <c r="T590" s="121"/>
      <c r="U590" s="121"/>
      <c r="V590" s="121"/>
      <c r="W590" s="121"/>
      <c r="X590" s="121"/>
      <c r="BH590" s="120"/>
      <c r="BI590" s="120"/>
    </row>
    <row r="591">
      <c r="D591" s="120"/>
      <c r="K591" s="120"/>
      <c r="T591" s="121"/>
      <c r="U591" s="121"/>
      <c r="V591" s="121"/>
      <c r="W591" s="121"/>
      <c r="X591" s="121"/>
      <c r="BH591" s="120"/>
      <c r="BI591" s="120"/>
    </row>
    <row r="592">
      <c r="D592" s="120"/>
      <c r="K592" s="120"/>
      <c r="T592" s="121"/>
      <c r="U592" s="121"/>
      <c r="V592" s="121"/>
      <c r="W592" s="121"/>
      <c r="X592" s="121"/>
      <c r="BH592" s="120"/>
      <c r="BI592" s="120"/>
    </row>
    <row r="593">
      <c r="D593" s="120"/>
      <c r="K593" s="120"/>
      <c r="T593" s="121"/>
      <c r="U593" s="121"/>
      <c r="V593" s="121"/>
      <c r="W593" s="121"/>
      <c r="X593" s="121"/>
      <c r="BH593" s="120"/>
      <c r="BI593" s="120"/>
    </row>
    <row r="594">
      <c r="D594" s="120"/>
      <c r="K594" s="120"/>
      <c r="T594" s="121"/>
      <c r="U594" s="121"/>
      <c r="V594" s="121"/>
      <c r="W594" s="121"/>
      <c r="X594" s="121"/>
      <c r="BH594" s="120"/>
      <c r="BI594" s="120"/>
    </row>
    <row r="595">
      <c r="D595" s="120"/>
      <c r="K595" s="120"/>
      <c r="T595" s="121"/>
      <c r="U595" s="121"/>
      <c r="V595" s="121"/>
      <c r="W595" s="121"/>
      <c r="X595" s="121"/>
      <c r="BH595" s="120"/>
      <c r="BI595" s="120"/>
    </row>
    <row r="596">
      <c r="D596" s="120"/>
      <c r="K596" s="120"/>
      <c r="T596" s="121"/>
      <c r="U596" s="121"/>
      <c r="V596" s="121"/>
      <c r="W596" s="121"/>
      <c r="X596" s="121"/>
      <c r="BH596" s="120"/>
      <c r="BI596" s="120"/>
    </row>
    <row r="597">
      <c r="D597" s="120"/>
      <c r="K597" s="120"/>
      <c r="T597" s="121"/>
      <c r="U597" s="121"/>
      <c r="V597" s="121"/>
      <c r="W597" s="121"/>
      <c r="X597" s="121"/>
      <c r="BH597" s="120"/>
      <c r="BI597" s="120"/>
    </row>
    <row r="598">
      <c r="D598" s="120"/>
      <c r="K598" s="120"/>
      <c r="T598" s="121"/>
      <c r="U598" s="121"/>
      <c r="V598" s="121"/>
      <c r="W598" s="121"/>
      <c r="X598" s="121"/>
      <c r="BH598" s="120"/>
      <c r="BI598" s="120"/>
    </row>
    <row r="599">
      <c r="D599" s="120"/>
      <c r="K599" s="120"/>
      <c r="T599" s="121"/>
      <c r="U599" s="121"/>
      <c r="V599" s="121"/>
      <c r="W599" s="121"/>
      <c r="X599" s="121"/>
      <c r="BH599" s="120"/>
      <c r="BI599" s="120"/>
    </row>
    <row r="600">
      <c r="D600" s="120"/>
      <c r="K600" s="120"/>
      <c r="T600" s="121"/>
      <c r="U600" s="121"/>
      <c r="V600" s="121"/>
      <c r="W600" s="121"/>
      <c r="X600" s="121"/>
      <c r="BH600" s="120"/>
      <c r="BI600" s="120"/>
    </row>
    <row r="601">
      <c r="D601" s="120"/>
      <c r="K601" s="120"/>
      <c r="T601" s="121"/>
      <c r="U601" s="121"/>
      <c r="V601" s="121"/>
      <c r="W601" s="121"/>
      <c r="X601" s="121"/>
      <c r="BH601" s="120"/>
      <c r="BI601" s="120"/>
    </row>
    <row r="602">
      <c r="D602" s="120"/>
      <c r="K602" s="120"/>
      <c r="T602" s="121"/>
      <c r="U602" s="121"/>
      <c r="V602" s="121"/>
      <c r="W602" s="121"/>
      <c r="X602" s="121"/>
      <c r="BH602" s="120"/>
      <c r="BI602" s="120"/>
    </row>
    <row r="603">
      <c r="D603" s="120"/>
      <c r="K603" s="120"/>
      <c r="T603" s="121"/>
      <c r="U603" s="121"/>
      <c r="V603" s="121"/>
      <c r="W603" s="121"/>
      <c r="X603" s="121"/>
      <c r="BH603" s="120"/>
      <c r="BI603" s="120"/>
    </row>
    <row r="604">
      <c r="D604" s="120"/>
      <c r="K604" s="120"/>
      <c r="T604" s="121"/>
      <c r="U604" s="121"/>
      <c r="V604" s="121"/>
      <c r="W604" s="121"/>
      <c r="X604" s="121"/>
      <c r="BH604" s="120"/>
      <c r="BI604" s="120"/>
    </row>
    <row r="605">
      <c r="D605" s="120"/>
      <c r="K605" s="120"/>
      <c r="T605" s="121"/>
      <c r="U605" s="121"/>
      <c r="V605" s="121"/>
      <c r="W605" s="121"/>
      <c r="X605" s="121"/>
      <c r="BH605" s="120"/>
      <c r="BI605" s="120"/>
    </row>
    <row r="606">
      <c r="D606" s="120"/>
      <c r="K606" s="120"/>
      <c r="T606" s="121"/>
      <c r="U606" s="121"/>
      <c r="V606" s="121"/>
      <c r="W606" s="121"/>
      <c r="X606" s="121"/>
      <c r="BH606" s="120"/>
      <c r="BI606" s="120"/>
    </row>
    <row r="607">
      <c r="D607" s="120"/>
      <c r="K607" s="120"/>
      <c r="T607" s="121"/>
      <c r="U607" s="121"/>
      <c r="V607" s="121"/>
      <c r="W607" s="121"/>
      <c r="X607" s="121"/>
      <c r="BH607" s="120"/>
      <c r="BI607" s="120"/>
    </row>
    <row r="608">
      <c r="D608" s="120"/>
      <c r="K608" s="120"/>
      <c r="T608" s="121"/>
      <c r="U608" s="121"/>
      <c r="V608" s="121"/>
      <c r="W608" s="121"/>
      <c r="X608" s="121"/>
      <c r="BH608" s="120"/>
      <c r="BI608" s="120"/>
    </row>
    <row r="609">
      <c r="D609" s="120"/>
      <c r="K609" s="120"/>
      <c r="T609" s="121"/>
      <c r="U609" s="121"/>
      <c r="V609" s="121"/>
      <c r="W609" s="121"/>
      <c r="X609" s="121"/>
      <c r="BH609" s="120"/>
      <c r="BI609" s="120"/>
    </row>
    <row r="610">
      <c r="D610" s="120"/>
      <c r="K610" s="120"/>
      <c r="T610" s="121"/>
      <c r="U610" s="121"/>
      <c r="V610" s="121"/>
      <c r="W610" s="121"/>
      <c r="X610" s="121"/>
      <c r="BH610" s="120"/>
      <c r="BI610" s="120"/>
    </row>
    <row r="611">
      <c r="D611" s="120"/>
      <c r="K611" s="120"/>
      <c r="T611" s="121"/>
      <c r="U611" s="121"/>
      <c r="V611" s="121"/>
      <c r="W611" s="121"/>
      <c r="X611" s="121"/>
      <c r="BH611" s="120"/>
      <c r="BI611" s="120"/>
    </row>
    <row r="612">
      <c r="D612" s="120"/>
      <c r="K612" s="120"/>
      <c r="T612" s="121"/>
      <c r="U612" s="121"/>
      <c r="V612" s="121"/>
      <c r="W612" s="121"/>
      <c r="X612" s="121"/>
      <c r="BH612" s="120"/>
      <c r="BI612" s="120"/>
    </row>
    <row r="613">
      <c r="D613" s="120"/>
      <c r="K613" s="120"/>
      <c r="T613" s="121"/>
      <c r="U613" s="121"/>
      <c r="V613" s="121"/>
      <c r="W613" s="121"/>
      <c r="X613" s="121"/>
      <c r="BH613" s="120"/>
      <c r="BI613" s="120"/>
    </row>
    <row r="614">
      <c r="D614" s="120"/>
      <c r="K614" s="120"/>
      <c r="T614" s="121"/>
      <c r="U614" s="121"/>
      <c r="V614" s="121"/>
      <c r="W614" s="121"/>
      <c r="X614" s="121"/>
      <c r="BH614" s="120"/>
      <c r="BI614" s="120"/>
    </row>
    <row r="615">
      <c r="D615" s="120"/>
      <c r="K615" s="120"/>
      <c r="T615" s="121"/>
      <c r="U615" s="121"/>
      <c r="V615" s="121"/>
      <c r="W615" s="121"/>
      <c r="X615" s="121"/>
      <c r="BH615" s="120"/>
      <c r="BI615" s="120"/>
    </row>
    <row r="616">
      <c r="D616" s="120"/>
      <c r="K616" s="120"/>
      <c r="T616" s="121"/>
      <c r="U616" s="121"/>
      <c r="V616" s="121"/>
      <c r="W616" s="121"/>
      <c r="X616" s="121"/>
      <c r="BH616" s="120"/>
      <c r="BI616" s="120"/>
    </row>
    <row r="617">
      <c r="D617" s="120"/>
      <c r="K617" s="120"/>
      <c r="T617" s="121"/>
      <c r="U617" s="121"/>
      <c r="V617" s="121"/>
      <c r="W617" s="121"/>
      <c r="X617" s="121"/>
      <c r="BH617" s="120"/>
      <c r="BI617" s="120"/>
    </row>
    <row r="618">
      <c r="D618" s="120"/>
      <c r="K618" s="120"/>
      <c r="T618" s="121"/>
      <c r="U618" s="121"/>
      <c r="V618" s="121"/>
      <c r="W618" s="121"/>
      <c r="X618" s="121"/>
      <c r="BH618" s="120"/>
      <c r="BI618" s="120"/>
    </row>
    <row r="619">
      <c r="D619" s="120"/>
      <c r="K619" s="120"/>
      <c r="T619" s="121"/>
      <c r="U619" s="121"/>
      <c r="V619" s="121"/>
      <c r="W619" s="121"/>
      <c r="X619" s="121"/>
      <c r="BH619" s="120"/>
      <c r="BI619" s="120"/>
    </row>
    <row r="620">
      <c r="D620" s="120"/>
      <c r="K620" s="120"/>
      <c r="T620" s="121"/>
      <c r="U620" s="121"/>
      <c r="V620" s="121"/>
      <c r="W620" s="121"/>
      <c r="X620" s="121"/>
      <c r="BH620" s="120"/>
      <c r="BI620" s="120"/>
    </row>
    <row r="621">
      <c r="D621" s="120"/>
      <c r="K621" s="120"/>
      <c r="T621" s="121"/>
      <c r="U621" s="121"/>
      <c r="V621" s="121"/>
      <c r="W621" s="121"/>
      <c r="X621" s="121"/>
      <c r="BH621" s="120"/>
      <c r="BI621" s="120"/>
    </row>
    <row r="622">
      <c r="D622" s="120"/>
      <c r="K622" s="120"/>
      <c r="T622" s="121"/>
      <c r="U622" s="121"/>
      <c r="V622" s="121"/>
      <c r="W622" s="121"/>
      <c r="X622" s="121"/>
      <c r="BH622" s="120"/>
      <c r="BI622" s="120"/>
    </row>
    <row r="623">
      <c r="D623" s="120"/>
      <c r="K623" s="120"/>
      <c r="T623" s="121"/>
      <c r="U623" s="121"/>
      <c r="V623" s="121"/>
      <c r="W623" s="121"/>
      <c r="X623" s="121"/>
      <c r="BH623" s="120"/>
      <c r="BI623" s="120"/>
    </row>
    <row r="624">
      <c r="D624" s="120"/>
      <c r="K624" s="120"/>
      <c r="T624" s="121"/>
      <c r="U624" s="121"/>
      <c r="V624" s="121"/>
      <c r="W624" s="121"/>
      <c r="X624" s="121"/>
      <c r="BH624" s="120"/>
      <c r="BI624" s="120"/>
    </row>
    <row r="625">
      <c r="D625" s="120"/>
      <c r="K625" s="120"/>
      <c r="T625" s="121"/>
      <c r="U625" s="121"/>
      <c r="V625" s="121"/>
      <c r="W625" s="121"/>
      <c r="X625" s="121"/>
      <c r="BH625" s="120"/>
      <c r="BI625" s="120"/>
    </row>
    <row r="626">
      <c r="D626" s="120"/>
      <c r="K626" s="120"/>
      <c r="T626" s="121"/>
      <c r="U626" s="121"/>
      <c r="V626" s="121"/>
      <c r="W626" s="121"/>
      <c r="X626" s="121"/>
      <c r="BH626" s="120"/>
      <c r="BI626" s="120"/>
    </row>
    <row r="627">
      <c r="D627" s="120"/>
      <c r="K627" s="120"/>
      <c r="T627" s="121"/>
      <c r="U627" s="121"/>
      <c r="V627" s="121"/>
      <c r="W627" s="121"/>
      <c r="X627" s="121"/>
      <c r="BH627" s="120"/>
      <c r="BI627" s="120"/>
    </row>
    <row r="628">
      <c r="D628" s="120"/>
      <c r="K628" s="120"/>
      <c r="T628" s="121"/>
      <c r="U628" s="121"/>
      <c r="V628" s="121"/>
      <c r="W628" s="121"/>
      <c r="X628" s="121"/>
      <c r="BH628" s="120"/>
      <c r="BI628" s="120"/>
    </row>
    <row r="629">
      <c r="D629" s="120"/>
      <c r="K629" s="120"/>
      <c r="T629" s="121"/>
      <c r="U629" s="121"/>
      <c r="V629" s="121"/>
      <c r="W629" s="121"/>
      <c r="X629" s="121"/>
      <c r="BH629" s="120"/>
      <c r="BI629" s="120"/>
    </row>
    <row r="630">
      <c r="D630" s="120"/>
      <c r="K630" s="120"/>
      <c r="T630" s="121"/>
      <c r="U630" s="121"/>
      <c r="V630" s="121"/>
      <c r="W630" s="121"/>
      <c r="X630" s="121"/>
      <c r="BH630" s="120"/>
      <c r="BI630" s="120"/>
    </row>
    <row r="631">
      <c r="D631" s="120"/>
      <c r="K631" s="120"/>
      <c r="T631" s="121"/>
      <c r="U631" s="121"/>
      <c r="V631" s="121"/>
      <c r="W631" s="121"/>
      <c r="X631" s="121"/>
      <c r="BH631" s="120"/>
      <c r="BI631" s="120"/>
    </row>
    <row r="632">
      <c r="D632" s="120"/>
      <c r="K632" s="120"/>
      <c r="T632" s="121"/>
      <c r="U632" s="121"/>
      <c r="V632" s="121"/>
      <c r="W632" s="121"/>
      <c r="X632" s="121"/>
      <c r="BH632" s="120"/>
      <c r="BI632" s="120"/>
    </row>
    <row r="633">
      <c r="D633" s="120"/>
      <c r="K633" s="120"/>
      <c r="T633" s="121"/>
      <c r="U633" s="121"/>
      <c r="V633" s="121"/>
      <c r="W633" s="121"/>
      <c r="X633" s="121"/>
      <c r="BH633" s="120"/>
      <c r="BI633" s="120"/>
    </row>
    <row r="634">
      <c r="D634" s="120"/>
      <c r="K634" s="120"/>
      <c r="T634" s="121"/>
      <c r="U634" s="121"/>
      <c r="V634" s="121"/>
      <c r="W634" s="121"/>
      <c r="X634" s="121"/>
      <c r="BH634" s="120"/>
      <c r="BI634" s="120"/>
    </row>
    <row r="635">
      <c r="D635" s="120"/>
      <c r="K635" s="120"/>
      <c r="T635" s="121"/>
      <c r="U635" s="121"/>
      <c r="V635" s="121"/>
      <c r="W635" s="121"/>
      <c r="X635" s="121"/>
      <c r="BH635" s="120"/>
      <c r="BI635" s="120"/>
    </row>
    <row r="636">
      <c r="D636" s="120"/>
      <c r="K636" s="120"/>
      <c r="T636" s="121"/>
      <c r="U636" s="121"/>
      <c r="V636" s="121"/>
      <c r="W636" s="121"/>
      <c r="X636" s="121"/>
      <c r="BH636" s="120"/>
      <c r="BI636" s="120"/>
    </row>
    <row r="637">
      <c r="D637" s="120"/>
      <c r="K637" s="120"/>
      <c r="T637" s="121"/>
      <c r="U637" s="121"/>
      <c r="V637" s="121"/>
      <c r="W637" s="121"/>
      <c r="X637" s="121"/>
      <c r="BH637" s="120"/>
      <c r="BI637" s="120"/>
    </row>
    <row r="638">
      <c r="D638" s="120"/>
      <c r="K638" s="120"/>
      <c r="T638" s="121"/>
      <c r="U638" s="121"/>
      <c r="V638" s="121"/>
      <c r="W638" s="121"/>
      <c r="X638" s="121"/>
      <c r="BH638" s="120"/>
      <c r="BI638" s="120"/>
    </row>
    <row r="639">
      <c r="D639" s="120"/>
      <c r="K639" s="120"/>
      <c r="T639" s="121"/>
      <c r="U639" s="121"/>
      <c r="V639" s="121"/>
      <c r="W639" s="121"/>
      <c r="X639" s="121"/>
      <c r="BH639" s="120"/>
      <c r="BI639" s="120"/>
    </row>
    <row r="640">
      <c r="D640" s="120"/>
      <c r="K640" s="120"/>
      <c r="T640" s="121"/>
      <c r="U640" s="121"/>
      <c r="V640" s="121"/>
      <c r="W640" s="121"/>
      <c r="X640" s="121"/>
      <c r="BH640" s="120"/>
      <c r="BI640" s="120"/>
    </row>
    <row r="641">
      <c r="D641" s="120"/>
      <c r="K641" s="120"/>
      <c r="T641" s="121"/>
      <c r="U641" s="121"/>
      <c r="V641" s="121"/>
      <c r="W641" s="121"/>
      <c r="X641" s="121"/>
      <c r="BH641" s="120"/>
      <c r="BI641" s="120"/>
    </row>
    <row r="642">
      <c r="D642" s="120"/>
      <c r="K642" s="120"/>
      <c r="T642" s="121"/>
      <c r="U642" s="121"/>
      <c r="V642" s="121"/>
      <c r="W642" s="121"/>
      <c r="X642" s="121"/>
      <c r="BH642" s="120"/>
      <c r="BI642" s="120"/>
    </row>
    <row r="643">
      <c r="D643" s="120"/>
      <c r="K643" s="120"/>
      <c r="T643" s="121"/>
      <c r="U643" s="121"/>
      <c r="V643" s="121"/>
      <c r="W643" s="121"/>
      <c r="X643" s="121"/>
      <c r="BH643" s="120"/>
      <c r="BI643" s="120"/>
    </row>
    <row r="644">
      <c r="D644" s="120"/>
      <c r="K644" s="120"/>
      <c r="T644" s="121"/>
      <c r="U644" s="121"/>
      <c r="V644" s="121"/>
      <c r="W644" s="121"/>
      <c r="X644" s="121"/>
      <c r="BH644" s="120"/>
      <c r="BI644" s="120"/>
    </row>
    <row r="645">
      <c r="D645" s="120"/>
      <c r="K645" s="120"/>
      <c r="T645" s="121"/>
      <c r="U645" s="121"/>
      <c r="V645" s="121"/>
      <c r="W645" s="121"/>
      <c r="X645" s="121"/>
      <c r="BH645" s="120"/>
      <c r="BI645" s="120"/>
    </row>
    <row r="646">
      <c r="D646" s="120"/>
      <c r="K646" s="120"/>
      <c r="T646" s="121"/>
      <c r="U646" s="121"/>
      <c r="V646" s="121"/>
      <c r="W646" s="121"/>
      <c r="X646" s="121"/>
      <c r="BH646" s="120"/>
      <c r="BI646" s="120"/>
    </row>
    <row r="647">
      <c r="D647" s="120"/>
      <c r="K647" s="120"/>
      <c r="T647" s="121"/>
      <c r="U647" s="121"/>
      <c r="V647" s="121"/>
      <c r="W647" s="121"/>
      <c r="X647" s="121"/>
      <c r="BH647" s="120"/>
      <c r="BI647" s="120"/>
    </row>
    <row r="648">
      <c r="D648" s="120"/>
      <c r="K648" s="120"/>
      <c r="T648" s="121"/>
      <c r="U648" s="121"/>
      <c r="V648" s="121"/>
      <c r="W648" s="121"/>
      <c r="X648" s="121"/>
      <c r="BH648" s="120"/>
      <c r="BI648" s="120"/>
    </row>
    <row r="649">
      <c r="D649" s="120"/>
      <c r="K649" s="120"/>
      <c r="T649" s="121"/>
      <c r="U649" s="121"/>
      <c r="V649" s="121"/>
      <c r="W649" s="121"/>
      <c r="X649" s="121"/>
      <c r="BH649" s="120"/>
      <c r="BI649" s="120"/>
    </row>
    <row r="650">
      <c r="D650" s="120"/>
      <c r="K650" s="120"/>
      <c r="T650" s="121"/>
      <c r="U650" s="121"/>
      <c r="V650" s="121"/>
      <c r="W650" s="121"/>
      <c r="X650" s="121"/>
      <c r="BH650" s="120"/>
      <c r="BI650" s="120"/>
    </row>
    <row r="651">
      <c r="D651" s="120"/>
      <c r="K651" s="120"/>
      <c r="T651" s="121"/>
      <c r="U651" s="121"/>
      <c r="V651" s="121"/>
      <c r="W651" s="121"/>
      <c r="X651" s="121"/>
      <c r="BH651" s="120"/>
      <c r="BI651" s="120"/>
    </row>
    <row r="652">
      <c r="D652" s="120"/>
      <c r="K652" s="120"/>
      <c r="T652" s="121"/>
      <c r="U652" s="121"/>
      <c r="V652" s="121"/>
      <c r="W652" s="121"/>
      <c r="X652" s="121"/>
      <c r="BH652" s="120"/>
      <c r="BI652" s="120"/>
    </row>
    <row r="653">
      <c r="D653" s="120"/>
      <c r="K653" s="120"/>
      <c r="T653" s="121"/>
      <c r="U653" s="121"/>
      <c r="V653" s="121"/>
      <c r="W653" s="121"/>
      <c r="X653" s="121"/>
      <c r="BH653" s="120"/>
      <c r="BI653" s="120"/>
    </row>
    <row r="654">
      <c r="D654" s="120"/>
      <c r="K654" s="120"/>
      <c r="T654" s="121"/>
      <c r="U654" s="121"/>
      <c r="V654" s="121"/>
      <c r="W654" s="121"/>
      <c r="X654" s="121"/>
      <c r="BH654" s="120"/>
      <c r="BI654" s="120"/>
    </row>
    <row r="655">
      <c r="D655" s="120"/>
      <c r="K655" s="120"/>
      <c r="T655" s="121"/>
      <c r="U655" s="121"/>
      <c r="V655" s="121"/>
      <c r="W655" s="121"/>
      <c r="X655" s="121"/>
      <c r="BH655" s="120"/>
      <c r="BI655" s="120"/>
    </row>
    <row r="656">
      <c r="D656" s="120"/>
      <c r="K656" s="120"/>
      <c r="T656" s="121"/>
      <c r="U656" s="121"/>
      <c r="V656" s="121"/>
      <c r="W656" s="121"/>
      <c r="X656" s="121"/>
      <c r="BH656" s="120"/>
      <c r="BI656" s="120"/>
    </row>
    <row r="657">
      <c r="D657" s="120"/>
      <c r="K657" s="120"/>
      <c r="T657" s="121"/>
      <c r="U657" s="121"/>
      <c r="V657" s="121"/>
      <c r="W657" s="121"/>
      <c r="X657" s="121"/>
      <c r="BH657" s="120"/>
      <c r="BI657" s="120"/>
    </row>
    <row r="658">
      <c r="D658" s="120"/>
      <c r="K658" s="120"/>
      <c r="T658" s="121"/>
      <c r="U658" s="121"/>
      <c r="V658" s="121"/>
      <c r="W658" s="121"/>
      <c r="X658" s="121"/>
      <c r="BH658" s="120"/>
      <c r="BI658" s="120"/>
    </row>
    <row r="659">
      <c r="D659" s="120"/>
      <c r="K659" s="120"/>
      <c r="T659" s="121"/>
      <c r="U659" s="121"/>
      <c r="V659" s="121"/>
      <c r="W659" s="121"/>
      <c r="X659" s="121"/>
      <c r="BH659" s="120"/>
      <c r="BI659" s="120"/>
    </row>
    <row r="660">
      <c r="D660" s="120"/>
      <c r="K660" s="120"/>
      <c r="T660" s="121"/>
      <c r="U660" s="121"/>
      <c r="V660" s="121"/>
      <c r="W660" s="121"/>
      <c r="X660" s="121"/>
      <c r="BH660" s="120"/>
      <c r="BI660" s="120"/>
    </row>
    <row r="661">
      <c r="D661" s="120"/>
      <c r="K661" s="120"/>
      <c r="T661" s="121"/>
      <c r="U661" s="121"/>
      <c r="V661" s="121"/>
      <c r="W661" s="121"/>
      <c r="X661" s="121"/>
      <c r="BH661" s="120"/>
      <c r="BI661" s="120"/>
    </row>
    <row r="662">
      <c r="D662" s="120"/>
      <c r="K662" s="120"/>
      <c r="T662" s="121"/>
      <c r="U662" s="121"/>
      <c r="V662" s="121"/>
      <c r="W662" s="121"/>
      <c r="X662" s="121"/>
      <c r="BH662" s="120"/>
      <c r="BI662" s="120"/>
    </row>
    <row r="663">
      <c r="D663" s="120"/>
      <c r="K663" s="120"/>
      <c r="T663" s="121"/>
      <c r="U663" s="121"/>
      <c r="V663" s="121"/>
      <c r="W663" s="121"/>
      <c r="X663" s="121"/>
      <c r="BH663" s="120"/>
      <c r="BI663" s="120"/>
    </row>
    <row r="664">
      <c r="D664" s="120"/>
      <c r="K664" s="120"/>
      <c r="T664" s="121"/>
      <c r="U664" s="121"/>
      <c r="V664" s="121"/>
      <c r="W664" s="121"/>
      <c r="X664" s="121"/>
      <c r="BH664" s="120"/>
      <c r="BI664" s="120"/>
    </row>
    <row r="665">
      <c r="D665" s="120"/>
      <c r="K665" s="120"/>
      <c r="T665" s="121"/>
      <c r="U665" s="121"/>
      <c r="V665" s="121"/>
      <c r="W665" s="121"/>
      <c r="X665" s="121"/>
      <c r="BH665" s="120"/>
      <c r="BI665" s="120"/>
    </row>
    <row r="666">
      <c r="D666" s="120"/>
      <c r="K666" s="120"/>
      <c r="T666" s="121"/>
      <c r="U666" s="121"/>
      <c r="V666" s="121"/>
      <c r="W666" s="121"/>
      <c r="X666" s="121"/>
      <c r="BH666" s="120"/>
      <c r="BI666" s="120"/>
    </row>
    <row r="667">
      <c r="D667" s="120"/>
      <c r="K667" s="120"/>
      <c r="T667" s="121"/>
      <c r="U667" s="121"/>
      <c r="V667" s="121"/>
      <c r="W667" s="121"/>
      <c r="X667" s="121"/>
      <c r="BH667" s="120"/>
      <c r="BI667" s="120"/>
    </row>
    <row r="668">
      <c r="D668" s="120"/>
      <c r="K668" s="120"/>
      <c r="T668" s="121"/>
      <c r="U668" s="121"/>
      <c r="V668" s="121"/>
      <c r="W668" s="121"/>
      <c r="X668" s="121"/>
      <c r="BH668" s="120"/>
      <c r="BI668" s="120"/>
    </row>
    <row r="669">
      <c r="D669" s="120"/>
      <c r="K669" s="120"/>
      <c r="T669" s="121"/>
      <c r="U669" s="121"/>
      <c r="V669" s="121"/>
      <c r="W669" s="121"/>
      <c r="X669" s="121"/>
      <c r="BH669" s="120"/>
      <c r="BI669" s="120"/>
    </row>
    <row r="670">
      <c r="D670" s="120"/>
      <c r="K670" s="120"/>
      <c r="T670" s="121"/>
      <c r="U670" s="121"/>
      <c r="V670" s="121"/>
      <c r="W670" s="121"/>
      <c r="X670" s="121"/>
      <c r="BH670" s="120"/>
      <c r="BI670" s="120"/>
    </row>
    <row r="671">
      <c r="D671" s="120"/>
      <c r="K671" s="120"/>
      <c r="T671" s="121"/>
      <c r="U671" s="121"/>
      <c r="V671" s="121"/>
      <c r="W671" s="121"/>
      <c r="X671" s="121"/>
      <c r="BH671" s="120"/>
      <c r="BI671" s="120"/>
    </row>
    <row r="672">
      <c r="D672" s="120"/>
      <c r="K672" s="120"/>
      <c r="T672" s="121"/>
      <c r="U672" s="121"/>
      <c r="V672" s="121"/>
      <c r="W672" s="121"/>
      <c r="X672" s="121"/>
      <c r="BH672" s="120"/>
      <c r="BI672" s="120"/>
    </row>
    <row r="673">
      <c r="D673" s="120"/>
      <c r="K673" s="120"/>
      <c r="T673" s="121"/>
      <c r="U673" s="121"/>
      <c r="V673" s="121"/>
      <c r="W673" s="121"/>
      <c r="X673" s="121"/>
      <c r="BH673" s="120"/>
      <c r="BI673" s="120"/>
    </row>
    <row r="674">
      <c r="D674" s="120"/>
      <c r="K674" s="120"/>
      <c r="T674" s="121"/>
      <c r="U674" s="121"/>
      <c r="V674" s="121"/>
      <c r="W674" s="121"/>
      <c r="X674" s="121"/>
      <c r="BH674" s="120"/>
      <c r="BI674" s="120"/>
    </row>
    <row r="675">
      <c r="D675" s="120"/>
      <c r="K675" s="120"/>
      <c r="T675" s="121"/>
      <c r="U675" s="121"/>
      <c r="V675" s="121"/>
      <c r="W675" s="121"/>
      <c r="X675" s="121"/>
      <c r="BH675" s="120"/>
      <c r="BI675" s="120"/>
    </row>
    <row r="676">
      <c r="D676" s="120"/>
      <c r="K676" s="120"/>
      <c r="T676" s="121"/>
      <c r="U676" s="121"/>
      <c r="V676" s="121"/>
      <c r="W676" s="121"/>
      <c r="X676" s="121"/>
      <c r="BH676" s="120"/>
      <c r="BI676" s="120"/>
    </row>
    <row r="677">
      <c r="D677" s="120"/>
      <c r="K677" s="120"/>
      <c r="T677" s="121"/>
      <c r="U677" s="121"/>
      <c r="V677" s="121"/>
      <c r="W677" s="121"/>
      <c r="X677" s="121"/>
      <c r="BH677" s="120"/>
      <c r="BI677" s="120"/>
    </row>
    <row r="678">
      <c r="D678" s="120"/>
      <c r="K678" s="120"/>
      <c r="T678" s="121"/>
      <c r="U678" s="121"/>
      <c r="V678" s="121"/>
      <c r="W678" s="121"/>
      <c r="X678" s="121"/>
      <c r="BH678" s="120"/>
      <c r="BI678" s="120"/>
    </row>
    <row r="679">
      <c r="D679" s="120"/>
      <c r="K679" s="120"/>
      <c r="T679" s="121"/>
      <c r="U679" s="121"/>
      <c r="V679" s="121"/>
      <c r="W679" s="121"/>
      <c r="X679" s="121"/>
      <c r="BH679" s="120"/>
      <c r="BI679" s="120"/>
    </row>
    <row r="680">
      <c r="D680" s="120"/>
      <c r="K680" s="120"/>
      <c r="T680" s="121"/>
      <c r="U680" s="121"/>
      <c r="V680" s="121"/>
      <c r="W680" s="121"/>
      <c r="X680" s="121"/>
      <c r="BH680" s="120"/>
      <c r="BI680" s="120"/>
    </row>
    <row r="681">
      <c r="D681" s="120"/>
      <c r="K681" s="120"/>
      <c r="T681" s="121"/>
      <c r="U681" s="121"/>
      <c r="V681" s="121"/>
      <c r="W681" s="121"/>
      <c r="X681" s="121"/>
      <c r="BH681" s="120"/>
      <c r="BI681" s="120"/>
    </row>
    <row r="682">
      <c r="D682" s="120"/>
      <c r="K682" s="120"/>
      <c r="T682" s="121"/>
      <c r="U682" s="121"/>
      <c r="V682" s="121"/>
      <c r="W682" s="121"/>
      <c r="X682" s="121"/>
      <c r="BH682" s="120"/>
      <c r="BI682" s="120"/>
    </row>
    <row r="683">
      <c r="D683" s="120"/>
      <c r="K683" s="120"/>
      <c r="T683" s="121"/>
      <c r="U683" s="121"/>
      <c r="V683" s="121"/>
      <c r="W683" s="121"/>
      <c r="X683" s="121"/>
      <c r="BH683" s="120"/>
      <c r="BI683" s="120"/>
    </row>
    <row r="684">
      <c r="D684" s="120"/>
      <c r="K684" s="120"/>
      <c r="T684" s="121"/>
      <c r="U684" s="121"/>
      <c r="V684" s="121"/>
      <c r="W684" s="121"/>
      <c r="X684" s="121"/>
      <c r="BH684" s="120"/>
      <c r="BI684" s="120"/>
    </row>
    <row r="685">
      <c r="D685" s="120"/>
      <c r="K685" s="120"/>
      <c r="T685" s="121"/>
      <c r="U685" s="121"/>
      <c r="V685" s="121"/>
      <c r="W685" s="121"/>
      <c r="X685" s="121"/>
      <c r="BH685" s="120"/>
      <c r="BI685" s="120"/>
    </row>
    <row r="686">
      <c r="D686" s="120"/>
      <c r="K686" s="120"/>
      <c r="T686" s="121"/>
      <c r="U686" s="121"/>
      <c r="V686" s="121"/>
      <c r="W686" s="121"/>
      <c r="X686" s="121"/>
      <c r="BH686" s="120"/>
      <c r="BI686" s="120"/>
    </row>
    <row r="687">
      <c r="D687" s="120"/>
      <c r="K687" s="120"/>
      <c r="T687" s="121"/>
      <c r="U687" s="121"/>
      <c r="V687" s="121"/>
      <c r="W687" s="121"/>
      <c r="X687" s="121"/>
      <c r="BH687" s="120"/>
      <c r="BI687" s="120"/>
    </row>
    <row r="688">
      <c r="D688" s="120"/>
      <c r="K688" s="120"/>
      <c r="T688" s="121"/>
      <c r="U688" s="121"/>
      <c r="V688" s="121"/>
      <c r="W688" s="121"/>
      <c r="X688" s="121"/>
      <c r="BH688" s="120"/>
      <c r="BI688" s="120"/>
    </row>
    <row r="689">
      <c r="D689" s="120"/>
      <c r="K689" s="120"/>
      <c r="T689" s="121"/>
      <c r="U689" s="121"/>
      <c r="V689" s="121"/>
      <c r="W689" s="121"/>
      <c r="X689" s="121"/>
      <c r="BH689" s="120"/>
      <c r="BI689" s="120"/>
    </row>
    <row r="690">
      <c r="D690" s="120"/>
      <c r="K690" s="120"/>
      <c r="T690" s="121"/>
      <c r="U690" s="121"/>
      <c r="V690" s="121"/>
      <c r="W690" s="121"/>
      <c r="X690" s="121"/>
      <c r="BH690" s="120"/>
      <c r="BI690" s="120"/>
    </row>
    <row r="691">
      <c r="D691" s="120"/>
      <c r="K691" s="120"/>
      <c r="T691" s="121"/>
      <c r="U691" s="121"/>
      <c r="V691" s="121"/>
      <c r="W691" s="121"/>
      <c r="X691" s="121"/>
      <c r="BH691" s="120"/>
      <c r="BI691" s="120"/>
    </row>
    <row r="692">
      <c r="D692" s="120"/>
      <c r="K692" s="120"/>
      <c r="T692" s="121"/>
      <c r="U692" s="121"/>
      <c r="V692" s="121"/>
      <c r="W692" s="121"/>
      <c r="X692" s="121"/>
      <c r="BH692" s="120"/>
      <c r="BI692" s="120"/>
    </row>
    <row r="693">
      <c r="D693" s="120"/>
      <c r="K693" s="120"/>
      <c r="T693" s="121"/>
      <c r="U693" s="121"/>
      <c r="V693" s="121"/>
      <c r="W693" s="121"/>
      <c r="X693" s="121"/>
      <c r="BH693" s="120"/>
      <c r="BI693" s="120"/>
    </row>
    <row r="694">
      <c r="D694" s="120"/>
      <c r="K694" s="120"/>
      <c r="T694" s="121"/>
      <c r="U694" s="121"/>
      <c r="V694" s="121"/>
      <c r="W694" s="121"/>
      <c r="X694" s="121"/>
      <c r="BH694" s="120"/>
      <c r="BI694" s="120"/>
    </row>
    <row r="695">
      <c r="D695" s="120"/>
      <c r="K695" s="120"/>
      <c r="T695" s="121"/>
      <c r="U695" s="121"/>
      <c r="V695" s="121"/>
      <c r="W695" s="121"/>
      <c r="X695" s="121"/>
      <c r="BH695" s="120"/>
      <c r="BI695" s="120"/>
    </row>
    <row r="696">
      <c r="D696" s="120"/>
      <c r="K696" s="120"/>
      <c r="T696" s="121"/>
      <c r="U696" s="121"/>
      <c r="V696" s="121"/>
      <c r="W696" s="121"/>
      <c r="X696" s="121"/>
      <c r="BH696" s="120"/>
      <c r="BI696" s="120"/>
    </row>
    <row r="697">
      <c r="D697" s="120"/>
      <c r="K697" s="120"/>
      <c r="T697" s="121"/>
      <c r="U697" s="121"/>
      <c r="V697" s="121"/>
      <c r="W697" s="121"/>
      <c r="X697" s="121"/>
      <c r="BH697" s="120"/>
      <c r="BI697" s="120"/>
    </row>
    <row r="698">
      <c r="D698" s="120"/>
      <c r="K698" s="120"/>
      <c r="T698" s="121"/>
      <c r="U698" s="121"/>
      <c r="V698" s="121"/>
      <c r="W698" s="121"/>
      <c r="X698" s="121"/>
      <c r="BH698" s="120"/>
      <c r="BI698" s="120"/>
    </row>
    <row r="699">
      <c r="D699" s="120"/>
      <c r="K699" s="120"/>
      <c r="T699" s="121"/>
      <c r="U699" s="121"/>
      <c r="V699" s="121"/>
      <c r="W699" s="121"/>
      <c r="X699" s="121"/>
      <c r="BH699" s="120"/>
      <c r="BI699" s="120"/>
    </row>
    <row r="700">
      <c r="D700" s="120"/>
      <c r="K700" s="120"/>
      <c r="T700" s="121"/>
      <c r="U700" s="121"/>
      <c r="V700" s="121"/>
      <c r="W700" s="121"/>
      <c r="X700" s="121"/>
      <c r="BH700" s="120"/>
      <c r="BI700" s="120"/>
    </row>
    <row r="701">
      <c r="D701" s="120"/>
      <c r="K701" s="120"/>
      <c r="T701" s="121"/>
      <c r="U701" s="121"/>
      <c r="V701" s="121"/>
      <c r="W701" s="121"/>
      <c r="X701" s="121"/>
      <c r="BH701" s="120"/>
      <c r="BI701" s="120"/>
    </row>
    <row r="702">
      <c r="D702" s="120"/>
      <c r="K702" s="120"/>
      <c r="T702" s="121"/>
      <c r="U702" s="121"/>
      <c r="V702" s="121"/>
      <c r="W702" s="121"/>
      <c r="X702" s="121"/>
      <c r="BH702" s="120"/>
      <c r="BI702" s="120"/>
    </row>
    <row r="703">
      <c r="D703" s="120"/>
      <c r="K703" s="120"/>
      <c r="T703" s="121"/>
      <c r="U703" s="121"/>
      <c r="V703" s="121"/>
      <c r="W703" s="121"/>
      <c r="X703" s="121"/>
      <c r="BH703" s="120"/>
      <c r="BI703" s="120"/>
    </row>
    <row r="704">
      <c r="D704" s="120"/>
      <c r="K704" s="120"/>
      <c r="T704" s="121"/>
      <c r="U704" s="121"/>
      <c r="V704" s="121"/>
      <c r="W704" s="121"/>
      <c r="X704" s="121"/>
      <c r="BH704" s="120"/>
      <c r="BI704" s="120"/>
    </row>
    <row r="705">
      <c r="D705" s="120"/>
      <c r="K705" s="120"/>
      <c r="T705" s="121"/>
      <c r="U705" s="121"/>
      <c r="V705" s="121"/>
      <c r="W705" s="121"/>
      <c r="X705" s="121"/>
      <c r="BH705" s="120"/>
      <c r="BI705" s="120"/>
    </row>
    <row r="706">
      <c r="D706" s="120"/>
      <c r="K706" s="120"/>
      <c r="T706" s="121"/>
      <c r="U706" s="121"/>
      <c r="V706" s="121"/>
      <c r="W706" s="121"/>
      <c r="X706" s="121"/>
      <c r="BH706" s="120"/>
      <c r="BI706" s="120"/>
    </row>
    <row r="707">
      <c r="D707" s="120"/>
      <c r="K707" s="120"/>
      <c r="T707" s="121"/>
      <c r="U707" s="121"/>
      <c r="V707" s="121"/>
      <c r="W707" s="121"/>
      <c r="X707" s="121"/>
      <c r="BH707" s="120"/>
      <c r="BI707" s="120"/>
    </row>
    <row r="708">
      <c r="D708" s="120"/>
      <c r="K708" s="120"/>
      <c r="T708" s="121"/>
      <c r="U708" s="121"/>
      <c r="V708" s="121"/>
      <c r="W708" s="121"/>
      <c r="X708" s="121"/>
      <c r="BH708" s="120"/>
      <c r="BI708" s="120"/>
    </row>
    <row r="709">
      <c r="D709" s="120"/>
      <c r="K709" s="120"/>
      <c r="T709" s="121"/>
      <c r="U709" s="121"/>
      <c r="V709" s="121"/>
      <c r="W709" s="121"/>
      <c r="X709" s="121"/>
      <c r="BH709" s="120"/>
      <c r="BI709" s="120"/>
    </row>
    <row r="710">
      <c r="D710" s="120"/>
      <c r="K710" s="120"/>
      <c r="T710" s="121"/>
      <c r="U710" s="121"/>
      <c r="V710" s="121"/>
      <c r="W710" s="121"/>
      <c r="X710" s="121"/>
      <c r="BH710" s="120"/>
      <c r="BI710" s="120"/>
    </row>
    <row r="711">
      <c r="D711" s="120"/>
      <c r="K711" s="120"/>
      <c r="T711" s="121"/>
      <c r="U711" s="121"/>
      <c r="V711" s="121"/>
      <c r="W711" s="121"/>
      <c r="X711" s="121"/>
      <c r="BH711" s="120"/>
      <c r="BI711" s="120"/>
    </row>
    <row r="712">
      <c r="D712" s="120"/>
      <c r="K712" s="120"/>
      <c r="T712" s="121"/>
      <c r="U712" s="121"/>
      <c r="V712" s="121"/>
      <c r="W712" s="121"/>
      <c r="X712" s="121"/>
      <c r="BH712" s="120"/>
      <c r="BI712" s="120"/>
    </row>
    <row r="713">
      <c r="D713" s="120"/>
      <c r="K713" s="120"/>
      <c r="T713" s="121"/>
      <c r="U713" s="121"/>
      <c r="V713" s="121"/>
      <c r="W713" s="121"/>
      <c r="X713" s="121"/>
      <c r="BH713" s="120"/>
      <c r="BI713" s="120"/>
    </row>
    <row r="714">
      <c r="D714" s="120"/>
      <c r="K714" s="120"/>
      <c r="T714" s="121"/>
      <c r="U714" s="121"/>
      <c r="V714" s="121"/>
      <c r="W714" s="121"/>
      <c r="X714" s="121"/>
      <c r="BH714" s="120"/>
      <c r="BI714" s="120"/>
    </row>
    <row r="715">
      <c r="D715" s="120"/>
      <c r="K715" s="120"/>
      <c r="T715" s="121"/>
      <c r="U715" s="121"/>
      <c r="V715" s="121"/>
      <c r="W715" s="121"/>
      <c r="X715" s="121"/>
      <c r="BH715" s="120"/>
      <c r="BI715" s="120"/>
    </row>
    <row r="716">
      <c r="D716" s="120"/>
      <c r="K716" s="120"/>
      <c r="T716" s="121"/>
      <c r="U716" s="121"/>
      <c r="V716" s="121"/>
      <c r="W716" s="121"/>
      <c r="X716" s="121"/>
      <c r="BH716" s="120"/>
      <c r="BI716" s="120"/>
    </row>
    <row r="717">
      <c r="D717" s="120"/>
      <c r="K717" s="120"/>
      <c r="T717" s="121"/>
      <c r="U717" s="121"/>
      <c r="V717" s="121"/>
      <c r="W717" s="121"/>
      <c r="X717" s="121"/>
      <c r="BH717" s="120"/>
      <c r="BI717" s="120"/>
    </row>
    <row r="718">
      <c r="D718" s="120"/>
      <c r="K718" s="120"/>
      <c r="T718" s="121"/>
      <c r="U718" s="121"/>
      <c r="V718" s="121"/>
      <c r="W718" s="121"/>
      <c r="X718" s="121"/>
      <c r="BH718" s="120"/>
      <c r="BI718" s="120"/>
    </row>
    <row r="719">
      <c r="D719" s="120"/>
      <c r="K719" s="120"/>
      <c r="T719" s="121"/>
      <c r="U719" s="121"/>
      <c r="V719" s="121"/>
      <c r="W719" s="121"/>
      <c r="X719" s="121"/>
      <c r="BH719" s="120"/>
      <c r="BI719" s="120"/>
    </row>
    <row r="720">
      <c r="D720" s="120"/>
      <c r="K720" s="120"/>
      <c r="T720" s="121"/>
      <c r="U720" s="121"/>
      <c r="V720" s="121"/>
      <c r="W720" s="121"/>
      <c r="X720" s="121"/>
      <c r="BH720" s="120"/>
      <c r="BI720" s="120"/>
    </row>
    <row r="721">
      <c r="D721" s="120"/>
      <c r="K721" s="120"/>
      <c r="T721" s="121"/>
      <c r="U721" s="121"/>
      <c r="V721" s="121"/>
      <c r="W721" s="121"/>
      <c r="X721" s="121"/>
      <c r="BH721" s="120"/>
      <c r="BI721" s="120"/>
    </row>
    <row r="722">
      <c r="D722" s="120"/>
      <c r="K722" s="120"/>
      <c r="T722" s="121"/>
      <c r="U722" s="121"/>
      <c r="V722" s="121"/>
      <c r="W722" s="121"/>
      <c r="X722" s="121"/>
      <c r="BH722" s="120"/>
      <c r="BI722" s="120"/>
    </row>
    <row r="723">
      <c r="D723" s="120"/>
      <c r="K723" s="120"/>
      <c r="T723" s="121"/>
      <c r="U723" s="121"/>
      <c r="V723" s="121"/>
      <c r="W723" s="121"/>
      <c r="X723" s="121"/>
      <c r="BH723" s="120"/>
      <c r="BI723" s="120"/>
    </row>
    <row r="724">
      <c r="D724" s="120"/>
      <c r="K724" s="120"/>
      <c r="T724" s="121"/>
      <c r="U724" s="121"/>
      <c r="V724" s="121"/>
      <c r="W724" s="121"/>
      <c r="X724" s="121"/>
      <c r="BH724" s="120"/>
      <c r="BI724" s="120"/>
    </row>
    <row r="725">
      <c r="D725" s="120"/>
      <c r="K725" s="120"/>
      <c r="T725" s="121"/>
      <c r="U725" s="121"/>
      <c r="V725" s="121"/>
      <c r="W725" s="121"/>
      <c r="X725" s="121"/>
      <c r="BH725" s="120"/>
      <c r="BI725" s="120"/>
    </row>
    <row r="726">
      <c r="D726" s="120"/>
      <c r="K726" s="120"/>
      <c r="T726" s="121"/>
      <c r="U726" s="121"/>
      <c r="V726" s="121"/>
      <c r="W726" s="121"/>
      <c r="X726" s="121"/>
      <c r="BH726" s="120"/>
      <c r="BI726" s="120"/>
    </row>
    <row r="727">
      <c r="D727" s="120"/>
      <c r="K727" s="120"/>
      <c r="T727" s="121"/>
      <c r="U727" s="121"/>
      <c r="V727" s="121"/>
      <c r="W727" s="121"/>
      <c r="X727" s="121"/>
      <c r="BH727" s="120"/>
      <c r="BI727" s="120"/>
    </row>
    <row r="728">
      <c r="D728" s="120"/>
      <c r="K728" s="120"/>
      <c r="T728" s="121"/>
      <c r="U728" s="121"/>
      <c r="V728" s="121"/>
      <c r="W728" s="121"/>
      <c r="X728" s="121"/>
      <c r="BH728" s="120"/>
      <c r="BI728" s="120"/>
    </row>
    <row r="729">
      <c r="D729" s="120"/>
      <c r="K729" s="120"/>
      <c r="T729" s="121"/>
      <c r="U729" s="121"/>
      <c r="V729" s="121"/>
      <c r="W729" s="121"/>
      <c r="X729" s="121"/>
      <c r="BH729" s="120"/>
      <c r="BI729" s="120"/>
    </row>
    <row r="730">
      <c r="D730" s="120"/>
      <c r="K730" s="120"/>
      <c r="T730" s="121"/>
      <c r="U730" s="121"/>
      <c r="V730" s="121"/>
      <c r="W730" s="121"/>
      <c r="X730" s="121"/>
      <c r="BH730" s="120"/>
      <c r="BI730" s="120"/>
    </row>
    <row r="731">
      <c r="D731" s="120"/>
      <c r="K731" s="120"/>
      <c r="T731" s="121"/>
      <c r="U731" s="121"/>
      <c r="V731" s="121"/>
      <c r="W731" s="121"/>
      <c r="X731" s="121"/>
      <c r="BH731" s="120"/>
      <c r="BI731" s="120"/>
    </row>
    <row r="732">
      <c r="D732" s="120"/>
      <c r="K732" s="120"/>
      <c r="T732" s="121"/>
      <c r="U732" s="121"/>
      <c r="V732" s="121"/>
      <c r="W732" s="121"/>
      <c r="X732" s="121"/>
      <c r="BH732" s="120"/>
      <c r="BI732" s="120"/>
    </row>
    <row r="733">
      <c r="D733" s="120"/>
      <c r="K733" s="120"/>
      <c r="T733" s="121"/>
      <c r="U733" s="121"/>
      <c r="V733" s="121"/>
      <c r="W733" s="121"/>
      <c r="X733" s="121"/>
      <c r="BH733" s="120"/>
      <c r="BI733" s="120"/>
    </row>
    <row r="734">
      <c r="D734" s="120"/>
      <c r="K734" s="120"/>
      <c r="T734" s="121"/>
      <c r="U734" s="121"/>
      <c r="V734" s="121"/>
      <c r="W734" s="121"/>
      <c r="X734" s="121"/>
      <c r="BH734" s="120"/>
      <c r="BI734" s="120"/>
    </row>
    <row r="735">
      <c r="D735" s="120"/>
      <c r="K735" s="120"/>
      <c r="T735" s="121"/>
      <c r="U735" s="121"/>
      <c r="V735" s="121"/>
      <c r="W735" s="121"/>
      <c r="X735" s="121"/>
      <c r="BH735" s="120"/>
      <c r="BI735" s="120"/>
    </row>
    <row r="736">
      <c r="D736" s="120"/>
      <c r="K736" s="120"/>
      <c r="T736" s="121"/>
      <c r="U736" s="121"/>
      <c r="V736" s="121"/>
      <c r="W736" s="121"/>
      <c r="X736" s="121"/>
      <c r="BH736" s="120"/>
      <c r="BI736" s="120"/>
    </row>
    <row r="737">
      <c r="D737" s="120"/>
      <c r="K737" s="120"/>
      <c r="T737" s="121"/>
      <c r="U737" s="121"/>
      <c r="V737" s="121"/>
      <c r="W737" s="121"/>
      <c r="X737" s="121"/>
      <c r="BH737" s="120"/>
      <c r="BI737" s="120"/>
    </row>
    <row r="738">
      <c r="D738" s="120"/>
      <c r="K738" s="120"/>
      <c r="T738" s="121"/>
      <c r="U738" s="121"/>
      <c r="V738" s="121"/>
      <c r="W738" s="121"/>
      <c r="X738" s="121"/>
      <c r="BH738" s="120"/>
      <c r="BI738" s="120"/>
    </row>
    <row r="739">
      <c r="D739" s="120"/>
      <c r="K739" s="120"/>
      <c r="T739" s="121"/>
      <c r="U739" s="121"/>
      <c r="V739" s="121"/>
      <c r="W739" s="121"/>
      <c r="X739" s="121"/>
      <c r="BH739" s="120"/>
      <c r="BI739" s="120"/>
    </row>
    <row r="740">
      <c r="D740" s="120"/>
      <c r="K740" s="120"/>
      <c r="T740" s="121"/>
      <c r="U740" s="121"/>
      <c r="V740" s="121"/>
      <c r="W740" s="121"/>
      <c r="X740" s="121"/>
      <c r="BH740" s="120"/>
      <c r="BI740" s="120"/>
    </row>
    <row r="741">
      <c r="D741" s="120"/>
      <c r="K741" s="120"/>
      <c r="T741" s="121"/>
      <c r="U741" s="121"/>
      <c r="V741" s="121"/>
      <c r="W741" s="121"/>
      <c r="X741" s="121"/>
      <c r="BH741" s="120"/>
      <c r="BI741" s="120"/>
    </row>
    <row r="742">
      <c r="D742" s="120"/>
      <c r="K742" s="120"/>
      <c r="T742" s="121"/>
      <c r="U742" s="121"/>
      <c r="V742" s="121"/>
      <c r="W742" s="121"/>
      <c r="X742" s="121"/>
      <c r="BH742" s="120"/>
      <c r="BI742" s="120"/>
    </row>
    <row r="743">
      <c r="D743" s="120"/>
      <c r="K743" s="120"/>
      <c r="T743" s="121"/>
      <c r="U743" s="121"/>
      <c r="V743" s="121"/>
      <c r="W743" s="121"/>
      <c r="X743" s="121"/>
      <c r="BH743" s="120"/>
      <c r="BI743" s="120"/>
    </row>
    <row r="744">
      <c r="D744" s="120"/>
      <c r="K744" s="120"/>
      <c r="T744" s="121"/>
      <c r="U744" s="121"/>
      <c r="V744" s="121"/>
      <c r="W744" s="121"/>
      <c r="X744" s="121"/>
      <c r="BH744" s="120"/>
      <c r="BI744" s="120"/>
    </row>
    <row r="745">
      <c r="D745" s="120"/>
      <c r="K745" s="120"/>
      <c r="T745" s="121"/>
      <c r="U745" s="121"/>
      <c r="V745" s="121"/>
      <c r="W745" s="121"/>
      <c r="X745" s="121"/>
      <c r="BH745" s="120"/>
      <c r="BI745" s="120"/>
    </row>
    <row r="746">
      <c r="D746" s="120"/>
      <c r="K746" s="120"/>
      <c r="T746" s="121"/>
      <c r="U746" s="121"/>
      <c r="V746" s="121"/>
      <c r="W746" s="121"/>
      <c r="X746" s="121"/>
      <c r="BH746" s="120"/>
      <c r="BI746" s="120"/>
    </row>
    <row r="747">
      <c r="D747" s="120"/>
      <c r="K747" s="120"/>
      <c r="T747" s="121"/>
      <c r="U747" s="121"/>
      <c r="V747" s="121"/>
      <c r="W747" s="121"/>
      <c r="X747" s="121"/>
      <c r="BH747" s="120"/>
      <c r="BI747" s="120"/>
    </row>
    <row r="748">
      <c r="D748" s="120"/>
      <c r="K748" s="120"/>
      <c r="T748" s="121"/>
      <c r="U748" s="121"/>
      <c r="V748" s="121"/>
      <c r="W748" s="121"/>
      <c r="X748" s="121"/>
      <c r="BH748" s="120"/>
      <c r="BI748" s="120"/>
    </row>
    <row r="749">
      <c r="D749" s="120"/>
      <c r="K749" s="120"/>
      <c r="T749" s="121"/>
      <c r="U749" s="121"/>
      <c r="V749" s="121"/>
      <c r="W749" s="121"/>
      <c r="X749" s="121"/>
      <c r="BH749" s="120"/>
      <c r="BI749" s="120"/>
    </row>
    <row r="750">
      <c r="D750" s="120"/>
      <c r="K750" s="120"/>
      <c r="T750" s="121"/>
      <c r="U750" s="121"/>
      <c r="V750" s="121"/>
      <c r="W750" s="121"/>
      <c r="X750" s="121"/>
      <c r="BH750" s="120"/>
      <c r="BI750" s="120"/>
    </row>
    <row r="751">
      <c r="D751" s="120"/>
      <c r="K751" s="120"/>
      <c r="T751" s="121"/>
      <c r="U751" s="121"/>
      <c r="V751" s="121"/>
      <c r="W751" s="121"/>
      <c r="X751" s="121"/>
      <c r="BH751" s="120"/>
      <c r="BI751" s="120"/>
    </row>
    <row r="752">
      <c r="D752" s="120"/>
      <c r="K752" s="120"/>
      <c r="T752" s="121"/>
      <c r="U752" s="121"/>
      <c r="V752" s="121"/>
      <c r="W752" s="121"/>
      <c r="X752" s="121"/>
      <c r="BH752" s="120"/>
      <c r="BI752" s="120"/>
    </row>
    <row r="753">
      <c r="D753" s="120"/>
      <c r="K753" s="120"/>
      <c r="T753" s="121"/>
      <c r="U753" s="121"/>
      <c r="V753" s="121"/>
      <c r="W753" s="121"/>
      <c r="X753" s="121"/>
      <c r="BH753" s="120"/>
      <c r="BI753" s="120"/>
    </row>
    <row r="754">
      <c r="D754" s="120"/>
      <c r="K754" s="120"/>
      <c r="T754" s="121"/>
      <c r="U754" s="121"/>
      <c r="V754" s="121"/>
      <c r="W754" s="121"/>
      <c r="X754" s="121"/>
      <c r="BH754" s="120"/>
      <c r="BI754" s="120"/>
    </row>
    <row r="755">
      <c r="D755" s="120"/>
      <c r="K755" s="120"/>
      <c r="T755" s="121"/>
      <c r="U755" s="121"/>
      <c r="V755" s="121"/>
      <c r="W755" s="121"/>
      <c r="X755" s="121"/>
      <c r="BH755" s="120"/>
      <c r="BI755" s="120"/>
    </row>
    <row r="756">
      <c r="D756" s="120"/>
      <c r="K756" s="120"/>
      <c r="T756" s="121"/>
      <c r="U756" s="121"/>
      <c r="V756" s="121"/>
      <c r="W756" s="121"/>
      <c r="X756" s="121"/>
      <c r="BH756" s="120"/>
      <c r="BI756" s="120"/>
    </row>
    <row r="757">
      <c r="D757" s="120"/>
      <c r="K757" s="120"/>
      <c r="T757" s="121"/>
      <c r="U757" s="121"/>
      <c r="V757" s="121"/>
      <c r="W757" s="121"/>
      <c r="X757" s="121"/>
      <c r="BH757" s="120"/>
      <c r="BI757" s="120"/>
    </row>
    <row r="758">
      <c r="D758" s="120"/>
      <c r="K758" s="120"/>
      <c r="T758" s="121"/>
      <c r="U758" s="121"/>
      <c r="V758" s="121"/>
      <c r="W758" s="121"/>
      <c r="X758" s="121"/>
      <c r="BH758" s="120"/>
      <c r="BI758" s="120"/>
    </row>
    <row r="759">
      <c r="D759" s="120"/>
      <c r="K759" s="120"/>
      <c r="T759" s="121"/>
      <c r="U759" s="121"/>
      <c r="V759" s="121"/>
      <c r="W759" s="121"/>
      <c r="X759" s="121"/>
      <c r="BH759" s="120"/>
      <c r="BI759" s="120"/>
    </row>
    <row r="760">
      <c r="D760" s="120"/>
      <c r="K760" s="120"/>
      <c r="T760" s="121"/>
      <c r="U760" s="121"/>
      <c r="V760" s="121"/>
      <c r="W760" s="121"/>
      <c r="X760" s="121"/>
      <c r="BH760" s="120"/>
      <c r="BI760" s="120"/>
    </row>
    <row r="761">
      <c r="D761" s="120"/>
      <c r="K761" s="120"/>
      <c r="T761" s="121"/>
      <c r="U761" s="121"/>
      <c r="V761" s="121"/>
      <c r="W761" s="121"/>
      <c r="X761" s="121"/>
      <c r="BH761" s="120"/>
      <c r="BI761" s="120"/>
    </row>
    <row r="762">
      <c r="D762" s="120"/>
      <c r="K762" s="120"/>
      <c r="T762" s="121"/>
      <c r="U762" s="121"/>
      <c r="V762" s="121"/>
      <c r="W762" s="121"/>
      <c r="X762" s="121"/>
      <c r="BH762" s="120"/>
      <c r="BI762" s="120"/>
    </row>
    <row r="763">
      <c r="D763" s="120"/>
      <c r="K763" s="120"/>
      <c r="T763" s="121"/>
      <c r="U763" s="121"/>
      <c r="V763" s="121"/>
      <c r="W763" s="121"/>
      <c r="X763" s="121"/>
      <c r="BH763" s="120"/>
      <c r="BI763" s="120"/>
    </row>
    <row r="764">
      <c r="D764" s="120"/>
      <c r="K764" s="120"/>
      <c r="T764" s="121"/>
      <c r="U764" s="121"/>
      <c r="V764" s="121"/>
      <c r="W764" s="121"/>
      <c r="X764" s="121"/>
      <c r="BH764" s="120"/>
      <c r="BI764" s="120"/>
    </row>
    <row r="765">
      <c r="D765" s="120"/>
      <c r="K765" s="120"/>
      <c r="T765" s="121"/>
      <c r="U765" s="121"/>
      <c r="V765" s="121"/>
      <c r="W765" s="121"/>
      <c r="X765" s="121"/>
      <c r="BH765" s="120"/>
      <c r="BI765" s="120"/>
    </row>
    <row r="766">
      <c r="D766" s="120"/>
      <c r="K766" s="120"/>
      <c r="T766" s="121"/>
      <c r="U766" s="121"/>
      <c r="V766" s="121"/>
      <c r="W766" s="121"/>
      <c r="X766" s="121"/>
      <c r="BH766" s="120"/>
      <c r="BI766" s="120"/>
    </row>
    <row r="767">
      <c r="D767" s="120"/>
      <c r="K767" s="120"/>
      <c r="T767" s="121"/>
      <c r="U767" s="121"/>
      <c r="V767" s="121"/>
      <c r="W767" s="121"/>
      <c r="X767" s="121"/>
      <c r="BH767" s="120"/>
      <c r="BI767" s="120"/>
    </row>
    <row r="768">
      <c r="D768" s="120"/>
      <c r="K768" s="120"/>
      <c r="T768" s="121"/>
      <c r="U768" s="121"/>
      <c r="V768" s="121"/>
      <c r="W768" s="121"/>
      <c r="X768" s="121"/>
      <c r="BH768" s="120"/>
      <c r="BI768" s="120"/>
    </row>
    <row r="769">
      <c r="D769" s="120"/>
      <c r="K769" s="120"/>
      <c r="T769" s="121"/>
      <c r="U769" s="121"/>
      <c r="V769" s="121"/>
      <c r="W769" s="121"/>
      <c r="X769" s="121"/>
      <c r="BH769" s="120"/>
      <c r="BI769" s="120"/>
    </row>
    <row r="770">
      <c r="D770" s="120"/>
      <c r="K770" s="120"/>
      <c r="T770" s="121"/>
      <c r="U770" s="121"/>
      <c r="V770" s="121"/>
      <c r="W770" s="121"/>
      <c r="X770" s="121"/>
      <c r="BH770" s="120"/>
      <c r="BI770" s="120"/>
    </row>
    <row r="771">
      <c r="D771" s="120"/>
      <c r="K771" s="120"/>
      <c r="T771" s="121"/>
      <c r="U771" s="121"/>
      <c r="V771" s="121"/>
      <c r="W771" s="121"/>
      <c r="X771" s="121"/>
      <c r="BH771" s="120"/>
      <c r="BI771" s="120"/>
    </row>
    <row r="772">
      <c r="D772" s="120"/>
      <c r="K772" s="120"/>
      <c r="T772" s="121"/>
      <c r="U772" s="121"/>
      <c r="V772" s="121"/>
      <c r="W772" s="121"/>
      <c r="X772" s="121"/>
      <c r="BH772" s="120"/>
      <c r="BI772" s="120"/>
    </row>
    <row r="773">
      <c r="D773" s="120"/>
      <c r="K773" s="120"/>
      <c r="T773" s="121"/>
      <c r="U773" s="121"/>
      <c r="V773" s="121"/>
      <c r="W773" s="121"/>
      <c r="X773" s="121"/>
      <c r="BH773" s="120"/>
      <c r="BI773" s="120"/>
    </row>
    <row r="774">
      <c r="D774" s="120"/>
      <c r="K774" s="120"/>
      <c r="T774" s="121"/>
      <c r="U774" s="121"/>
      <c r="V774" s="121"/>
      <c r="W774" s="121"/>
      <c r="X774" s="121"/>
      <c r="BH774" s="120"/>
      <c r="BI774" s="120"/>
    </row>
    <row r="775">
      <c r="D775" s="120"/>
      <c r="K775" s="120"/>
      <c r="T775" s="121"/>
      <c r="U775" s="121"/>
      <c r="V775" s="121"/>
      <c r="W775" s="121"/>
      <c r="X775" s="121"/>
      <c r="BH775" s="120"/>
      <c r="BI775" s="120"/>
    </row>
    <row r="776">
      <c r="D776" s="120"/>
      <c r="K776" s="120"/>
      <c r="T776" s="121"/>
      <c r="U776" s="121"/>
      <c r="V776" s="121"/>
      <c r="W776" s="121"/>
      <c r="X776" s="121"/>
      <c r="BH776" s="120"/>
      <c r="BI776" s="120"/>
    </row>
    <row r="777">
      <c r="D777" s="120"/>
      <c r="K777" s="120"/>
      <c r="T777" s="121"/>
      <c r="U777" s="121"/>
      <c r="V777" s="121"/>
      <c r="W777" s="121"/>
      <c r="X777" s="121"/>
      <c r="BH777" s="120"/>
      <c r="BI777" s="120"/>
    </row>
    <row r="778">
      <c r="D778" s="120"/>
      <c r="K778" s="120"/>
      <c r="T778" s="121"/>
      <c r="U778" s="121"/>
      <c r="V778" s="121"/>
      <c r="W778" s="121"/>
      <c r="X778" s="121"/>
      <c r="BH778" s="120"/>
      <c r="BI778" s="120"/>
    </row>
    <row r="779">
      <c r="D779" s="120"/>
      <c r="K779" s="120"/>
      <c r="T779" s="121"/>
      <c r="U779" s="121"/>
      <c r="V779" s="121"/>
      <c r="W779" s="121"/>
      <c r="X779" s="121"/>
      <c r="BH779" s="120"/>
      <c r="BI779" s="120"/>
    </row>
    <row r="780">
      <c r="D780" s="120"/>
      <c r="K780" s="120"/>
      <c r="T780" s="121"/>
      <c r="U780" s="121"/>
      <c r="V780" s="121"/>
      <c r="W780" s="121"/>
      <c r="X780" s="121"/>
      <c r="BH780" s="120"/>
      <c r="BI780" s="120"/>
    </row>
    <row r="781">
      <c r="D781" s="120"/>
      <c r="K781" s="120"/>
      <c r="T781" s="121"/>
      <c r="U781" s="121"/>
      <c r="V781" s="121"/>
      <c r="W781" s="121"/>
      <c r="X781" s="121"/>
      <c r="BH781" s="120"/>
      <c r="BI781" s="120"/>
    </row>
    <row r="782">
      <c r="D782" s="120"/>
      <c r="K782" s="120"/>
      <c r="T782" s="121"/>
      <c r="U782" s="121"/>
      <c r="V782" s="121"/>
      <c r="W782" s="121"/>
      <c r="X782" s="121"/>
      <c r="BH782" s="120"/>
      <c r="BI782" s="120"/>
    </row>
    <row r="783">
      <c r="D783" s="120"/>
      <c r="K783" s="120"/>
      <c r="T783" s="121"/>
      <c r="U783" s="121"/>
      <c r="V783" s="121"/>
      <c r="W783" s="121"/>
      <c r="X783" s="121"/>
      <c r="BH783" s="120"/>
      <c r="BI783" s="120"/>
    </row>
    <row r="784">
      <c r="D784" s="120"/>
      <c r="K784" s="120"/>
      <c r="T784" s="121"/>
      <c r="U784" s="121"/>
      <c r="V784" s="121"/>
      <c r="W784" s="121"/>
      <c r="X784" s="121"/>
      <c r="BH784" s="120"/>
      <c r="BI784" s="120"/>
    </row>
    <row r="785">
      <c r="D785" s="120"/>
      <c r="K785" s="120"/>
      <c r="T785" s="121"/>
      <c r="U785" s="121"/>
      <c r="V785" s="121"/>
      <c r="W785" s="121"/>
      <c r="X785" s="121"/>
      <c r="BH785" s="120"/>
      <c r="BI785" s="120"/>
    </row>
    <row r="786">
      <c r="D786" s="120"/>
      <c r="K786" s="120"/>
      <c r="T786" s="121"/>
      <c r="U786" s="121"/>
      <c r="V786" s="121"/>
      <c r="W786" s="121"/>
      <c r="X786" s="121"/>
      <c r="BH786" s="120"/>
      <c r="BI786" s="120"/>
    </row>
    <row r="787">
      <c r="D787" s="120"/>
      <c r="K787" s="120"/>
      <c r="T787" s="121"/>
      <c r="U787" s="121"/>
      <c r="V787" s="121"/>
      <c r="W787" s="121"/>
      <c r="X787" s="121"/>
      <c r="BH787" s="120"/>
      <c r="BI787" s="120"/>
    </row>
    <row r="788">
      <c r="D788" s="120"/>
      <c r="K788" s="120"/>
      <c r="T788" s="121"/>
      <c r="U788" s="121"/>
      <c r="V788" s="121"/>
      <c r="W788" s="121"/>
      <c r="X788" s="121"/>
      <c r="BH788" s="120"/>
      <c r="BI788" s="120"/>
    </row>
    <row r="789">
      <c r="D789" s="120"/>
      <c r="K789" s="120"/>
      <c r="T789" s="121"/>
      <c r="U789" s="121"/>
      <c r="V789" s="121"/>
      <c r="W789" s="121"/>
      <c r="X789" s="121"/>
      <c r="BH789" s="120"/>
      <c r="BI789" s="120"/>
    </row>
    <row r="790">
      <c r="D790" s="120"/>
      <c r="K790" s="120"/>
      <c r="T790" s="121"/>
      <c r="U790" s="121"/>
      <c r="V790" s="121"/>
      <c r="W790" s="121"/>
      <c r="X790" s="121"/>
      <c r="BH790" s="120"/>
      <c r="BI790" s="120"/>
    </row>
    <row r="791">
      <c r="D791" s="120"/>
      <c r="K791" s="120"/>
      <c r="T791" s="121"/>
      <c r="U791" s="121"/>
      <c r="V791" s="121"/>
      <c r="W791" s="121"/>
      <c r="X791" s="121"/>
      <c r="BH791" s="120"/>
      <c r="BI791" s="120"/>
    </row>
    <row r="792">
      <c r="D792" s="120"/>
      <c r="K792" s="120"/>
      <c r="T792" s="121"/>
      <c r="U792" s="121"/>
      <c r="V792" s="121"/>
      <c r="W792" s="121"/>
      <c r="X792" s="121"/>
      <c r="BH792" s="120"/>
      <c r="BI792" s="120"/>
    </row>
    <row r="793">
      <c r="D793" s="120"/>
      <c r="K793" s="120"/>
      <c r="T793" s="121"/>
      <c r="U793" s="121"/>
      <c r="V793" s="121"/>
      <c r="W793" s="121"/>
      <c r="X793" s="121"/>
      <c r="BH793" s="120"/>
      <c r="BI793" s="120"/>
    </row>
    <row r="794">
      <c r="D794" s="120"/>
      <c r="K794" s="120"/>
      <c r="T794" s="121"/>
      <c r="U794" s="121"/>
      <c r="V794" s="121"/>
      <c r="W794" s="121"/>
      <c r="X794" s="121"/>
      <c r="BH794" s="120"/>
      <c r="BI794" s="120"/>
    </row>
    <row r="795">
      <c r="D795" s="120"/>
      <c r="K795" s="120"/>
      <c r="T795" s="121"/>
      <c r="U795" s="121"/>
      <c r="V795" s="121"/>
      <c r="W795" s="121"/>
      <c r="X795" s="121"/>
      <c r="BH795" s="120"/>
      <c r="BI795" s="120"/>
    </row>
    <row r="796">
      <c r="D796" s="120"/>
      <c r="K796" s="120"/>
      <c r="T796" s="121"/>
      <c r="U796" s="121"/>
      <c r="V796" s="121"/>
      <c r="W796" s="121"/>
      <c r="X796" s="121"/>
      <c r="BH796" s="120"/>
      <c r="BI796" s="120"/>
    </row>
    <row r="797">
      <c r="D797" s="120"/>
      <c r="K797" s="120"/>
      <c r="T797" s="121"/>
      <c r="U797" s="121"/>
      <c r="V797" s="121"/>
      <c r="W797" s="121"/>
      <c r="X797" s="121"/>
      <c r="BH797" s="120"/>
      <c r="BI797" s="120"/>
    </row>
    <row r="798">
      <c r="D798" s="120"/>
      <c r="K798" s="120"/>
      <c r="T798" s="121"/>
      <c r="U798" s="121"/>
      <c r="V798" s="121"/>
      <c r="W798" s="121"/>
      <c r="X798" s="121"/>
      <c r="BH798" s="120"/>
      <c r="BI798" s="120"/>
    </row>
    <row r="799">
      <c r="D799" s="120"/>
      <c r="K799" s="120"/>
      <c r="T799" s="121"/>
      <c r="U799" s="121"/>
      <c r="V799" s="121"/>
      <c r="W799" s="121"/>
      <c r="X799" s="121"/>
      <c r="BH799" s="120"/>
      <c r="BI799" s="120"/>
    </row>
    <row r="800">
      <c r="D800" s="120"/>
      <c r="K800" s="120"/>
      <c r="T800" s="121"/>
      <c r="U800" s="121"/>
      <c r="V800" s="121"/>
      <c r="W800" s="121"/>
      <c r="X800" s="121"/>
      <c r="BH800" s="120"/>
      <c r="BI800" s="120"/>
    </row>
    <row r="801">
      <c r="D801" s="120"/>
      <c r="K801" s="120"/>
      <c r="T801" s="121"/>
      <c r="U801" s="121"/>
      <c r="V801" s="121"/>
      <c r="W801" s="121"/>
      <c r="X801" s="121"/>
      <c r="BH801" s="120"/>
      <c r="BI801" s="120"/>
    </row>
    <row r="802">
      <c r="D802" s="120"/>
      <c r="K802" s="120"/>
      <c r="T802" s="121"/>
      <c r="U802" s="121"/>
      <c r="V802" s="121"/>
      <c r="W802" s="121"/>
      <c r="X802" s="121"/>
      <c r="BH802" s="120"/>
      <c r="BI802" s="120"/>
    </row>
    <row r="803">
      <c r="D803" s="120"/>
      <c r="K803" s="120"/>
      <c r="T803" s="121"/>
      <c r="U803" s="121"/>
      <c r="V803" s="121"/>
      <c r="W803" s="121"/>
      <c r="X803" s="121"/>
      <c r="BH803" s="120"/>
      <c r="BI803" s="120"/>
    </row>
    <row r="804">
      <c r="D804" s="120"/>
      <c r="K804" s="120"/>
      <c r="T804" s="121"/>
      <c r="U804" s="121"/>
      <c r="V804" s="121"/>
      <c r="W804" s="121"/>
      <c r="X804" s="121"/>
      <c r="BH804" s="120"/>
      <c r="BI804" s="120"/>
    </row>
    <row r="805">
      <c r="D805" s="120"/>
      <c r="K805" s="120"/>
      <c r="T805" s="121"/>
      <c r="U805" s="121"/>
      <c r="V805" s="121"/>
      <c r="W805" s="121"/>
      <c r="X805" s="121"/>
      <c r="BH805" s="120"/>
      <c r="BI805" s="120"/>
    </row>
    <row r="806">
      <c r="D806" s="120"/>
      <c r="K806" s="120"/>
      <c r="T806" s="121"/>
      <c r="U806" s="121"/>
      <c r="V806" s="121"/>
      <c r="W806" s="121"/>
      <c r="X806" s="121"/>
      <c r="BH806" s="120"/>
      <c r="BI806" s="120"/>
    </row>
    <row r="807">
      <c r="D807" s="120"/>
      <c r="K807" s="120"/>
      <c r="T807" s="121"/>
      <c r="U807" s="121"/>
      <c r="V807" s="121"/>
      <c r="W807" s="121"/>
      <c r="X807" s="121"/>
      <c r="BH807" s="120"/>
      <c r="BI807" s="120"/>
    </row>
    <row r="808">
      <c r="D808" s="120"/>
      <c r="K808" s="120"/>
      <c r="T808" s="121"/>
      <c r="U808" s="121"/>
      <c r="V808" s="121"/>
      <c r="W808" s="121"/>
      <c r="X808" s="121"/>
      <c r="BH808" s="120"/>
      <c r="BI808" s="120"/>
    </row>
    <row r="809">
      <c r="D809" s="120"/>
      <c r="K809" s="120"/>
      <c r="T809" s="121"/>
      <c r="U809" s="121"/>
      <c r="V809" s="121"/>
      <c r="W809" s="121"/>
      <c r="X809" s="121"/>
      <c r="BH809" s="120"/>
      <c r="BI809" s="120"/>
    </row>
    <row r="810">
      <c r="D810" s="120"/>
      <c r="K810" s="120"/>
      <c r="T810" s="121"/>
      <c r="U810" s="121"/>
      <c r="V810" s="121"/>
      <c r="W810" s="121"/>
      <c r="X810" s="121"/>
      <c r="BH810" s="120"/>
      <c r="BI810" s="120"/>
    </row>
    <row r="811">
      <c r="D811" s="120"/>
      <c r="K811" s="120"/>
      <c r="T811" s="121"/>
      <c r="U811" s="121"/>
      <c r="V811" s="121"/>
      <c r="W811" s="121"/>
      <c r="X811" s="121"/>
      <c r="BH811" s="120"/>
      <c r="BI811" s="120"/>
    </row>
    <row r="812">
      <c r="D812" s="120"/>
      <c r="K812" s="120"/>
      <c r="T812" s="121"/>
      <c r="U812" s="121"/>
      <c r="V812" s="121"/>
      <c r="W812" s="121"/>
      <c r="X812" s="121"/>
      <c r="BH812" s="120"/>
      <c r="BI812" s="120"/>
    </row>
    <row r="813">
      <c r="D813" s="120"/>
      <c r="K813" s="120"/>
      <c r="T813" s="121"/>
      <c r="U813" s="121"/>
      <c r="V813" s="121"/>
      <c r="W813" s="121"/>
      <c r="X813" s="121"/>
      <c r="BH813" s="120"/>
      <c r="BI813" s="120"/>
    </row>
    <row r="814">
      <c r="D814" s="120"/>
      <c r="K814" s="120"/>
      <c r="T814" s="121"/>
      <c r="U814" s="121"/>
      <c r="V814" s="121"/>
      <c r="W814" s="121"/>
      <c r="X814" s="121"/>
      <c r="BH814" s="120"/>
      <c r="BI814" s="120"/>
    </row>
    <row r="815">
      <c r="D815" s="120"/>
      <c r="K815" s="120"/>
      <c r="T815" s="121"/>
      <c r="U815" s="121"/>
      <c r="V815" s="121"/>
      <c r="W815" s="121"/>
      <c r="X815" s="121"/>
      <c r="BH815" s="120"/>
      <c r="BI815" s="120"/>
    </row>
    <row r="816">
      <c r="D816" s="120"/>
      <c r="K816" s="120"/>
      <c r="T816" s="121"/>
      <c r="U816" s="121"/>
      <c r="V816" s="121"/>
      <c r="W816" s="121"/>
      <c r="X816" s="121"/>
      <c r="BH816" s="120"/>
      <c r="BI816" s="120"/>
    </row>
    <row r="817">
      <c r="D817" s="120"/>
      <c r="K817" s="120"/>
      <c r="T817" s="121"/>
      <c r="U817" s="121"/>
      <c r="V817" s="121"/>
      <c r="W817" s="121"/>
      <c r="X817" s="121"/>
      <c r="BH817" s="120"/>
      <c r="BI817" s="120"/>
    </row>
    <row r="818">
      <c r="D818" s="120"/>
      <c r="K818" s="120"/>
      <c r="T818" s="121"/>
      <c r="U818" s="121"/>
      <c r="V818" s="121"/>
      <c r="W818" s="121"/>
      <c r="X818" s="121"/>
      <c r="BH818" s="120"/>
      <c r="BI818" s="120"/>
    </row>
    <row r="819">
      <c r="D819" s="120"/>
      <c r="K819" s="120"/>
      <c r="T819" s="121"/>
      <c r="U819" s="121"/>
      <c r="V819" s="121"/>
      <c r="W819" s="121"/>
      <c r="X819" s="121"/>
      <c r="BH819" s="120"/>
      <c r="BI819" s="120"/>
    </row>
    <row r="820">
      <c r="D820" s="120"/>
      <c r="K820" s="120"/>
      <c r="T820" s="121"/>
      <c r="U820" s="121"/>
      <c r="V820" s="121"/>
      <c r="W820" s="121"/>
      <c r="X820" s="121"/>
      <c r="BH820" s="120"/>
      <c r="BI820" s="120"/>
    </row>
    <row r="821">
      <c r="D821" s="120"/>
      <c r="K821" s="120"/>
      <c r="T821" s="121"/>
      <c r="U821" s="121"/>
      <c r="V821" s="121"/>
      <c r="W821" s="121"/>
      <c r="X821" s="121"/>
      <c r="BH821" s="120"/>
      <c r="BI821" s="120"/>
    </row>
    <row r="822">
      <c r="D822" s="120"/>
      <c r="K822" s="120"/>
      <c r="T822" s="121"/>
      <c r="U822" s="121"/>
      <c r="V822" s="121"/>
      <c r="W822" s="121"/>
      <c r="X822" s="121"/>
      <c r="BH822" s="120"/>
      <c r="BI822" s="120"/>
    </row>
    <row r="823">
      <c r="D823" s="120"/>
      <c r="K823" s="120"/>
      <c r="T823" s="121"/>
      <c r="U823" s="121"/>
      <c r="V823" s="121"/>
      <c r="W823" s="121"/>
      <c r="X823" s="121"/>
      <c r="BH823" s="120"/>
      <c r="BI823" s="120"/>
    </row>
    <row r="824">
      <c r="D824" s="120"/>
      <c r="K824" s="120"/>
      <c r="T824" s="121"/>
      <c r="U824" s="121"/>
      <c r="V824" s="121"/>
      <c r="W824" s="121"/>
      <c r="X824" s="121"/>
      <c r="BH824" s="120"/>
      <c r="BI824" s="120"/>
    </row>
    <row r="825">
      <c r="D825" s="120"/>
      <c r="K825" s="120"/>
      <c r="T825" s="121"/>
      <c r="U825" s="121"/>
      <c r="V825" s="121"/>
      <c r="W825" s="121"/>
      <c r="X825" s="121"/>
      <c r="BH825" s="120"/>
      <c r="BI825" s="120"/>
    </row>
    <row r="826">
      <c r="D826" s="120"/>
      <c r="K826" s="120"/>
      <c r="T826" s="121"/>
      <c r="U826" s="121"/>
      <c r="V826" s="121"/>
      <c r="W826" s="121"/>
      <c r="X826" s="121"/>
      <c r="BH826" s="120"/>
      <c r="BI826" s="120"/>
    </row>
    <row r="827">
      <c r="D827" s="120"/>
      <c r="K827" s="120"/>
      <c r="T827" s="121"/>
      <c r="U827" s="121"/>
      <c r="V827" s="121"/>
      <c r="W827" s="121"/>
      <c r="X827" s="121"/>
      <c r="BH827" s="120"/>
      <c r="BI827" s="120"/>
    </row>
    <row r="828">
      <c r="D828" s="120"/>
      <c r="K828" s="120"/>
      <c r="T828" s="121"/>
      <c r="U828" s="121"/>
      <c r="V828" s="121"/>
      <c r="W828" s="121"/>
      <c r="X828" s="121"/>
      <c r="BH828" s="120"/>
      <c r="BI828" s="120"/>
    </row>
    <row r="829">
      <c r="D829" s="120"/>
      <c r="K829" s="120"/>
      <c r="T829" s="121"/>
      <c r="U829" s="121"/>
      <c r="V829" s="121"/>
      <c r="W829" s="121"/>
      <c r="X829" s="121"/>
      <c r="BH829" s="120"/>
      <c r="BI829" s="120"/>
    </row>
    <row r="830">
      <c r="D830" s="120"/>
      <c r="K830" s="120"/>
      <c r="T830" s="121"/>
      <c r="U830" s="121"/>
      <c r="V830" s="121"/>
      <c r="W830" s="121"/>
      <c r="X830" s="121"/>
      <c r="BH830" s="120"/>
      <c r="BI830" s="120"/>
    </row>
    <row r="831">
      <c r="D831" s="120"/>
      <c r="K831" s="120"/>
      <c r="T831" s="121"/>
      <c r="U831" s="121"/>
      <c r="V831" s="121"/>
      <c r="W831" s="121"/>
      <c r="X831" s="121"/>
      <c r="BH831" s="120"/>
      <c r="BI831" s="120"/>
    </row>
    <row r="832">
      <c r="D832" s="120"/>
      <c r="K832" s="120"/>
      <c r="T832" s="121"/>
      <c r="U832" s="121"/>
      <c r="V832" s="121"/>
      <c r="W832" s="121"/>
      <c r="X832" s="121"/>
      <c r="BH832" s="120"/>
      <c r="BI832" s="120"/>
    </row>
    <row r="833">
      <c r="D833" s="120"/>
      <c r="K833" s="120"/>
      <c r="T833" s="121"/>
      <c r="U833" s="121"/>
      <c r="V833" s="121"/>
      <c r="W833" s="121"/>
      <c r="X833" s="121"/>
      <c r="BH833" s="120"/>
      <c r="BI833" s="120"/>
    </row>
    <row r="834">
      <c r="D834" s="120"/>
      <c r="K834" s="120"/>
      <c r="T834" s="121"/>
      <c r="U834" s="121"/>
      <c r="V834" s="121"/>
      <c r="W834" s="121"/>
      <c r="X834" s="121"/>
      <c r="BH834" s="120"/>
      <c r="BI834" s="120"/>
    </row>
    <row r="835">
      <c r="D835" s="120"/>
      <c r="K835" s="120"/>
      <c r="T835" s="121"/>
      <c r="U835" s="121"/>
      <c r="V835" s="121"/>
      <c r="W835" s="121"/>
      <c r="X835" s="121"/>
      <c r="BH835" s="120"/>
      <c r="BI835" s="120"/>
    </row>
    <row r="836">
      <c r="D836" s="120"/>
      <c r="K836" s="120"/>
      <c r="T836" s="121"/>
      <c r="U836" s="121"/>
      <c r="V836" s="121"/>
      <c r="W836" s="121"/>
      <c r="X836" s="121"/>
      <c r="BH836" s="120"/>
      <c r="BI836" s="120"/>
    </row>
    <row r="837">
      <c r="D837" s="120"/>
      <c r="K837" s="120"/>
      <c r="T837" s="121"/>
      <c r="U837" s="121"/>
      <c r="V837" s="121"/>
      <c r="W837" s="121"/>
      <c r="X837" s="121"/>
      <c r="BH837" s="120"/>
      <c r="BI837" s="120"/>
    </row>
    <row r="838">
      <c r="D838" s="120"/>
      <c r="K838" s="120"/>
      <c r="T838" s="121"/>
      <c r="U838" s="121"/>
      <c r="V838" s="121"/>
      <c r="W838" s="121"/>
      <c r="X838" s="121"/>
      <c r="BH838" s="120"/>
      <c r="BI838" s="120"/>
    </row>
    <row r="839">
      <c r="D839" s="120"/>
      <c r="K839" s="120"/>
      <c r="T839" s="121"/>
      <c r="U839" s="121"/>
      <c r="V839" s="121"/>
      <c r="W839" s="121"/>
      <c r="X839" s="121"/>
      <c r="BH839" s="120"/>
      <c r="BI839" s="120"/>
    </row>
    <row r="840">
      <c r="D840" s="120"/>
      <c r="K840" s="120"/>
      <c r="T840" s="121"/>
      <c r="U840" s="121"/>
      <c r="V840" s="121"/>
      <c r="W840" s="121"/>
      <c r="X840" s="121"/>
      <c r="BH840" s="120"/>
      <c r="BI840" s="120"/>
    </row>
    <row r="841">
      <c r="D841" s="120"/>
      <c r="K841" s="120"/>
      <c r="T841" s="121"/>
      <c r="U841" s="121"/>
      <c r="V841" s="121"/>
      <c r="W841" s="121"/>
      <c r="X841" s="121"/>
      <c r="BH841" s="120"/>
      <c r="BI841" s="120"/>
    </row>
    <row r="842">
      <c r="D842" s="120"/>
      <c r="K842" s="120"/>
      <c r="T842" s="121"/>
      <c r="U842" s="121"/>
      <c r="V842" s="121"/>
      <c r="W842" s="121"/>
      <c r="X842" s="121"/>
      <c r="BH842" s="120"/>
      <c r="BI842" s="120"/>
    </row>
    <row r="843">
      <c r="D843" s="120"/>
      <c r="K843" s="120"/>
      <c r="T843" s="121"/>
      <c r="U843" s="121"/>
      <c r="V843" s="121"/>
      <c r="W843" s="121"/>
      <c r="X843" s="121"/>
      <c r="BH843" s="120"/>
      <c r="BI843" s="120"/>
    </row>
    <row r="844">
      <c r="D844" s="120"/>
      <c r="K844" s="120"/>
      <c r="T844" s="121"/>
      <c r="U844" s="121"/>
      <c r="V844" s="121"/>
      <c r="W844" s="121"/>
      <c r="X844" s="121"/>
      <c r="BH844" s="120"/>
      <c r="BI844" s="120"/>
    </row>
    <row r="845">
      <c r="D845" s="120"/>
      <c r="K845" s="120"/>
      <c r="T845" s="121"/>
      <c r="U845" s="121"/>
      <c r="V845" s="121"/>
      <c r="W845" s="121"/>
      <c r="X845" s="121"/>
      <c r="BH845" s="120"/>
      <c r="BI845" s="120"/>
    </row>
    <row r="846">
      <c r="D846" s="120"/>
      <c r="K846" s="120"/>
      <c r="T846" s="121"/>
      <c r="U846" s="121"/>
      <c r="V846" s="121"/>
      <c r="W846" s="121"/>
      <c r="X846" s="121"/>
      <c r="BH846" s="120"/>
      <c r="BI846" s="120"/>
    </row>
    <row r="847">
      <c r="D847" s="120"/>
      <c r="K847" s="120"/>
      <c r="T847" s="121"/>
      <c r="U847" s="121"/>
      <c r="V847" s="121"/>
      <c r="W847" s="121"/>
      <c r="X847" s="121"/>
      <c r="BH847" s="120"/>
      <c r="BI847" s="120"/>
    </row>
    <row r="848">
      <c r="D848" s="120"/>
      <c r="K848" s="120"/>
      <c r="T848" s="121"/>
      <c r="U848" s="121"/>
      <c r="V848" s="121"/>
      <c r="W848" s="121"/>
      <c r="X848" s="121"/>
      <c r="BH848" s="120"/>
      <c r="BI848" s="120"/>
    </row>
    <row r="849">
      <c r="D849" s="120"/>
      <c r="K849" s="120"/>
      <c r="T849" s="121"/>
      <c r="U849" s="121"/>
      <c r="V849" s="121"/>
      <c r="W849" s="121"/>
      <c r="X849" s="121"/>
      <c r="BH849" s="120"/>
      <c r="BI849" s="120"/>
    </row>
    <row r="850">
      <c r="D850" s="120"/>
      <c r="K850" s="120"/>
      <c r="T850" s="121"/>
      <c r="U850" s="121"/>
      <c r="V850" s="121"/>
      <c r="W850" s="121"/>
      <c r="X850" s="121"/>
      <c r="BH850" s="120"/>
      <c r="BI850" s="120"/>
    </row>
    <row r="851">
      <c r="D851" s="120"/>
      <c r="K851" s="120"/>
      <c r="T851" s="121"/>
      <c r="U851" s="121"/>
      <c r="V851" s="121"/>
      <c r="W851" s="121"/>
      <c r="X851" s="121"/>
      <c r="BH851" s="120"/>
      <c r="BI851" s="120"/>
    </row>
    <row r="852">
      <c r="D852" s="120"/>
      <c r="K852" s="120"/>
      <c r="T852" s="121"/>
      <c r="U852" s="121"/>
      <c r="V852" s="121"/>
      <c r="W852" s="121"/>
      <c r="X852" s="121"/>
      <c r="BH852" s="120"/>
      <c r="BI852" s="120"/>
    </row>
    <row r="853">
      <c r="D853" s="120"/>
      <c r="K853" s="120"/>
      <c r="T853" s="121"/>
      <c r="U853" s="121"/>
      <c r="V853" s="121"/>
      <c r="W853" s="121"/>
      <c r="X853" s="121"/>
      <c r="BH853" s="120"/>
      <c r="BI853" s="120"/>
    </row>
    <row r="854">
      <c r="D854" s="120"/>
      <c r="K854" s="120"/>
      <c r="T854" s="121"/>
      <c r="U854" s="121"/>
      <c r="V854" s="121"/>
      <c r="W854" s="121"/>
      <c r="X854" s="121"/>
      <c r="BH854" s="120"/>
      <c r="BI854" s="120"/>
    </row>
    <row r="855">
      <c r="D855" s="120"/>
      <c r="K855" s="120"/>
      <c r="T855" s="121"/>
      <c r="U855" s="121"/>
      <c r="V855" s="121"/>
      <c r="W855" s="121"/>
      <c r="X855" s="121"/>
      <c r="BH855" s="120"/>
      <c r="BI855" s="120"/>
    </row>
    <row r="856">
      <c r="D856" s="120"/>
      <c r="K856" s="120"/>
      <c r="T856" s="121"/>
      <c r="U856" s="121"/>
      <c r="V856" s="121"/>
      <c r="W856" s="121"/>
      <c r="X856" s="121"/>
      <c r="BH856" s="120"/>
      <c r="BI856" s="120"/>
    </row>
    <row r="857">
      <c r="D857" s="120"/>
      <c r="K857" s="120"/>
      <c r="T857" s="121"/>
      <c r="U857" s="121"/>
      <c r="V857" s="121"/>
      <c r="W857" s="121"/>
      <c r="X857" s="121"/>
      <c r="BH857" s="120"/>
      <c r="BI857" s="120"/>
    </row>
    <row r="858">
      <c r="D858" s="120"/>
      <c r="K858" s="120"/>
      <c r="T858" s="121"/>
      <c r="U858" s="121"/>
      <c r="V858" s="121"/>
      <c r="W858" s="121"/>
      <c r="X858" s="121"/>
      <c r="BH858" s="120"/>
      <c r="BI858" s="120"/>
    </row>
    <row r="859">
      <c r="D859" s="120"/>
      <c r="K859" s="120"/>
      <c r="T859" s="121"/>
      <c r="U859" s="121"/>
      <c r="V859" s="121"/>
      <c r="W859" s="121"/>
      <c r="X859" s="121"/>
      <c r="BH859" s="120"/>
      <c r="BI859" s="120"/>
    </row>
    <row r="860">
      <c r="D860" s="120"/>
      <c r="K860" s="120"/>
      <c r="T860" s="121"/>
      <c r="U860" s="121"/>
      <c r="V860" s="121"/>
      <c r="W860" s="121"/>
      <c r="X860" s="121"/>
      <c r="BH860" s="120"/>
      <c r="BI860" s="120"/>
    </row>
    <row r="861">
      <c r="D861" s="120"/>
      <c r="K861" s="120"/>
      <c r="T861" s="121"/>
      <c r="U861" s="121"/>
      <c r="V861" s="121"/>
      <c r="W861" s="121"/>
      <c r="X861" s="121"/>
      <c r="BH861" s="120"/>
      <c r="BI861" s="120"/>
    </row>
    <row r="862">
      <c r="D862" s="120"/>
      <c r="K862" s="120"/>
      <c r="T862" s="121"/>
      <c r="U862" s="121"/>
      <c r="V862" s="121"/>
      <c r="W862" s="121"/>
      <c r="X862" s="121"/>
      <c r="BH862" s="120"/>
      <c r="BI862" s="120"/>
    </row>
    <row r="863">
      <c r="D863" s="120"/>
      <c r="K863" s="120"/>
      <c r="T863" s="121"/>
      <c r="U863" s="121"/>
      <c r="V863" s="121"/>
      <c r="W863" s="121"/>
      <c r="X863" s="121"/>
      <c r="BH863" s="120"/>
      <c r="BI863" s="120"/>
    </row>
    <row r="864">
      <c r="D864" s="120"/>
      <c r="K864" s="120"/>
      <c r="T864" s="121"/>
      <c r="U864" s="121"/>
      <c r="V864" s="121"/>
      <c r="W864" s="121"/>
      <c r="X864" s="121"/>
      <c r="BH864" s="120"/>
      <c r="BI864" s="120"/>
    </row>
    <row r="865">
      <c r="D865" s="120"/>
      <c r="K865" s="120"/>
      <c r="T865" s="121"/>
      <c r="U865" s="121"/>
      <c r="V865" s="121"/>
      <c r="W865" s="121"/>
      <c r="X865" s="121"/>
      <c r="BH865" s="120"/>
      <c r="BI865" s="120"/>
    </row>
    <row r="866">
      <c r="D866" s="120"/>
      <c r="K866" s="120"/>
      <c r="T866" s="121"/>
      <c r="U866" s="121"/>
      <c r="V866" s="121"/>
      <c r="W866" s="121"/>
      <c r="X866" s="121"/>
      <c r="BH866" s="120"/>
      <c r="BI866" s="120"/>
    </row>
    <row r="867">
      <c r="D867" s="120"/>
      <c r="K867" s="120"/>
      <c r="T867" s="121"/>
      <c r="U867" s="121"/>
      <c r="V867" s="121"/>
      <c r="W867" s="121"/>
      <c r="X867" s="121"/>
      <c r="BH867" s="120"/>
      <c r="BI867" s="120"/>
    </row>
    <row r="868">
      <c r="D868" s="120"/>
      <c r="K868" s="120"/>
      <c r="T868" s="121"/>
      <c r="U868" s="121"/>
      <c r="V868" s="121"/>
      <c r="W868" s="121"/>
      <c r="X868" s="121"/>
      <c r="BH868" s="120"/>
      <c r="BI868" s="120"/>
    </row>
    <row r="869">
      <c r="D869" s="120"/>
      <c r="K869" s="120"/>
      <c r="T869" s="121"/>
      <c r="U869" s="121"/>
      <c r="V869" s="121"/>
      <c r="W869" s="121"/>
      <c r="X869" s="121"/>
      <c r="BH869" s="120"/>
      <c r="BI869" s="120"/>
    </row>
    <row r="870">
      <c r="D870" s="120"/>
      <c r="K870" s="120"/>
      <c r="T870" s="121"/>
      <c r="U870" s="121"/>
      <c r="V870" s="121"/>
      <c r="W870" s="121"/>
      <c r="X870" s="121"/>
      <c r="BH870" s="120"/>
      <c r="BI870" s="120"/>
    </row>
    <row r="871">
      <c r="D871" s="120"/>
      <c r="K871" s="120"/>
      <c r="T871" s="121"/>
      <c r="U871" s="121"/>
      <c r="V871" s="121"/>
      <c r="W871" s="121"/>
      <c r="X871" s="121"/>
      <c r="BH871" s="120"/>
      <c r="BI871" s="120"/>
    </row>
    <row r="872">
      <c r="D872" s="120"/>
      <c r="K872" s="120"/>
      <c r="T872" s="121"/>
      <c r="U872" s="121"/>
      <c r="V872" s="121"/>
      <c r="W872" s="121"/>
      <c r="X872" s="121"/>
      <c r="BH872" s="120"/>
      <c r="BI872" s="120"/>
    </row>
    <row r="873">
      <c r="D873" s="120"/>
      <c r="K873" s="120"/>
      <c r="T873" s="121"/>
      <c r="U873" s="121"/>
      <c r="V873" s="121"/>
      <c r="W873" s="121"/>
      <c r="X873" s="121"/>
      <c r="BH873" s="120"/>
      <c r="BI873" s="120"/>
    </row>
    <row r="874">
      <c r="D874" s="120"/>
      <c r="K874" s="120"/>
      <c r="T874" s="121"/>
      <c r="U874" s="121"/>
      <c r="V874" s="121"/>
      <c r="W874" s="121"/>
      <c r="X874" s="121"/>
      <c r="BH874" s="120"/>
      <c r="BI874" s="120"/>
    </row>
    <row r="875">
      <c r="D875" s="120"/>
      <c r="K875" s="120"/>
      <c r="T875" s="121"/>
      <c r="U875" s="121"/>
      <c r="V875" s="121"/>
      <c r="W875" s="121"/>
      <c r="X875" s="121"/>
      <c r="BH875" s="120"/>
      <c r="BI875" s="120"/>
    </row>
    <row r="876">
      <c r="D876" s="120"/>
      <c r="K876" s="120"/>
      <c r="T876" s="121"/>
      <c r="U876" s="121"/>
      <c r="V876" s="121"/>
      <c r="W876" s="121"/>
      <c r="X876" s="121"/>
      <c r="BH876" s="120"/>
      <c r="BI876" s="120"/>
    </row>
    <row r="877">
      <c r="D877" s="120"/>
      <c r="K877" s="120"/>
      <c r="T877" s="121"/>
      <c r="U877" s="121"/>
      <c r="V877" s="121"/>
      <c r="W877" s="121"/>
      <c r="X877" s="121"/>
      <c r="BH877" s="120"/>
      <c r="BI877" s="120"/>
    </row>
    <row r="878">
      <c r="D878" s="120"/>
      <c r="K878" s="120"/>
      <c r="T878" s="121"/>
      <c r="U878" s="121"/>
      <c r="V878" s="121"/>
      <c r="W878" s="121"/>
      <c r="X878" s="121"/>
      <c r="BH878" s="120"/>
      <c r="BI878" s="120"/>
    </row>
    <row r="879">
      <c r="D879" s="120"/>
      <c r="K879" s="120"/>
      <c r="T879" s="121"/>
      <c r="U879" s="121"/>
      <c r="V879" s="121"/>
      <c r="W879" s="121"/>
      <c r="X879" s="121"/>
      <c r="BH879" s="120"/>
      <c r="BI879" s="120"/>
    </row>
    <row r="880">
      <c r="D880" s="120"/>
      <c r="K880" s="120"/>
      <c r="T880" s="121"/>
      <c r="U880" s="121"/>
      <c r="V880" s="121"/>
      <c r="W880" s="121"/>
      <c r="X880" s="121"/>
      <c r="BH880" s="120"/>
      <c r="BI880" s="120"/>
    </row>
    <row r="881">
      <c r="D881" s="120"/>
      <c r="K881" s="120"/>
      <c r="T881" s="121"/>
      <c r="U881" s="121"/>
      <c r="V881" s="121"/>
      <c r="W881" s="121"/>
      <c r="X881" s="121"/>
      <c r="BH881" s="120"/>
      <c r="BI881" s="120"/>
    </row>
    <row r="882">
      <c r="D882" s="120"/>
      <c r="K882" s="120"/>
      <c r="T882" s="121"/>
      <c r="U882" s="121"/>
      <c r="V882" s="121"/>
      <c r="W882" s="121"/>
      <c r="X882" s="121"/>
      <c r="BH882" s="120"/>
      <c r="BI882" s="120"/>
    </row>
    <row r="883">
      <c r="D883" s="120"/>
      <c r="K883" s="120"/>
      <c r="T883" s="121"/>
      <c r="U883" s="121"/>
      <c r="V883" s="121"/>
      <c r="W883" s="121"/>
      <c r="X883" s="121"/>
      <c r="BH883" s="120"/>
      <c r="BI883" s="120"/>
    </row>
    <row r="884">
      <c r="D884" s="120"/>
      <c r="K884" s="120"/>
      <c r="T884" s="121"/>
      <c r="U884" s="121"/>
      <c r="V884" s="121"/>
      <c r="W884" s="121"/>
      <c r="X884" s="121"/>
      <c r="BH884" s="120"/>
      <c r="BI884" s="120"/>
    </row>
    <row r="885">
      <c r="D885" s="120"/>
      <c r="K885" s="120"/>
      <c r="T885" s="121"/>
      <c r="U885" s="121"/>
      <c r="V885" s="121"/>
      <c r="W885" s="121"/>
      <c r="X885" s="121"/>
      <c r="BH885" s="120"/>
      <c r="BI885" s="120"/>
    </row>
    <row r="886">
      <c r="D886" s="120"/>
      <c r="K886" s="120"/>
      <c r="T886" s="121"/>
      <c r="U886" s="121"/>
      <c r="V886" s="121"/>
      <c r="W886" s="121"/>
      <c r="X886" s="121"/>
      <c r="BH886" s="120"/>
      <c r="BI886" s="120"/>
    </row>
    <row r="887">
      <c r="D887" s="120"/>
      <c r="K887" s="120"/>
      <c r="T887" s="121"/>
      <c r="U887" s="121"/>
      <c r="V887" s="121"/>
      <c r="W887" s="121"/>
      <c r="X887" s="121"/>
      <c r="BH887" s="120"/>
      <c r="BI887" s="120"/>
    </row>
    <row r="888">
      <c r="D888" s="120"/>
      <c r="K888" s="120"/>
      <c r="T888" s="121"/>
      <c r="U888" s="121"/>
      <c r="V888" s="121"/>
      <c r="W888" s="121"/>
      <c r="X888" s="121"/>
      <c r="BH888" s="120"/>
      <c r="BI888" s="120"/>
    </row>
    <row r="889">
      <c r="D889" s="120"/>
      <c r="K889" s="120"/>
      <c r="T889" s="121"/>
      <c r="U889" s="121"/>
      <c r="V889" s="121"/>
      <c r="W889" s="121"/>
      <c r="X889" s="121"/>
      <c r="BH889" s="120"/>
      <c r="BI889" s="120"/>
    </row>
    <row r="890">
      <c r="D890" s="120"/>
      <c r="K890" s="120"/>
      <c r="T890" s="121"/>
      <c r="U890" s="121"/>
      <c r="V890" s="121"/>
      <c r="W890" s="121"/>
      <c r="X890" s="121"/>
      <c r="BH890" s="120"/>
      <c r="BI890" s="120"/>
    </row>
    <row r="891">
      <c r="D891" s="120"/>
      <c r="K891" s="120"/>
      <c r="T891" s="121"/>
      <c r="U891" s="121"/>
      <c r="V891" s="121"/>
      <c r="W891" s="121"/>
      <c r="X891" s="121"/>
      <c r="BH891" s="120"/>
      <c r="BI891" s="120"/>
    </row>
    <row r="892">
      <c r="D892" s="120"/>
      <c r="K892" s="120"/>
      <c r="T892" s="121"/>
      <c r="U892" s="121"/>
      <c r="V892" s="121"/>
      <c r="W892" s="121"/>
      <c r="X892" s="121"/>
      <c r="BH892" s="120"/>
      <c r="BI892" s="120"/>
    </row>
    <row r="893">
      <c r="D893" s="120"/>
      <c r="K893" s="120"/>
      <c r="T893" s="121"/>
      <c r="U893" s="121"/>
      <c r="V893" s="121"/>
      <c r="W893" s="121"/>
      <c r="X893" s="121"/>
      <c r="BH893" s="120"/>
      <c r="BI893" s="120"/>
    </row>
    <row r="894">
      <c r="D894" s="120"/>
      <c r="K894" s="120"/>
      <c r="T894" s="121"/>
      <c r="U894" s="121"/>
      <c r="V894" s="121"/>
      <c r="W894" s="121"/>
      <c r="X894" s="121"/>
      <c r="BH894" s="120"/>
      <c r="BI894" s="120"/>
    </row>
    <row r="895">
      <c r="D895" s="120"/>
      <c r="K895" s="120"/>
      <c r="T895" s="121"/>
      <c r="U895" s="121"/>
      <c r="V895" s="121"/>
      <c r="W895" s="121"/>
      <c r="X895" s="121"/>
      <c r="BH895" s="120"/>
      <c r="BI895" s="120"/>
    </row>
    <row r="896">
      <c r="D896" s="120"/>
      <c r="K896" s="120"/>
      <c r="T896" s="121"/>
      <c r="U896" s="121"/>
      <c r="V896" s="121"/>
      <c r="W896" s="121"/>
      <c r="X896" s="121"/>
      <c r="BH896" s="120"/>
      <c r="BI896" s="120"/>
    </row>
    <row r="897">
      <c r="D897" s="120"/>
      <c r="K897" s="120"/>
      <c r="T897" s="121"/>
      <c r="U897" s="121"/>
      <c r="V897" s="121"/>
      <c r="W897" s="121"/>
      <c r="X897" s="121"/>
      <c r="BH897" s="120"/>
      <c r="BI897" s="120"/>
    </row>
    <row r="898">
      <c r="D898" s="120"/>
      <c r="K898" s="120"/>
      <c r="T898" s="121"/>
      <c r="U898" s="121"/>
      <c r="V898" s="121"/>
      <c r="W898" s="121"/>
      <c r="X898" s="121"/>
      <c r="BH898" s="120"/>
      <c r="BI898" s="120"/>
    </row>
    <row r="899">
      <c r="D899" s="120"/>
      <c r="K899" s="120"/>
      <c r="T899" s="121"/>
      <c r="U899" s="121"/>
      <c r="V899" s="121"/>
      <c r="W899" s="121"/>
      <c r="X899" s="121"/>
      <c r="BH899" s="120"/>
      <c r="BI899" s="120"/>
    </row>
    <row r="900">
      <c r="D900" s="120"/>
      <c r="K900" s="120"/>
      <c r="T900" s="121"/>
      <c r="U900" s="121"/>
      <c r="V900" s="121"/>
      <c r="W900" s="121"/>
      <c r="X900" s="121"/>
      <c r="BH900" s="120"/>
      <c r="BI900" s="120"/>
    </row>
    <row r="901">
      <c r="D901" s="120"/>
      <c r="K901" s="120"/>
      <c r="T901" s="121"/>
      <c r="U901" s="121"/>
      <c r="V901" s="121"/>
      <c r="W901" s="121"/>
      <c r="X901" s="121"/>
      <c r="BH901" s="120"/>
      <c r="BI901" s="120"/>
    </row>
    <row r="902">
      <c r="D902" s="120"/>
      <c r="K902" s="120"/>
      <c r="T902" s="121"/>
      <c r="U902" s="121"/>
      <c r="V902" s="121"/>
      <c r="W902" s="121"/>
      <c r="X902" s="121"/>
      <c r="BH902" s="120"/>
      <c r="BI902" s="120"/>
    </row>
    <row r="903">
      <c r="D903" s="120"/>
      <c r="K903" s="120"/>
      <c r="T903" s="121"/>
      <c r="U903" s="121"/>
      <c r="V903" s="121"/>
      <c r="W903" s="121"/>
      <c r="X903" s="121"/>
      <c r="BH903" s="120"/>
      <c r="BI903" s="120"/>
    </row>
    <row r="904">
      <c r="D904" s="120"/>
      <c r="K904" s="120"/>
      <c r="T904" s="121"/>
      <c r="U904" s="121"/>
      <c r="V904" s="121"/>
      <c r="W904" s="121"/>
      <c r="X904" s="121"/>
      <c r="BH904" s="120"/>
      <c r="BI904" s="120"/>
    </row>
    <row r="905">
      <c r="D905" s="120"/>
      <c r="K905" s="120"/>
      <c r="T905" s="121"/>
      <c r="U905" s="121"/>
      <c r="V905" s="121"/>
      <c r="W905" s="121"/>
      <c r="X905" s="121"/>
      <c r="BH905" s="120"/>
      <c r="BI905" s="120"/>
    </row>
    <row r="906">
      <c r="D906" s="120"/>
      <c r="K906" s="120"/>
      <c r="T906" s="121"/>
      <c r="U906" s="121"/>
      <c r="V906" s="121"/>
      <c r="W906" s="121"/>
      <c r="X906" s="121"/>
      <c r="BH906" s="120"/>
      <c r="BI906" s="120"/>
    </row>
    <row r="907">
      <c r="D907" s="120"/>
      <c r="K907" s="120"/>
      <c r="T907" s="121"/>
      <c r="U907" s="121"/>
      <c r="V907" s="121"/>
      <c r="W907" s="121"/>
      <c r="X907" s="121"/>
      <c r="BH907" s="120"/>
      <c r="BI907" s="120"/>
    </row>
    <row r="908">
      <c r="D908" s="120"/>
      <c r="K908" s="120"/>
      <c r="T908" s="121"/>
      <c r="U908" s="121"/>
      <c r="V908" s="121"/>
      <c r="W908" s="121"/>
      <c r="X908" s="121"/>
      <c r="BH908" s="120"/>
      <c r="BI908" s="120"/>
    </row>
    <row r="909">
      <c r="D909" s="120"/>
      <c r="K909" s="120"/>
      <c r="T909" s="121"/>
      <c r="U909" s="121"/>
      <c r="V909" s="121"/>
      <c r="W909" s="121"/>
      <c r="X909" s="121"/>
      <c r="BH909" s="120"/>
      <c r="BI909" s="120"/>
    </row>
    <row r="910">
      <c r="D910" s="120"/>
      <c r="K910" s="120"/>
      <c r="T910" s="121"/>
      <c r="U910" s="121"/>
      <c r="V910" s="121"/>
      <c r="W910" s="121"/>
      <c r="X910" s="121"/>
      <c r="BH910" s="120"/>
      <c r="BI910" s="120"/>
    </row>
    <row r="911">
      <c r="D911" s="120"/>
      <c r="K911" s="120"/>
      <c r="T911" s="121"/>
      <c r="U911" s="121"/>
      <c r="V911" s="121"/>
      <c r="W911" s="121"/>
      <c r="X911" s="121"/>
      <c r="BH911" s="120"/>
      <c r="BI911" s="120"/>
    </row>
    <row r="912">
      <c r="D912" s="120"/>
      <c r="K912" s="120"/>
      <c r="T912" s="121"/>
      <c r="U912" s="121"/>
      <c r="V912" s="121"/>
      <c r="W912" s="121"/>
      <c r="X912" s="121"/>
      <c r="BH912" s="120"/>
      <c r="BI912" s="120"/>
    </row>
    <row r="913">
      <c r="D913" s="120"/>
      <c r="K913" s="120"/>
      <c r="T913" s="121"/>
      <c r="U913" s="121"/>
      <c r="V913" s="121"/>
      <c r="W913" s="121"/>
      <c r="X913" s="121"/>
      <c r="BH913" s="120"/>
      <c r="BI913" s="120"/>
    </row>
    <row r="914">
      <c r="D914" s="120"/>
      <c r="K914" s="120"/>
      <c r="T914" s="121"/>
      <c r="U914" s="121"/>
      <c r="V914" s="121"/>
      <c r="W914" s="121"/>
      <c r="X914" s="121"/>
      <c r="BH914" s="120"/>
      <c r="BI914" s="120"/>
    </row>
    <row r="915">
      <c r="D915" s="120"/>
      <c r="K915" s="120"/>
      <c r="T915" s="121"/>
      <c r="U915" s="121"/>
      <c r="V915" s="121"/>
      <c r="W915" s="121"/>
      <c r="X915" s="121"/>
      <c r="BH915" s="120"/>
      <c r="BI915" s="120"/>
    </row>
    <row r="916">
      <c r="D916" s="120"/>
      <c r="K916" s="120"/>
      <c r="T916" s="121"/>
      <c r="U916" s="121"/>
      <c r="V916" s="121"/>
      <c r="W916" s="121"/>
      <c r="X916" s="121"/>
      <c r="BH916" s="120"/>
      <c r="BI916" s="120"/>
    </row>
    <row r="917">
      <c r="D917" s="120"/>
      <c r="K917" s="120"/>
      <c r="T917" s="121"/>
      <c r="U917" s="121"/>
      <c r="V917" s="121"/>
      <c r="W917" s="121"/>
      <c r="X917" s="121"/>
      <c r="BH917" s="120"/>
      <c r="BI917" s="120"/>
    </row>
    <row r="918">
      <c r="D918" s="120"/>
      <c r="K918" s="120"/>
      <c r="T918" s="121"/>
      <c r="U918" s="121"/>
      <c r="V918" s="121"/>
      <c r="W918" s="121"/>
      <c r="X918" s="121"/>
      <c r="BH918" s="120"/>
      <c r="BI918" s="120"/>
    </row>
    <row r="919">
      <c r="D919" s="120"/>
      <c r="K919" s="120"/>
      <c r="T919" s="121"/>
      <c r="U919" s="121"/>
      <c r="V919" s="121"/>
      <c r="W919" s="121"/>
      <c r="X919" s="121"/>
      <c r="BH919" s="120"/>
      <c r="BI919" s="120"/>
    </row>
    <row r="920">
      <c r="D920" s="120"/>
      <c r="K920" s="120"/>
      <c r="T920" s="121"/>
      <c r="U920" s="121"/>
      <c r="V920" s="121"/>
      <c r="W920" s="121"/>
      <c r="X920" s="121"/>
      <c r="BH920" s="120"/>
      <c r="BI920" s="120"/>
    </row>
    <row r="921">
      <c r="D921" s="120"/>
      <c r="K921" s="120"/>
      <c r="T921" s="121"/>
      <c r="U921" s="121"/>
      <c r="V921" s="121"/>
      <c r="W921" s="121"/>
      <c r="X921" s="121"/>
      <c r="BH921" s="120"/>
      <c r="BI921" s="120"/>
    </row>
    <row r="922">
      <c r="D922" s="120"/>
      <c r="K922" s="120"/>
      <c r="T922" s="121"/>
      <c r="U922" s="121"/>
      <c r="V922" s="121"/>
      <c r="W922" s="121"/>
      <c r="X922" s="121"/>
      <c r="BH922" s="120"/>
      <c r="BI922" s="120"/>
    </row>
    <row r="923">
      <c r="D923" s="120"/>
      <c r="K923" s="120"/>
      <c r="T923" s="121"/>
      <c r="U923" s="121"/>
      <c r="V923" s="121"/>
      <c r="W923" s="121"/>
      <c r="X923" s="121"/>
      <c r="BH923" s="120"/>
      <c r="BI923" s="120"/>
    </row>
    <row r="924">
      <c r="D924" s="120"/>
      <c r="K924" s="120"/>
      <c r="T924" s="121"/>
      <c r="U924" s="121"/>
      <c r="V924" s="121"/>
      <c r="W924" s="121"/>
      <c r="X924" s="121"/>
      <c r="BH924" s="120"/>
      <c r="BI924" s="120"/>
    </row>
    <row r="925">
      <c r="D925" s="120"/>
      <c r="K925" s="120"/>
      <c r="T925" s="121"/>
      <c r="U925" s="121"/>
      <c r="V925" s="121"/>
      <c r="W925" s="121"/>
      <c r="X925" s="121"/>
      <c r="BH925" s="120"/>
      <c r="BI925" s="120"/>
    </row>
    <row r="926">
      <c r="D926" s="120"/>
      <c r="K926" s="120"/>
      <c r="T926" s="121"/>
      <c r="U926" s="121"/>
      <c r="V926" s="121"/>
      <c r="W926" s="121"/>
      <c r="X926" s="121"/>
      <c r="BH926" s="120"/>
      <c r="BI926" s="120"/>
    </row>
    <row r="927">
      <c r="D927" s="120"/>
      <c r="K927" s="120"/>
      <c r="T927" s="121"/>
      <c r="U927" s="121"/>
      <c r="V927" s="121"/>
      <c r="W927" s="121"/>
      <c r="X927" s="121"/>
      <c r="BH927" s="120"/>
      <c r="BI927" s="120"/>
    </row>
    <row r="928">
      <c r="D928" s="120"/>
      <c r="K928" s="120"/>
      <c r="T928" s="121"/>
      <c r="U928" s="121"/>
      <c r="V928" s="121"/>
      <c r="W928" s="121"/>
      <c r="X928" s="121"/>
      <c r="BH928" s="120"/>
      <c r="BI928" s="120"/>
    </row>
    <row r="929">
      <c r="D929" s="120"/>
      <c r="K929" s="120"/>
      <c r="T929" s="121"/>
      <c r="U929" s="121"/>
      <c r="V929" s="121"/>
      <c r="W929" s="121"/>
      <c r="X929" s="121"/>
      <c r="BH929" s="120"/>
      <c r="BI929" s="120"/>
    </row>
    <row r="930">
      <c r="D930" s="120"/>
      <c r="K930" s="120"/>
      <c r="T930" s="121"/>
      <c r="U930" s="121"/>
      <c r="V930" s="121"/>
      <c r="W930" s="121"/>
      <c r="X930" s="121"/>
      <c r="BH930" s="120"/>
      <c r="BI930" s="120"/>
    </row>
    <row r="931">
      <c r="D931" s="120"/>
      <c r="K931" s="120"/>
      <c r="T931" s="121"/>
      <c r="U931" s="121"/>
      <c r="V931" s="121"/>
      <c r="W931" s="121"/>
      <c r="X931" s="121"/>
      <c r="BH931" s="120"/>
      <c r="BI931" s="120"/>
    </row>
    <row r="932">
      <c r="D932" s="120"/>
      <c r="K932" s="120"/>
      <c r="T932" s="121"/>
      <c r="U932" s="121"/>
      <c r="V932" s="121"/>
      <c r="W932" s="121"/>
      <c r="X932" s="121"/>
      <c r="BH932" s="120"/>
      <c r="BI932" s="120"/>
    </row>
    <row r="933">
      <c r="D933" s="120"/>
      <c r="K933" s="120"/>
      <c r="T933" s="121"/>
      <c r="U933" s="121"/>
      <c r="V933" s="121"/>
      <c r="W933" s="121"/>
      <c r="X933" s="121"/>
      <c r="BH933" s="120"/>
      <c r="BI933" s="120"/>
    </row>
    <row r="934">
      <c r="D934" s="120"/>
      <c r="K934" s="120"/>
      <c r="T934" s="121"/>
      <c r="U934" s="121"/>
      <c r="V934" s="121"/>
      <c r="W934" s="121"/>
      <c r="X934" s="121"/>
      <c r="BH934" s="120"/>
      <c r="BI934" s="120"/>
    </row>
    <row r="935">
      <c r="D935" s="120"/>
      <c r="K935" s="120"/>
      <c r="T935" s="121"/>
      <c r="U935" s="121"/>
      <c r="V935" s="121"/>
      <c r="W935" s="121"/>
      <c r="X935" s="121"/>
      <c r="BH935" s="120"/>
      <c r="BI935" s="120"/>
    </row>
    <row r="936">
      <c r="D936" s="120"/>
      <c r="K936" s="120"/>
      <c r="T936" s="121"/>
      <c r="U936" s="121"/>
      <c r="V936" s="121"/>
      <c r="W936" s="121"/>
      <c r="X936" s="121"/>
      <c r="BH936" s="120"/>
      <c r="BI936" s="120"/>
    </row>
    <row r="937">
      <c r="D937" s="120"/>
      <c r="K937" s="120"/>
      <c r="T937" s="121"/>
      <c r="U937" s="121"/>
      <c r="V937" s="121"/>
      <c r="W937" s="121"/>
      <c r="X937" s="121"/>
      <c r="BH937" s="120"/>
      <c r="BI937" s="120"/>
    </row>
    <row r="938">
      <c r="D938" s="120"/>
      <c r="K938" s="120"/>
      <c r="T938" s="121"/>
      <c r="U938" s="121"/>
      <c r="V938" s="121"/>
      <c r="W938" s="121"/>
      <c r="X938" s="121"/>
      <c r="BH938" s="120"/>
      <c r="BI938" s="120"/>
    </row>
    <row r="939">
      <c r="D939" s="120"/>
      <c r="K939" s="120"/>
      <c r="T939" s="121"/>
      <c r="U939" s="121"/>
      <c r="V939" s="121"/>
      <c r="W939" s="121"/>
      <c r="X939" s="121"/>
      <c r="BH939" s="120"/>
      <c r="BI939" s="120"/>
    </row>
    <row r="940">
      <c r="D940" s="120"/>
      <c r="K940" s="120"/>
      <c r="T940" s="121"/>
      <c r="U940" s="121"/>
      <c r="V940" s="121"/>
      <c r="W940" s="121"/>
      <c r="X940" s="121"/>
      <c r="BH940" s="120"/>
      <c r="BI940" s="120"/>
    </row>
    <row r="941">
      <c r="D941" s="120"/>
      <c r="K941" s="120"/>
      <c r="T941" s="121"/>
      <c r="U941" s="121"/>
      <c r="V941" s="121"/>
      <c r="W941" s="121"/>
      <c r="X941" s="121"/>
      <c r="BH941" s="120"/>
      <c r="BI941" s="120"/>
    </row>
    <row r="942">
      <c r="D942" s="120"/>
      <c r="K942" s="120"/>
      <c r="T942" s="121"/>
      <c r="U942" s="121"/>
      <c r="V942" s="121"/>
      <c r="W942" s="121"/>
      <c r="X942" s="121"/>
      <c r="BH942" s="120"/>
      <c r="BI942" s="120"/>
    </row>
    <row r="943">
      <c r="D943" s="120"/>
      <c r="K943" s="120"/>
      <c r="T943" s="121"/>
      <c r="U943" s="121"/>
      <c r="V943" s="121"/>
      <c r="W943" s="121"/>
      <c r="X943" s="121"/>
      <c r="BH943" s="120"/>
      <c r="BI943" s="120"/>
    </row>
    <row r="944">
      <c r="D944" s="120"/>
      <c r="K944" s="120"/>
      <c r="T944" s="121"/>
      <c r="U944" s="121"/>
      <c r="V944" s="121"/>
      <c r="W944" s="121"/>
      <c r="X944" s="121"/>
      <c r="BH944" s="120"/>
      <c r="BI944" s="120"/>
    </row>
    <row r="945">
      <c r="D945" s="120"/>
      <c r="K945" s="120"/>
      <c r="T945" s="121"/>
      <c r="U945" s="121"/>
      <c r="V945" s="121"/>
      <c r="W945" s="121"/>
      <c r="X945" s="121"/>
      <c r="BH945" s="120"/>
      <c r="BI945" s="120"/>
    </row>
    <row r="946">
      <c r="D946" s="120"/>
      <c r="K946" s="120"/>
      <c r="T946" s="121"/>
      <c r="U946" s="121"/>
      <c r="V946" s="121"/>
      <c r="W946" s="121"/>
      <c r="X946" s="121"/>
      <c r="BH946" s="120"/>
      <c r="BI946" s="120"/>
    </row>
    <row r="947">
      <c r="D947" s="120"/>
      <c r="K947" s="120"/>
      <c r="T947" s="121"/>
      <c r="U947" s="121"/>
      <c r="V947" s="121"/>
      <c r="W947" s="121"/>
      <c r="X947" s="121"/>
      <c r="BH947" s="120"/>
      <c r="BI947" s="120"/>
    </row>
    <row r="948">
      <c r="D948" s="120"/>
      <c r="K948" s="120"/>
      <c r="T948" s="121"/>
      <c r="U948" s="121"/>
      <c r="V948" s="121"/>
      <c r="W948" s="121"/>
      <c r="X948" s="121"/>
      <c r="BH948" s="120"/>
      <c r="BI948" s="120"/>
    </row>
    <row r="949">
      <c r="D949" s="120"/>
      <c r="K949" s="120"/>
      <c r="T949" s="121"/>
      <c r="U949" s="121"/>
      <c r="V949" s="121"/>
      <c r="W949" s="121"/>
      <c r="X949" s="121"/>
      <c r="BH949" s="120"/>
      <c r="BI949" s="120"/>
    </row>
    <row r="950">
      <c r="D950" s="120"/>
      <c r="K950" s="120"/>
      <c r="T950" s="121"/>
      <c r="U950" s="121"/>
      <c r="V950" s="121"/>
      <c r="W950" s="121"/>
      <c r="X950" s="121"/>
      <c r="BH950" s="120"/>
      <c r="BI950" s="120"/>
    </row>
    <row r="951">
      <c r="D951" s="120"/>
      <c r="K951" s="120"/>
      <c r="T951" s="121"/>
      <c r="U951" s="121"/>
      <c r="V951" s="121"/>
      <c r="W951" s="121"/>
      <c r="X951" s="121"/>
      <c r="BH951" s="120"/>
      <c r="BI951" s="120"/>
    </row>
    <row r="952">
      <c r="D952" s="120"/>
      <c r="K952" s="120"/>
      <c r="T952" s="121"/>
      <c r="U952" s="121"/>
      <c r="V952" s="121"/>
      <c r="W952" s="121"/>
      <c r="X952" s="121"/>
      <c r="BH952" s="120"/>
      <c r="BI952" s="120"/>
    </row>
    <row r="953">
      <c r="D953" s="120"/>
      <c r="K953" s="120"/>
      <c r="T953" s="121"/>
      <c r="U953" s="121"/>
      <c r="V953" s="121"/>
      <c r="W953" s="121"/>
      <c r="X953" s="121"/>
      <c r="BH953" s="120"/>
      <c r="BI953" s="120"/>
    </row>
    <row r="954">
      <c r="D954" s="120"/>
      <c r="K954" s="120"/>
      <c r="T954" s="121"/>
      <c r="U954" s="121"/>
      <c r="V954" s="121"/>
      <c r="W954" s="121"/>
      <c r="X954" s="121"/>
      <c r="BH954" s="120"/>
      <c r="BI954" s="120"/>
    </row>
    <row r="955">
      <c r="D955" s="120"/>
      <c r="K955" s="120"/>
      <c r="T955" s="121"/>
      <c r="U955" s="121"/>
      <c r="V955" s="121"/>
      <c r="W955" s="121"/>
      <c r="X955" s="121"/>
      <c r="BH955" s="120"/>
      <c r="BI955" s="120"/>
    </row>
    <row r="956">
      <c r="D956" s="120"/>
      <c r="K956" s="120"/>
      <c r="T956" s="121"/>
      <c r="U956" s="121"/>
      <c r="V956" s="121"/>
      <c r="W956" s="121"/>
      <c r="X956" s="121"/>
      <c r="BH956" s="120"/>
      <c r="BI956" s="120"/>
    </row>
    <row r="957">
      <c r="D957" s="120"/>
      <c r="K957" s="120"/>
      <c r="T957" s="121"/>
      <c r="U957" s="121"/>
      <c r="V957" s="121"/>
      <c r="W957" s="121"/>
      <c r="X957" s="121"/>
      <c r="BH957" s="120"/>
      <c r="BI957" s="120"/>
    </row>
    <row r="958">
      <c r="D958" s="120"/>
      <c r="K958" s="120"/>
      <c r="T958" s="121"/>
      <c r="U958" s="121"/>
      <c r="V958" s="121"/>
      <c r="W958" s="121"/>
      <c r="X958" s="121"/>
      <c r="BH958" s="120"/>
      <c r="BI958" s="120"/>
    </row>
    <row r="959">
      <c r="D959" s="120"/>
      <c r="K959" s="120"/>
      <c r="T959" s="121"/>
      <c r="U959" s="121"/>
      <c r="V959" s="121"/>
      <c r="W959" s="121"/>
      <c r="X959" s="121"/>
      <c r="BH959" s="120"/>
      <c r="BI959" s="120"/>
    </row>
    <row r="960">
      <c r="D960" s="120"/>
      <c r="K960" s="120"/>
      <c r="T960" s="121"/>
      <c r="U960" s="121"/>
      <c r="V960" s="121"/>
      <c r="W960" s="121"/>
      <c r="X960" s="121"/>
      <c r="BH960" s="120"/>
      <c r="BI960" s="120"/>
    </row>
    <row r="961">
      <c r="D961" s="120"/>
      <c r="K961" s="120"/>
      <c r="T961" s="121"/>
      <c r="U961" s="121"/>
      <c r="V961" s="121"/>
      <c r="W961" s="121"/>
      <c r="X961" s="121"/>
      <c r="BH961" s="120"/>
      <c r="BI961" s="120"/>
    </row>
    <row r="962">
      <c r="D962" s="120"/>
      <c r="K962" s="120"/>
      <c r="T962" s="121"/>
      <c r="U962" s="121"/>
      <c r="V962" s="121"/>
      <c r="W962" s="121"/>
      <c r="X962" s="121"/>
      <c r="BH962" s="120"/>
      <c r="BI962" s="120"/>
    </row>
    <row r="963">
      <c r="D963" s="120"/>
      <c r="K963" s="120"/>
      <c r="T963" s="121"/>
      <c r="U963" s="121"/>
      <c r="V963" s="121"/>
      <c r="W963" s="121"/>
      <c r="X963" s="121"/>
      <c r="BH963" s="120"/>
      <c r="BI963" s="120"/>
    </row>
    <row r="964">
      <c r="D964" s="120"/>
      <c r="K964" s="120"/>
      <c r="T964" s="121"/>
      <c r="U964" s="121"/>
      <c r="V964" s="121"/>
      <c r="W964" s="121"/>
      <c r="X964" s="121"/>
      <c r="BH964" s="120"/>
      <c r="BI964" s="120"/>
    </row>
    <row r="965">
      <c r="D965" s="120"/>
      <c r="K965" s="120"/>
      <c r="T965" s="121"/>
      <c r="U965" s="121"/>
      <c r="V965" s="121"/>
      <c r="W965" s="121"/>
      <c r="X965" s="121"/>
      <c r="BH965" s="120"/>
      <c r="BI965" s="120"/>
    </row>
    <row r="966">
      <c r="D966" s="120"/>
      <c r="K966" s="120"/>
      <c r="T966" s="121"/>
      <c r="U966" s="121"/>
      <c r="V966" s="121"/>
      <c r="W966" s="121"/>
      <c r="X966" s="121"/>
      <c r="BH966" s="120"/>
      <c r="BI966" s="120"/>
    </row>
    <row r="967">
      <c r="D967" s="120"/>
      <c r="K967" s="120"/>
      <c r="T967" s="121"/>
      <c r="U967" s="121"/>
      <c r="V967" s="121"/>
      <c r="W967" s="121"/>
      <c r="X967" s="121"/>
      <c r="BH967" s="120"/>
      <c r="BI967" s="120"/>
    </row>
    <row r="968">
      <c r="D968" s="120"/>
      <c r="K968" s="120"/>
      <c r="T968" s="121"/>
      <c r="U968" s="121"/>
      <c r="V968" s="121"/>
      <c r="W968" s="121"/>
      <c r="X968" s="121"/>
      <c r="BH968" s="120"/>
      <c r="BI968" s="120"/>
    </row>
    <row r="969">
      <c r="D969" s="120"/>
      <c r="K969" s="120"/>
      <c r="T969" s="121"/>
      <c r="U969" s="121"/>
      <c r="V969" s="121"/>
      <c r="W969" s="121"/>
      <c r="X969" s="121"/>
      <c r="BH969" s="120"/>
      <c r="BI969" s="120"/>
    </row>
    <row r="970">
      <c r="D970" s="120"/>
      <c r="K970" s="120"/>
      <c r="T970" s="121"/>
      <c r="U970" s="121"/>
      <c r="V970" s="121"/>
      <c r="W970" s="121"/>
      <c r="X970" s="121"/>
      <c r="BH970" s="120"/>
      <c r="BI970" s="120"/>
    </row>
    <row r="971">
      <c r="D971" s="120"/>
      <c r="K971" s="120"/>
      <c r="T971" s="121"/>
      <c r="U971" s="121"/>
      <c r="V971" s="121"/>
      <c r="W971" s="121"/>
      <c r="X971" s="121"/>
      <c r="BH971" s="120"/>
      <c r="BI971" s="120"/>
    </row>
    <row r="972">
      <c r="D972" s="120"/>
      <c r="K972" s="120"/>
      <c r="T972" s="121"/>
      <c r="U972" s="121"/>
      <c r="V972" s="121"/>
      <c r="W972" s="121"/>
      <c r="X972" s="121"/>
      <c r="BH972" s="120"/>
      <c r="BI972" s="120"/>
    </row>
    <row r="973">
      <c r="D973" s="120"/>
      <c r="K973" s="120"/>
      <c r="T973" s="121"/>
      <c r="U973" s="121"/>
      <c r="V973" s="121"/>
      <c r="W973" s="121"/>
      <c r="X973" s="121"/>
      <c r="BH973" s="120"/>
      <c r="BI973" s="120"/>
    </row>
    <row r="974">
      <c r="D974" s="120"/>
      <c r="K974" s="120"/>
      <c r="T974" s="121"/>
      <c r="U974" s="121"/>
      <c r="V974" s="121"/>
      <c r="W974" s="121"/>
      <c r="X974" s="121"/>
      <c r="BH974" s="120"/>
      <c r="BI974" s="120"/>
    </row>
    <row r="975">
      <c r="D975" s="120"/>
      <c r="K975" s="120"/>
      <c r="T975" s="121"/>
      <c r="U975" s="121"/>
      <c r="V975" s="121"/>
      <c r="W975" s="121"/>
      <c r="X975" s="121"/>
      <c r="BH975" s="120"/>
      <c r="BI975" s="120"/>
    </row>
    <row r="976">
      <c r="D976" s="120"/>
      <c r="K976" s="120"/>
      <c r="T976" s="121"/>
      <c r="U976" s="121"/>
      <c r="V976" s="121"/>
      <c r="W976" s="121"/>
      <c r="X976" s="121"/>
      <c r="BH976" s="120"/>
      <c r="BI976" s="120"/>
    </row>
    <row r="977">
      <c r="D977" s="120"/>
      <c r="K977" s="120"/>
      <c r="T977" s="121"/>
      <c r="U977" s="121"/>
      <c r="V977" s="121"/>
      <c r="W977" s="121"/>
      <c r="X977" s="121"/>
      <c r="BH977" s="120"/>
      <c r="BI977" s="120"/>
    </row>
    <row r="978">
      <c r="D978" s="120"/>
      <c r="K978" s="120"/>
      <c r="T978" s="121"/>
      <c r="U978" s="121"/>
      <c r="V978" s="121"/>
      <c r="W978" s="121"/>
      <c r="X978" s="121"/>
      <c r="BH978" s="120"/>
      <c r="BI978" s="120"/>
    </row>
    <row r="979">
      <c r="D979" s="120"/>
      <c r="K979" s="120"/>
      <c r="T979" s="121"/>
      <c r="U979" s="121"/>
      <c r="V979" s="121"/>
      <c r="W979" s="121"/>
      <c r="X979" s="121"/>
      <c r="BH979" s="120"/>
      <c r="BI979" s="120"/>
    </row>
    <row r="980">
      <c r="D980" s="120"/>
      <c r="K980" s="120"/>
      <c r="T980" s="121"/>
      <c r="U980" s="121"/>
      <c r="V980" s="121"/>
      <c r="W980" s="121"/>
      <c r="X980" s="121"/>
      <c r="BH980" s="120"/>
      <c r="BI980" s="120"/>
    </row>
    <row r="981">
      <c r="D981" s="120"/>
      <c r="K981" s="120"/>
      <c r="T981" s="121"/>
      <c r="U981" s="121"/>
      <c r="V981" s="121"/>
      <c r="W981" s="121"/>
      <c r="X981" s="121"/>
      <c r="BH981" s="120"/>
      <c r="BI981" s="120"/>
    </row>
    <row r="982">
      <c r="D982" s="120"/>
      <c r="K982" s="120"/>
      <c r="T982" s="121"/>
      <c r="U982" s="121"/>
      <c r="V982" s="121"/>
      <c r="W982" s="121"/>
      <c r="X982" s="121"/>
      <c r="BH982" s="120"/>
      <c r="BI982" s="120"/>
    </row>
    <row r="983">
      <c r="D983" s="120"/>
      <c r="K983" s="120"/>
      <c r="T983" s="121"/>
      <c r="U983" s="121"/>
      <c r="V983" s="121"/>
      <c r="W983" s="121"/>
      <c r="X983" s="121"/>
      <c r="BH983" s="120"/>
      <c r="BI983" s="120"/>
    </row>
    <row r="984">
      <c r="D984" s="120"/>
      <c r="K984" s="120"/>
      <c r="T984" s="121"/>
      <c r="U984" s="121"/>
      <c r="V984" s="121"/>
      <c r="W984" s="121"/>
      <c r="X984" s="121"/>
      <c r="BH984" s="120"/>
      <c r="BI984" s="120"/>
    </row>
    <row r="985">
      <c r="D985" s="120"/>
      <c r="K985" s="120"/>
      <c r="T985" s="121"/>
      <c r="U985" s="121"/>
      <c r="V985" s="121"/>
      <c r="W985" s="121"/>
      <c r="X985" s="121"/>
      <c r="BH985" s="120"/>
      <c r="BI985" s="120"/>
    </row>
    <row r="986">
      <c r="D986" s="120"/>
      <c r="K986" s="120"/>
      <c r="T986" s="121"/>
      <c r="U986" s="121"/>
      <c r="V986" s="121"/>
      <c r="W986" s="121"/>
      <c r="X986" s="121"/>
      <c r="BH986" s="120"/>
      <c r="BI986" s="120"/>
    </row>
    <row r="987">
      <c r="D987" s="120"/>
      <c r="K987" s="120"/>
      <c r="T987" s="121"/>
      <c r="U987" s="121"/>
      <c r="V987" s="121"/>
      <c r="W987" s="121"/>
      <c r="X987" s="121"/>
      <c r="BH987" s="120"/>
      <c r="BI987" s="120"/>
    </row>
    <row r="988">
      <c r="D988" s="120"/>
      <c r="K988" s="120"/>
      <c r="T988" s="121"/>
      <c r="U988" s="121"/>
      <c r="V988" s="121"/>
      <c r="W988" s="121"/>
      <c r="X988" s="121"/>
      <c r="BH988" s="120"/>
      <c r="BI988" s="120"/>
    </row>
    <row r="989">
      <c r="D989" s="120"/>
      <c r="K989" s="120"/>
      <c r="T989" s="121"/>
      <c r="U989" s="121"/>
      <c r="V989" s="121"/>
      <c r="W989" s="121"/>
      <c r="X989" s="121"/>
      <c r="BH989" s="120"/>
      <c r="BI989" s="120"/>
    </row>
    <row r="990">
      <c r="D990" s="120"/>
      <c r="K990" s="120"/>
      <c r="T990" s="121"/>
      <c r="U990" s="121"/>
      <c r="V990" s="121"/>
      <c r="W990" s="121"/>
      <c r="X990" s="121"/>
      <c r="BH990" s="120"/>
      <c r="BI990" s="120"/>
    </row>
    <row r="991">
      <c r="D991" s="120"/>
      <c r="K991" s="120"/>
      <c r="T991" s="121"/>
      <c r="U991" s="121"/>
      <c r="V991" s="121"/>
      <c r="W991" s="121"/>
      <c r="X991" s="121"/>
      <c r="BH991" s="120"/>
      <c r="BI991" s="120"/>
    </row>
    <row r="992">
      <c r="D992" s="120"/>
      <c r="K992" s="120"/>
      <c r="T992" s="121"/>
      <c r="U992" s="121"/>
      <c r="V992" s="121"/>
      <c r="W992" s="121"/>
      <c r="X992" s="121"/>
      <c r="BH992" s="120"/>
      <c r="BI992" s="120"/>
    </row>
    <row r="993">
      <c r="D993" s="120"/>
      <c r="K993" s="120"/>
      <c r="T993" s="121"/>
      <c r="U993" s="121"/>
      <c r="V993" s="121"/>
      <c r="W993" s="121"/>
      <c r="X993" s="121"/>
      <c r="BH993" s="120"/>
      <c r="BI993" s="120"/>
    </row>
    <row r="994">
      <c r="D994" s="120"/>
      <c r="K994" s="120"/>
      <c r="T994" s="121"/>
      <c r="U994" s="121"/>
      <c r="V994" s="121"/>
      <c r="W994" s="121"/>
      <c r="X994" s="121"/>
      <c r="BH994" s="120"/>
      <c r="BI994" s="120"/>
    </row>
    <row r="995">
      <c r="D995" s="120"/>
      <c r="K995" s="120"/>
      <c r="T995" s="121"/>
      <c r="U995" s="121"/>
      <c r="V995" s="121"/>
      <c r="W995" s="121"/>
      <c r="X995" s="121"/>
      <c r="BH995" s="120"/>
      <c r="BI995" s="120"/>
    </row>
    <row r="996">
      <c r="D996" s="120"/>
      <c r="K996" s="120"/>
      <c r="T996" s="121"/>
      <c r="U996" s="121"/>
      <c r="V996" s="121"/>
      <c r="W996" s="121"/>
      <c r="X996" s="121"/>
      <c r="BH996" s="120"/>
      <c r="BI996" s="120"/>
    </row>
    <row r="997">
      <c r="D997" s="120"/>
      <c r="K997" s="120"/>
      <c r="T997" s="121"/>
      <c r="U997" s="121"/>
      <c r="V997" s="121"/>
      <c r="W997" s="121"/>
      <c r="X997" s="121"/>
      <c r="BH997" s="120"/>
      <c r="BI997" s="120"/>
    </row>
    <row r="998">
      <c r="D998" s="120"/>
      <c r="K998" s="120"/>
      <c r="T998" s="121"/>
      <c r="U998" s="121"/>
      <c r="V998" s="121"/>
      <c r="W998" s="121"/>
      <c r="X998" s="121"/>
      <c r="BH998" s="120"/>
      <c r="BI998" s="120"/>
    </row>
    <row r="999">
      <c r="D999" s="120"/>
      <c r="K999" s="120"/>
      <c r="T999" s="121"/>
      <c r="U999" s="121"/>
      <c r="V999" s="121"/>
      <c r="W999" s="121"/>
      <c r="X999" s="121"/>
      <c r="BH999" s="120"/>
      <c r="BI999" s="120"/>
    </row>
    <row r="1000">
      <c r="D1000" s="120"/>
      <c r="K1000" s="120"/>
      <c r="T1000" s="121"/>
      <c r="U1000" s="121"/>
      <c r="V1000" s="121"/>
      <c r="W1000" s="121"/>
      <c r="X1000" s="121"/>
      <c r="BH1000" s="120"/>
      <c r="BI1000" s="120"/>
    </row>
    <row r="1001">
      <c r="D1001" s="120"/>
      <c r="K1001" s="120"/>
      <c r="T1001" s="121"/>
      <c r="U1001" s="121"/>
      <c r="V1001" s="121"/>
      <c r="W1001" s="121"/>
      <c r="X1001" s="121"/>
      <c r="BH1001" s="120"/>
      <c r="BI1001" s="120"/>
    </row>
    <row r="1002">
      <c r="D1002" s="120"/>
      <c r="K1002" s="120"/>
      <c r="T1002" s="121"/>
      <c r="U1002" s="121"/>
      <c r="V1002" s="121"/>
      <c r="W1002" s="121"/>
      <c r="X1002" s="121"/>
      <c r="BH1002" s="120"/>
      <c r="BI1002" s="120"/>
    </row>
    <row r="1003">
      <c r="D1003" s="120"/>
      <c r="K1003" s="120"/>
      <c r="T1003" s="121"/>
      <c r="U1003" s="121"/>
      <c r="V1003" s="121"/>
      <c r="W1003" s="121"/>
      <c r="X1003" s="121"/>
      <c r="BH1003" s="120"/>
      <c r="BI1003" s="120"/>
    </row>
    <row r="1004">
      <c r="D1004" s="120"/>
      <c r="K1004" s="120"/>
      <c r="T1004" s="121"/>
      <c r="U1004" s="121"/>
      <c r="V1004" s="121"/>
      <c r="W1004" s="121"/>
      <c r="X1004" s="121"/>
      <c r="BH1004" s="120"/>
      <c r="BI1004" s="120"/>
    </row>
    <row r="1005">
      <c r="D1005" s="120"/>
      <c r="K1005" s="120"/>
      <c r="T1005" s="121"/>
      <c r="U1005" s="121"/>
      <c r="V1005" s="121"/>
      <c r="W1005" s="121"/>
      <c r="X1005" s="121"/>
      <c r="BH1005" s="120"/>
      <c r="BI1005" s="120"/>
    </row>
    <row r="1006">
      <c r="D1006" s="120"/>
      <c r="K1006" s="120"/>
      <c r="T1006" s="121"/>
      <c r="U1006" s="121"/>
      <c r="V1006" s="121"/>
      <c r="W1006" s="121"/>
      <c r="X1006" s="121"/>
      <c r="BH1006" s="120"/>
      <c r="BI1006" s="120"/>
    </row>
    <row r="1007">
      <c r="D1007" s="120"/>
      <c r="K1007" s="120"/>
      <c r="T1007" s="121"/>
      <c r="U1007" s="121"/>
      <c r="V1007" s="121"/>
      <c r="W1007" s="121"/>
      <c r="X1007" s="121"/>
      <c r="BH1007" s="120"/>
      <c r="BI1007" s="120"/>
    </row>
    <row r="1008">
      <c r="D1008" s="120"/>
      <c r="K1008" s="120"/>
      <c r="T1008" s="121"/>
      <c r="U1008" s="121"/>
      <c r="V1008" s="121"/>
      <c r="W1008" s="121"/>
      <c r="X1008" s="121"/>
      <c r="BH1008" s="120"/>
      <c r="BI1008" s="120"/>
    </row>
    <row r="1009">
      <c r="D1009" s="120"/>
      <c r="K1009" s="120"/>
      <c r="T1009" s="121"/>
      <c r="U1009" s="121"/>
      <c r="V1009" s="121"/>
      <c r="W1009" s="121"/>
      <c r="X1009" s="121"/>
      <c r="BH1009" s="120"/>
      <c r="BI1009" s="120"/>
    </row>
    <row r="1010">
      <c r="D1010" s="120"/>
      <c r="K1010" s="120"/>
      <c r="T1010" s="121"/>
      <c r="U1010" s="121"/>
      <c r="V1010" s="121"/>
      <c r="W1010" s="121"/>
      <c r="X1010" s="121"/>
      <c r="BH1010" s="120"/>
      <c r="BI1010" s="120"/>
    </row>
    <row r="1011">
      <c r="D1011" s="120"/>
      <c r="K1011" s="120"/>
      <c r="T1011" s="121"/>
      <c r="U1011" s="121"/>
      <c r="V1011" s="121"/>
      <c r="W1011" s="121"/>
      <c r="X1011" s="121"/>
      <c r="BH1011" s="120"/>
      <c r="BI1011" s="120"/>
    </row>
    <row r="1012">
      <c r="D1012" s="120"/>
      <c r="K1012" s="120"/>
      <c r="T1012" s="121"/>
      <c r="U1012" s="121"/>
      <c r="V1012" s="121"/>
      <c r="W1012" s="121"/>
      <c r="X1012" s="121"/>
      <c r="BH1012" s="120"/>
      <c r="BI1012" s="120"/>
    </row>
    <row r="1013">
      <c r="D1013" s="120"/>
      <c r="K1013" s="120"/>
      <c r="T1013" s="121"/>
      <c r="U1013" s="121"/>
      <c r="V1013" s="121"/>
      <c r="W1013" s="121"/>
      <c r="X1013" s="121"/>
      <c r="BH1013" s="120"/>
      <c r="BI1013" s="120"/>
    </row>
    <row r="1014">
      <c r="D1014" s="120"/>
      <c r="K1014" s="120"/>
      <c r="T1014" s="121"/>
      <c r="U1014" s="121"/>
      <c r="V1014" s="121"/>
      <c r="W1014" s="121"/>
      <c r="X1014" s="121"/>
      <c r="BH1014" s="120"/>
      <c r="BI1014" s="120"/>
    </row>
    <row r="1015">
      <c r="D1015" s="120"/>
      <c r="K1015" s="120"/>
      <c r="T1015" s="121"/>
      <c r="U1015" s="121"/>
      <c r="V1015" s="121"/>
      <c r="W1015" s="121"/>
      <c r="X1015" s="121"/>
      <c r="BH1015" s="120"/>
      <c r="BI1015" s="120"/>
    </row>
    <row r="1016">
      <c r="D1016" s="120"/>
      <c r="K1016" s="120"/>
      <c r="T1016" s="121"/>
      <c r="U1016" s="121"/>
      <c r="V1016" s="121"/>
      <c r="W1016" s="121"/>
      <c r="X1016" s="121"/>
      <c r="BH1016" s="120"/>
      <c r="BI1016" s="120"/>
    </row>
    <row r="1017">
      <c r="D1017" s="120"/>
      <c r="K1017" s="120"/>
      <c r="T1017" s="121"/>
      <c r="U1017" s="121"/>
      <c r="V1017" s="121"/>
      <c r="W1017" s="121"/>
      <c r="X1017" s="121"/>
      <c r="BH1017" s="120"/>
      <c r="BI1017" s="120"/>
    </row>
    <row r="1018">
      <c r="D1018" s="120"/>
      <c r="K1018" s="120"/>
      <c r="T1018" s="121"/>
      <c r="U1018" s="121"/>
      <c r="V1018" s="121"/>
      <c r="W1018" s="121"/>
      <c r="X1018" s="121"/>
      <c r="BH1018" s="120"/>
      <c r="BI1018" s="120"/>
    </row>
    <row r="1019">
      <c r="D1019" s="120"/>
      <c r="K1019" s="120"/>
      <c r="T1019" s="121"/>
      <c r="U1019" s="121"/>
      <c r="V1019" s="121"/>
      <c r="W1019" s="121"/>
      <c r="X1019" s="121"/>
      <c r="BH1019" s="120"/>
      <c r="BI1019" s="120"/>
    </row>
    <row r="1020">
      <c r="D1020" s="120"/>
      <c r="K1020" s="120"/>
      <c r="T1020" s="121"/>
      <c r="U1020" s="121"/>
      <c r="V1020" s="121"/>
      <c r="W1020" s="121"/>
      <c r="X1020" s="121"/>
      <c r="BH1020" s="120"/>
      <c r="BI1020" s="120"/>
    </row>
    <row r="1021">
      <c r="D1021" s="120"/>
      <c r="K1021" s="120"/>
      <c r="T1021" s="121"/>
      <c r="U1021" s="121"/>
      <c r="V1021" s="121"/>
      <c r="W1021" s="121"/>
      <c r="X1021" s="121"/>
      <c r="BH1021" s="120"/>
      <c r="BI1021" s="120"/>
    </row>
    <row r="1022">
      <c r="D1022" s="120"/>
      <c r="K1022" s="120"/>
      <c r="T1022" s="121"/>
      <c r="U1022" s="121"/>
      <c r="V1022" s="121"/>
      <c r="W1022" s="121"/>
      <c r="X1022" s="121"/>
      <c r="BH1022" s="120"/>
      <c r="BI1022" s="120"/>
    </row>
    <row r="1023">
      <c r="D1023" s="120"/>
      <c r="K1023" s="120"/>
      <c r="T1023" s="121"/>
      <c r="U1023" s="121"/>
      <c r="V1023" s="121"/>
      <c r="W1023" s="121"/>
      <c r="X1023" s="121"/>
      <c r="BH1023" s="120"/>
      <c r="BI1023" s="120"/>
    </row>
    <row r="1024">
      <c r="D1024" s="120"/>
      <c r="K1024" s="120"/>
      <c r="T1024" s="121"/>
      <c r="U1024" s="121"/>
      <c r="V1024" s="121"/>
      <c r="W1024" s="121"/>
      <c r="X1024" s="121"/>
      <c r="BH1024" s="120"/>
      <c r="BI1024" s="120"/>
    </row>
    <row r="1025">
      <c r="D1025" s="120"/>
      <c r="K1025" s="120"/>
      <c r="T1025" s="121"/>
      <c r="U1025" s="121"/>
      <c r="V1025" s="121"/>
      <c r="W1025" s="121"/>
      <c r="X1025" s="121"/>
      <c r="BH1025" s="120"/>
      <c r="BI1025" s="120"/>
    </row>
    <row r="1026">
      <c r="D1026" s="120"/>
      <c r="K1026" s="120"/>
      <c r="T1026" s="121"/>
      <c r="U1026" s="121"/>
      <c r="V1026" s="121"/>
      <c r="W1026" s="121"/>
      <c r="X1026" s="121"/>
      <c r="BH1026" s="120"/>
      <c r="BI1026" s="120"/>
    </row>
    <row r="1027">
      <c r="D1027" s="120"/>
      <c r="K1027" s="120"/>
      <c r="T1027" s="121"/>
      <c r="U1027" s="121"/>
      <c r="V1027" s="121"/>
      <c r="W1027" s="121"/>
      <c r="X1027" s="121"/>
      <c r="BH1027" s="120"/>
      <c r="BI1027" s="120"/>
    </row>
    <row r="1028">
      <c r="D1028" s="120"/>
      <c r="K1028" s="120"/>
      <c r="T1028" s="121"/>
      <c r="U1028" s="121"/>
      <c r="V1028" s="121"/>
      <c r="W1028" s="121"/>
      <c r="X1028" s="121"/>
      <c r="BH1028" s="120"/>
      <c r="BI1028" s="120"/>
    </row>
    <row r="1029">
      <c r="D1029" s="120"/>
      <c r="K1029" s="120"/>
      <c r="T1029" s="121"/>
      <c r="U1029" s="121"/>
      <c r="V1029" s="121"/>
      <c r="W1029" s="121"/>
      <c r="X1029" s="121"/>
      <c r="BH1029" s="120"/>
      <c r="BI1029" s="120"/>
    </row>
    <row r="1030">
      <c r="D1030" s="120"/>
      <c r="K1030" s="120"/>
      <c r="T1030" s="121"/>
      <c r="U1030" s="121"/>
      <c r="V1030" s="121"/>
      <c r="W1030" s="121"/>
      <c r="X1030" s="121"/>
      <c r="BH1030" s="120"/>
      <c r="BI1030" s="120"/>
    </row>
    <row r="1031">
      <c r="D1031" s="120"/>
      <c r="K1031" s="120"/>
      <c r="T1031" s="121"/>
      <c r="U1031" s="121"/>
      <c r="V1031" s="121"/>
      <c r="W1031" s="121"/>
      <c r="X1031" s="121"/>
      <c r="BH1031" s="120"/>
      <c r="BI1031" s="120"/>
    </row>
    <row r="1032">
      <c r="D1032" s="120"/>
      <c r="K1032" s="120"/>
      <c r="T1032" s="121"/>
      <c r="U1032" s="121"/>
      <c r="V1032" s="121"/>
      <c r="W1032" s="121"/>
      <c r="X1032" s="121"/>
      <c r="BH1032" s="120"/>
      <c r="BI1032" s="120"/>
    </row>
    <row r="1033">
      <c r="D1033" s="120"/>
      <c r="K1033" s="120"/>
      <c r="T1033" s="121"/>
      <c r="U1033" s="121"/>
      <c r="V1033" s="121"/>
      <c r="W1033" s="121"/>
      <c r="X1033" s="121"/>
      <c r="BH1033" s="120"/>
      <c r="BI1033" s="120"/>
    </row>
    <row r="1034">
      <c r="D1034" s="120"/>
      <c r="K1034" s="120"/>
      <c r="T1034" s="121"/>
      <c r="U1034" s="121"/>
      <c r="V1034" s="121"/>
      <c r="W1034" s="121"/>
      <c r="X1034" s="121"/>
      <c r="BH1034" s="120"/>
      <c r="BI1034" s="120"/>
    </row>
    <row r="1035">
      <c r="D1035" s="120"/>
      <c r="K1035" s="120"/>
      <c r="T1035" s="121"/>
      <c r="U1035" s="121"/>
      <c r="V1035" s="121"/>
      <c r="W1035" s="121"/>
      <c r="X1035" s="121"/>
      <c r="BH1035" s="120"/>
      <c r="BI1035" s="120"/>
    </row>
    <row r="1036">
      <c r="D1036" s="120"/>
      <c r="K1036" s="120"/>
      <c r="T1036" s="121"/>
      <c r="U1036" s="121"/>
      <c r="V1036" s="121"/>
      <c r="W1036" s="121"/>
      <c r="X1036" s="121"/>
      <c r="BH1036" s="120"/>
      <c r="BI1036" s="120"/>
    </row>
    <row r="1037">
      <c r="D1037" s="120"/>
      <c r="K1037" s="120"/>
      <c r="T1037" s="121"/>
      <c r="U1037" s="121"/>
      <c r="V1037" s="121"/>
      <c r="W1037" s="121"/>
      <c r="X1037" s="121"/>
      <c r="BH1037" s="120"/>
      <c r="BI1037" s="120"/>
    </row>
    <row r="1038">
      <c r="D1038" s="120"/>
      <c r="K1038" s="120"/>
      <c r="T1038" s="121"/>
      <c r="U1038" s="121"/>
      <c r="V1038" s="121"/>
      <c r="W1038" s="121"/>
      <c r="X1038" s="121"/>
      <c r="BH1038" s="120"/>
      <c r="BI1038" s="120"/>
    </row>
    <row r="1039">
      <c r="D1039" s="120"/>
      <c r="K1039" s="120"/>
      <c r="T1039" s="121"/>
      <c r="U1039" s="121"/>
      <c r="V1039" s="121"/>
      <c r="W1039" s="121"/>
      <c r="X1039" s="121"/>
      <c r="BH1039" s="120"/>
      <c r="BI1039" s="120"/>
    </row>
    <row r="1040">
      <c r="D1040" s="120"/>
      <c r="K1040" s="120"/>
      <c r="T1040" s="121"/>
      <c r="U1040" s="121"/>
      <c r="V1040" s="121"/>
      <c r="W1040" s="121"/>
      <c r="X1040" s="121"/>
      <c r="BH1040" s="120"/>
      <c r="BI1040" s="120"/>
    </row>
    <row r="1041">
      <c r="D1041" s="120"/>
      <c r="K1041" s="120"/>
      <c r="T1041" s="121"/>
      <c r="U1041" s="121"/>
      <c r="V1041" s="121"/>
      <c r="W1041" s="121"/>
      <c r="X1041" s="121"/>
      <c r="BH1041" s="120"/>
      <c r="BI1041" s="120"/>
    </row>
    <row r="1042">
      <c r="D1042" s="120"/>
      <c r="K1042" s="120"/>
      <c r="T1042" s="121"/>
      <c r="U1042" s="121"/>
      <c r="V1042" s="121"/>
      <c r="W1042" s="121"/>
      <c r="X1042" s="121"/>
      <c r="BH1042" s="120"/>
      <c r="BI1042" s="120"/>
    </row>
    <row r="1043">
      <c r="D1043" s="120"/>
      <c r="K1043" s="120"/>
      <c r="T1043" s="121"/>
      <c r="U1043" s="121"/>
      <c r="V1043" s="121"/>
      <c r="W1043" s="121"/>
      <c r="X1043" s="121"/>
      <c r="BH1043" s="120"/>
      <c r="BI1043" s="120"/>
    </row>
    <row r="1044">
      <c r="D1044" s="120"/>
      <c r="K1044" s="120"/>
      <c r="T1044" s="121"/>
      <c r="U1044" s="121"/>
      <c r="V1044" s="121"/>
      <c r="W1044" s="121"/>
      <c r="X1044" s="121"/>
      <c r="BH1044" s="120"/>
      <c r="BI1044" s="120"/>
    </row>
    <row r="1045">
      <c r="D1045" s="120"/>
      <c r="K1045" s="120"/>
      <c r="T1045" s="121"/>
      <c r="U1045" s="121"/>
      <c r="V1045" s="121"/>
      <c r="W1045" s="121"/>
      <c r="X1045" s="121"/>
      <c r="BH1045" s="120"/>
      <c r="BI1045" s="120"/>
    </row>
    <row r="1046">
      <c r="D1046" s="120"/>
      <c r="K1046" s="120"/>
      <c r="T1046" s="121"/>
      <c r="U1046" s="121"/>
      <c r="V1046" s="121"/>
      <c r="W1046" s="121"/>
      <c r="X1046" s="121"/>
      <c r="BH1046" s="120"/>
      <c r="BI1046" s="120"/>
    </row>
    <row r="1047">
      <c r="D1047" s="120"/>
      <c r="K1047" s="120"/>
      <c r="T1047" s="121"/>
      <c r="U1047" s="121"/>
      <c r="V1047" s="121"/>
      <c r="W1047" s="121"/>
      <c r="X1047" s="121"/>
      <c r="BH1047" s="120"/>
      <c r="BI1047" s="120"/>
    </row>
    <row r="1048">
      <c r="D1048" s="120"/>
      <c r="K1048" s="120"/>
      <c r="T1048" s="121"/>
      <c r="U1048" s="121"/>
      <c r="V1048" s="121"/>
      <c r="W1048" s="121"/>
      <c r="X1048" s="121"/>
      <c r="BH1048" s="120"/>
      <c r="BI1048" s="120"/>
    </row>
    <row r="1049">
      <c r="D1049" s="120"/>
      <c r="K1049" s="120"/>
      <c r="T1049" s="121"/>
      <c r="U1049" s="121"/>
      <c r="V1049" s="121"/>
      <c r="W1049" s="121"/>
      <c r="X1049" s="121"/>
      <c r="BH1049" s="120"/>
      <c r="BI1049" s="120"/>
    </row>
    <row r="1050">
      <c r="D1050" s="120"/>
      <c r="K1050" s="120"/>
      <c r="T1050" s="121"/>
      <c r="U1050" s="121"/>
      <c r="V1050" s="121"/>
      <c r="W1050" s="121"/>
      <c r="X1050" s="121"/>
      <c r="BH1050" s="120"/>
      <c r="BI1050" s="120"/>
    </row>
    <row r="1051">
      <c r="D1051" s="120"/>
      <c r="K1051" s="120"/>
      <c r="T1051" s="121"/>
      <c r="U1051" s="121"/>
      <c r="V1051" s="121"/>
      <c r="W1051" s="121"/>
      <c r="X1051" s="121"/>
      <c r="BH1051" s="120"/>
      <c r="BI1051" s="120"/>
    </row>
    <row r="1052">
      <c r="D1052" s="120"/>
      <c r="K1052" s="120"/>
      <c r="T1052" s="121"/>
      <c r="U1052" s="121"/>
      <c r="V1052" s="121"/>
      <c r="W1052" s="121"/>
      <c r="X1052" s="121"/>
      <c r="BH1052" s="120"/>
      <c r="BI1052" s="120"/>
    </row>
    <row r="1053">
      <c r="D1053" s="120"/>
      <c r="K1053" s="120"/>
      <c r="T1053" s="121"/>
      <c r="U1053" s="121"/>
      <c r="V1053" s="121"/>
      <c r="W1053" s="121"/>
      <c r="X1053" s="121"/>
      <c r="BH1053" s="120"/>
      <c r="BI1053" s="120"/>
    </row>
    <row r="1054">
      <c r="D1054" s="120"/>
      <c r="K1054" s="120"/>
      <c r="T1054" s="121"/>
      <c r="U1054" s="121"/>
      <c r="V1054" s="121"/>
      <c r="W1054" s="121"/>
      <c r="X1054" s="121"/>
      <c r="BH1054" s="120"/>
      <c r="BI1054" s="120"/>
    </row>
    <row r="1055">
      <c r="D1055" s="120"/>
      <c r="K1055" s="120"/>
      <c r="T1055" s="121"/>
      <c r="U1055" s="121"/>
      <c r="V1055" s="121"/>
      <c r="W1055" s="121"/>
      <c r="X1055" s="121"/>
      <c r="BH1055" s="120"/>
      <c r="BI1055" s="120"/>
    </row>
    <row r="1056">
      <c r="D1056" s="120"/>
      <c r="K1056" s="120"/>
      <c r="T1056" s="121"/>
      <c r="U1056" s="121"/>
      <c r="V1056" s="121"/>
      <c r="W1056" s="121"/>
      <c r="X1056" s="121"/>
      <c r="BH1056" s="120"/>
      <c r="BI1056" s="120"/>
    </row>
    <row r="1057">
      <c r="D1057" s="120"/>
      <c r="K1057" s="120"/>
      <c r="T1057" s="121"/>
      <c r="U1057" s="121"/>
      <c r="V1057" s="121"/>
      <c r="W1057" s="121"/>
      <c r="X1057" s="121"/>
      <c r="BH1057" s="120"/>
      <c r="BI1057" s="120"/>
    </row>
    <row r="1058">
      <c r="D1058" s="120"/>
      <c r="K1058" s="120"/>
      <c r="T1058" s="121"/>
      <c r="U1058" s="121"/>
      <c r="V1058" s="121"/>
      <c r="W1058" s="121"/>
      <c r="X1058" s="121"/>
      <c r="BH1058" s="120"/>
      <c r="BI1058" s="120"/>
    </row>
    <row r="1059">
      <c r="D1059" s="120"/>
      <c r="K1059" s="120"/>
      <c r="T1059" s="121"/>
      <c r="U1059" s="121"/>
      <c r="V1059" s="121"/>
      <c r="W1059" s="121"/>
      <c r="X1059" s="121"/>
      <c r="BH1059" s="120"/>
      <c r="BI1059" s="120"/>
    </row>
    <row r="1060">
      <c r="D1060" s="120"/>
      <c r="K1060" s="120"/>
      <c r="T1060" s="121"/>
      <c r="U1060" s="121"/>
      <c r="V1060" s="121"/>
      <c r="W1060" s="121"/>
      <c r="X1060" s="121"/>
      <c r="BH1060" s="120"/>
      <c r="BI1060" s="120"/>
    </row>
    <row r="1061">
      <c r="D1061" s="120"/>
      <c r="K1061" s="120"/>
      <c r="T1061" s="121"/>
      <c r="U1061" s="121"/>
      <c r="V1061" s="121"/>
      <c r="W1061" s="121"/>
      <c r="X1061" s="121"/>
      <c r="BH1061" s="120"/>
      <c r="BI1061" s="120"/>
    </row>
    <row r="1062">
      <c r="D1062" s="120"/>
      <c r="K1062" s="120"/>
      <c r="T1062" s="121"/>
      <c r="U1062" s="121"/>
      <c r="V1062" s="121"/>
      <c r="W1062" s="121"/>
      <c r="X1062" s="121"/>
      <c r="BH1062" s="120"/>
      <c r="BI1062" s="120"/>
    </row>
    <row r="1063">
      <c r="D1063" s="120"/>
      <c r="K1063" s="120"/>
      <c r="T1063" s="121"/>
      <c r="U1063" s="121"/>
      <c r="V1063" s="121"/>
      <c r="W1063" s="121"/>
      <c r="X1063" s="121"/>
      <c r="BH1063" s="120"/>
      <c r="BI1063" s="120"/>
    </row>
    <row r="1064">
      <c r="D1064" s="120"/>
      <c r="K1064" s="120"/>
      <c r="T1064" s="121"/>
      <c r="U1064" s="121"/>
      <c r="V1064" s="121"/>
      <c r="W1064" s="121"/>
      <c r="X1064" s="121"/>
      <c r="BH1064" s="120"/>
      <c r="BI1064" s="120"/>
    </row>
    <row r="1065">
      <c r="D1065" s="120"/>
      <c r="K1065" s="120"/>
      <c r="T1065" s="121"/>
      <c r="U1065" s="121"/>
      <c r="V1065" s="121"/>
      <c r="W1065" s="121"/>
      <c r="X1065" s="121"/>
      <c r="BH1065" s="120"/>
      <c r="BI1065" s="120"/>
    </row>
    <row r="1066">
      <c r="D1066" s="120"/>
      <c r="K1066" s="120"/>
      <c r="T1066" s="121"/>
      <c r="U1066" s="121"/>
      <c r="V1066" s="121"/>
      <c r="W1066" s="121"/>
      <c r="X1066" s="121"/>
      <c r="BH1066" s="120"/>
      <c r="BI1066" s="120"/>
    </row>
    <row r="1067">
      <c r="D1067" s="120"/>
      <c r="K1067" s="120"/>
      <c r="T1067" s="121"/>
      <c r="U1067" s="121"/>
      <c r="V1067" s="121"/>
      <c r="W1067" s="121"/>
      <c r="X1067" s="121"/>
      <c r="BH1067" s="120"/>
      <c r="BI1067" s="120"/>
    </row>
    <row r="1068">
      <c r="D1068" s="120"/>
      <c r="K1068" s="120"/>
      <c r="T1068" s="121"/>
      <c r="U1068" s="121"/>
      <c r="V1068" s="121"/>
      <c r="W1068" s="121"/>
      <c r="X1068" s="121"/>
      <c r="BH1068" s="120"/>
      <c r="BI1068" s="120"/>
    </row>
    <row r="1069">
      <c r="D1069" s="120"/>
      <c r="K1069" s="120"/>
      <c r="T1069" s="121"/>
      <c r="U1069" s="121"/>
      <c r="V1069" s="121"/>
      <c r="W1069" s="121"/>
      <c r="X1069" s="121"/>
      <c r="BH1069" s="120"/>
      <c r="BI1069" s="120"/>
    </row>
    <row r="1070">
      <c r="D1070" s="120"/>
      <c r="K1070" s="120"/>
      <c r="T1070" s="121"/>
      <c r="U1070" s="121"/>
      <c r="V1070" s="121"/>
      <c r="W1070" s="121"/>
      <c r="X1070" s="121"/>
      <c r="BH1070" s="120"/>
      <c r="BI1070" s="120"/>
    </row>
    <row r="1071">
      <c r="D1071" s="120"/>
      <c r="K1071" s="120"/>
      <c r="T1071" s="121"/>
      <c r="U1071" s="121"/>
      <c r="V1071" s="121"/>
      <c r="W1071" s="121"/>
      <c r="X1071" s="121"/>
      <c r="BH1071" s="120"/>
      <c r="BI1071" s="120"/>
    </row>
    <row r="1072">
      <c r="D1072" s="120"/>
      <c r="K1072" s="120"/>
      <c r="T1072" s="121"/>
      <c r="U1072" s="121"/>
      <c r="V1072" s="121"/>
      <c r="W1072" s="121"/>
      <c r="X1072" s="121"/>
      <c r="BH1072" s="120"/>
      <c r="BI1072" s="120"/>
    </row>
    <row r="1073">
      <c r="D1073" s="120"/>
      <c r="K1073" s="120"/>
      <c r="T1073" s="121"/>
      <c r="U1073" s="121"/>
      <c r="V1073" s="121"/>
      <c r="W1073" s="121"/>
      <c r="X1073" s="121"/>
      <c r="BH1073" s="120"/>
      <c r="BI1073" s="120"/>
    </row>
    <row r="1074">
      <c r="D1074" s="120"/>
      <c r="K1074" s="120"/>
      <c r="T1074" s="121"/>
      <c r="U1074" s="121"/>
      <c r="V1074" s="121"/>
      <c r="W1074" s="121"/>
      <c r="X1074" s="121"/>
      <c r="BH1074" s="120"/>
      <c r="BI1074" s="120"/>
    </row>
    <row r="1075">
      <c r="D1075" s="120"/>
      <c r="K1075" s="120"/>
      <c r="T1075" s="121"/>
      <c r="U1075" s="121"/>
      <c r="V1075" s="121"/>
      <c r="W1075" s="121"/>
      <c r="X1075" s="121"/>
      <c r="BH1075" s="120"/>
      <c r="BI1075" s="120"/>
    </row>
    <row r="1076">
      <c r="D1076" s="120"/>
      <c r="K1076" s="120"/>
      <c r="T1076" s="121"/>
      <c r="U1076" s="121"/>
      <c r="V1076" s="121"/>
      <c r="W1076" s="121"/>
      <c r="X1076" s="121"/>
      <c r="BH1076" s="120"/>
      <c r="BI1076" s="120"/>
    </row>
    <row r="1077">
      <c r="D1077" s="120"/>
      <c r="K1077" s="120"/>
      <c r="T1077" s="121"/>
      <c r="U1077" s="121"/>
      <c r="V1077" s="121"/>
      <c r="W1077" s="121"/>
      <c r="X1077" s="121"/>
      <c r="BH1077" s="120"/>
      <c r="BI1077" s="120"/>
    </row>
    <row r="1078">
      <c r="D1078" s="120"/>
      <c r="K1078" s="120"/>
      <c r="T1078" s="121"/>
      <c r="U1078" s="121"/>
      <c r="V1078" s="121"/>
      <c r="W1078" s="121"/>
      <c r="X1078" s="121"/>
      <c r="BH1078" s="120"/>
      <c r="BI1078" s="120"/>
    </row>
    <row r="1079">
      <c r="D1079" s="120"/>
      <c r="K1079" s="120"/>
      <c r="T1079" s="121"/>
      <c r="U1079" s="121"/>
      <c r="V1079" s="121"/>
      <c r="W1079" s="121"/>
      <c r="X1079" s="121"/>
      <c r="BH1079" s="120"/>
      <c r="BI1079" s="120"/>
    </row>
    <row r="1080">
      <c r="D1080" s="120"/>
      <c r="K1080" s="120"/>
      <c r="T1080" s="121"/>
      <c r="U1080" s="121"/>
      <c r="V1080" s="121"/>
      <c r="W1080" s="121"/>
      <c r="X1080" s="121"/>
      <c r="BH1080" s="120"/>
      <c r="BI1080" s="120"/>
    </row>
    <row r="1081">
      <c r="D1081" s="120"/>
      <c r="K1081" s="120"/>
      <c r="T1081" s="121"/>
      <c r="U1081" s="121"/>
      <c r="V1081" s="121"/>
      <c r="W1081" s="121"/>
      <c r="X1081" s="121"/>
      <c r="BH1081" s="120"/>
      <c r="BI1081" s="120"/>
    </row>
    <row r="1082">
      <c r="D1082" s="120"/>
      <c r="K1082" s="120"/>
      <c r="T1082" s="121"/>
      <c r="U1082" s="121"/>
      <c r="V1082" s="121"/>
      <c r="W1082" s="121"/>
      <c r="X1082" s="121"/>
      <c r="BH1082" s="120"/>
      <c r="BI1082" s="120"/>
    </row>
    <row r="1083">
      <c r="D1083" s="120"/>
      <c r="K1083" s="120"/>
      <c r="T1083" s="121"/>
      <c r="U1083" s="121"/>
      <c r="V1083" s="121"/>
      <c r="W1083" s="121"/>
      <c r="X1083" s="121"/>
      <c r="BH1083" s="120"/>
      <c r="BI1083" s="120"/>
    </row>
    <row r="1084">
      <c r="D1084" s="120"/>
      <c r="K1084" s="120"/>
      <c r="T1084" s="121"/>
      <c r="U1084" s="121"/>
      <c r="V1084" s="121"/>
      <c r="W1084" s="121"/>
      <c r="X1084" s="121"/>
      <c r="BH1084" s="120"/>
      <c r="BI1084" s="120"/>
    </row>
    <row r="1085">
      <c r="D1085" s="120"/>
      <c r="K1085" s="120"/>
      <c r="T1085" s="121"/>
      <c r="U1085" s="121"/>
      <c r="V1085" s="121"/>
      <c r="W1085" s="121"/>
      <c r="X1085" s="121"/>
      <c r="BH1085" s="120"/>
      <c r="BI1085" s="120"/>
    </row>
    <row r="1086">
      <c r="D1086" s="120"/>
      <c r="K1086" s="120"/>
      <c r="T1086" s="121"/>
      <c r="U1086" s="121"/>
      <c r="V1086" s="121"/>
      <c r="W1086" s="121"/>
      <c r="X1086" s="121"/>
      <c r="BH1086" s="120"/>
      <c r="BI1086" s="120"/>
    </row>
    <row r="1087">
      <c r="D1087" s="120"/>
      <c r="K1087" s="120"/>
      <c r="T1087" s="121"/>
      <c r="U1087" s="121"/>
      <c r="V1087" s="121"/>
      <c r="W1087" s="121"/>
      <c r="X1087" s="121"/>
      <c r="BH1087" s="120"/>
      <c r="BI1087" s="120"/>
    </row>
    <row r="1088">
      <c r="D1088" s="120"/>
      <c r="K1088" s="120"/>
      <c r="T1088" s="121"/>
      <c r="U1088" s="121"/>
      <c r="V1088" s="121"/>
      <c r="W1088" s="121"/>
      <c r="X1088" s="121"/>
      <c r="BH1088" s="120"/>
      <c r="BI1088" s="120"/>
    </row>
    <row r="1089">
      <c r="D1089" s="120"/>
      <c r="K1089" s="120"/>
      <c r="T1089" s="121"/>
      <c r="U1089" s="121"/>
      <c r="V1089" s="121"/>
      <c r="W1089" s="121"/>
      <c r="X1089" s="121"/>
      <c r="BH1089" s="120"/>
      <c r="BI1089" s="120"/>
    </row>
    <row r="1090">
      <c r="D1090" s="120"/>
      <c r="K1090" s="120"/>
      <c r="T1090" s="121"/>
      <c r="U1090" s="121"/>
      <c r="V1090" s="121"/>
      <c r="W1090" s="121"/>
      <c r="X1090" s="121"/>
      <c r="BH1090" s="120"/>
      <c r="BI1090" s="120"/>
    </row>
    <row r="1091">
      <c r="D1091" s="120"/>
      <c r="K1091" s="120"/>
      <c r="T1091" s="121"/>
      <c r="U1091" s="121"/>
      <c r="V1091" s="121"/>
      <c r="W1091" s="121"/>
      <c r="X1091" s="121"/>
      <c r="BH1091" s="120"/>
      <c r="BI1091" s="120"/>
    </row>
    <row r="1092">
      <c r="D1092" s="120"/>
      <c r="K1092" s="120"/>
      <c r="T1092" s="121"/>
      <c r="U1092" s="121"/>
      <c r="V1092" s="121"/>
      <c r="W1092" s="121"/>
      <c r="X1092" s="121"/>
      <c r="BH1092" s="120"/>
      <c r="BI1092" s="120"/>
    </row>
    <row r="1093">
      <c r="D1093" s="120"/>
      <c r="K1093" s="120"/>
      <c r="T1093" s="121"/>
      <c r="U1093" s="121"/>
      <c r="V1093" s="121"/>
      <c r="W1093" s="121"/>
      <c r="X1093" s="121"/>
      <c r="BH1093" s="120"/>
      <c r="BI1093" s="120"/>
    </row>
    <row r="1094">
      <c r="D1094" s="120"/>
      <c r="K1094" s="120"/>
      <c r="T1094" s="121"/>
      <c r="U1094" s="121"/>
      <c r="V1094" s="121"/>
      <c r="W1094" s="121"/>
      <c r="X1094" s="121"/>
      <c r="BH1094" s="120"/>
      <c r="BI1094" s="120"/>
    </row>
    <row r="1095">
      <c r="D1095" s="120"/>
      <c r="K1095" s="120"/>
      <c r="T1095" s="121"/>
      <c r="U1095" s="121"/>
      <c r="V1095" s="121"/>
      <c r="W1095" s="121"/>
      <c r="X1095" s="121"/>
      <c r="BH1095" s="120"/>
      <c r="BI1095" s="120"/>
    </row>
    <row r="1096">
      <c r="D1096" s="120"/>
      <c r="K1096" s="120"/>
      <c r="T1096" s="121"/>
      <c r="U1096" s="121"/>
      <c r="V1096" s="121"/>
      <c r="W1096" s="121"/>
      <c r="X1096" s="121"/>
      <c r="BH1096" s="120"/>
      <c r="BI1096" s="120"/>
    </row>
    <row r="1097">
      <c r="D1097" s="120"/>
      <c r="K1097" s="120"/>
      <c r="T1097" s="121"/>
      <c r="U1097" s="121"/>
      <c r="V1097" s="121"/>
      <c r="W1097" s="121"/>
      <c r="X1097" s="121"/>
      <c r="BH1097" s="120"/>
      <c r="BI1097" s="120"/>
    </row>
    <row r="1098">
      <c r="D1098" s="120"/>
      <c r="K1098" s="120"/>
      <c r="T1098" s="121"/>
      <c r="U1098" s="121"/>
      <c r="V1098" s="121"/>
      <c r="W1098" s="121"/>
      <c r="X1098" s="121"/>
      <c r="BH1098" s="120"/>
      <c r="BI1098" s="120"/>
    </row>
    <row r="1099">
      <c r="D1099" s="120"/>
      <c r="K1099" s="120"/>
      <c r="T1099" s="121"/>
      <c r="U1099" s="121"/>
      <c r="V1099" s="121"/>
      <c r="W1099" s="121"/>
      <c r="X1099" s="121"/>
      <c r="BH1099" s="120"/>
      <c r="BI1099" s="120"/>
    </row>
    <row r="1100">
      <c r="D1100" s="120"/>
      <c r="K1100" s="120"/>
      <c r="T1100" s="121"/>
      <c r="U1100" s="121"/>
      <c r="V1100" s="121"/>
      <c r="W1100" s="121"/>
      <c r="X1100" s="121"/>
      <c r="BH1100" s="120"/>
      <c r="BI1100" s="120"/>
    </row>
    <row r="1101">
      <c r="D1101" s="120"/>
      <c r="K1101" s="120"/>
      <c r="T1101" s="121"/>
      <c r="U1101" s="121"/>
      <c r="V1101" s="121"/>
      <c r="W1101" s="121"/>
      <c r="X1101" s="121"/>
      <c r="BH1101" s="120"/>
      <c r="BI1101" s="120"/>
    </row>
    <row r="1102">
      <c r="D1102" s="120"/>
      <c r="K1102" s="120"/>
      <c r="T1102" s="121"/>
      <c r="U1102" s="121"/>
      <c r="V1102" s="121"/>
      <c r="W1102" s="121"/>
      <c r="X1102" s="121"/>
      <c r="BH1102" s="120"/>
      <c r="BI1102" s="120"/>
    </row>
    <row r="1103">
      <c r="D1103" s="120"/>
      <c r="K1103" s="120"/>
      <c r="T1103" s="121"/>
      <c r="U1103" s="121"/>
      <c r="V1103" s="121"/>
      <c r="W1103" s="121"/>
      <c r="X1103" s="121"/>
      <c r="BH1103" s="120"/>
      <c r="BI1103" s="120"/>
    </row>
    <row r="1104">
      <c r="D1104" s="120"/>
      <c r="K1104" s="120"/>
      <c r="T1104" s="121"/>
      <c r="U1104" s="121"/>
      <c r="V1104" s="121"/>
      <c r="W1104" s="121"/>
      <c r="X1104" s="121"/>
      <c r="BH1104" s="120"/>
      <c r="BI1104" s="120"/>
    </row>
    <row r="1105">
      <c r="D1105" s="120"/>
      <c r="K1105" s="120"/>
      <c r="T1105" s="121"/>
      <c r="U1105" s="121"/>
      <c r="V1105" s="121"/>
      <c r="W1105" s="121"/>
      <c r="X1105" s="121"/>
      <c r="BH1105" s="120"/>
      <c r="BI1105" s="120"/>
    </row>
    <row r="1106">
      <c r="D1106" s="120"/>
      <c r="K1106" s="120"/>
      <c r="T1106" s="121"/>
      <c r="U1106" s="121"/>
      <c r="V1106" s="121"/>
      <c r="W1106" s="121"/>
      <c r="X1106" s="121"/>
      <c r="BH1106" s="120"/>
      <c r="BI1106" s="120"/>
    </row>
    <row r="1107">
      <c r="D1107" s="120"/>
      <c r="K1107" s="120"/>
      <c r="T1107" s="121"/>
      <c r="U1107" s="121"/>
      <c r="V1107" s="121"/>
      <c r="W1107" s="121"/>
      <c r="X1107" s="121"/>
      <c r="BH1107" s="120"/>
      <c r="BI1107" s="120"/>
    </row>
    <row r="1108">
      <c r="D1108" s="120"/>
      <c r="K1108" s="120"/>
      <c r="T1108" s="121"/>
      <c r="U1108" s="121"/>
      <c r="V1108" s="121"/>
      <c r="W1108" s="121"/>
      <c r="X1108" s="121"/>
      <c r="BH1108" s="120"/>
      <c r="BI1108" s="120"/>
    </row>
    <row r="1109">
      <c r="D1109" s="120"/>
      <c r="K1109" s="120"/>
      <c r="T1109" s="121"/>
      <c r="U1109" s="121"/>
      <c r="V1109" s="121"/>
      <c r="W1109" s="121"/>
      <c r="X1109" s="121"/>
      <c r="BH1109" s="120"/>
      <c r="BI1109" s="120"/>
    </row>
    <row r="1110">
      <c r="D1110" s="120"/>
      <c r="K1110" s="120"/>
      <c r="T1110" s="121"/>
      <c r="U1110" s="121"/>
      <c r="V1110" s="121"/>
      <c r="W1110" s="121"/>
      <c r="X1110" s="121"/>
      <c r="BH1110" s="120"/>
      <c r="BI1110" s="120"/>
    </row>
    <row r="1111">
      <c r="D1111" s="120"/>
      <c r="K1111" s="120"/>
      <c r="T1111" s="121"/>
      <c r="U1111" s="121"/>
      <c r="V1111" s="121"/>
      <c r="W1111" s="121"/>
      <c r="X1111" s="121"/>
      <c r="BH1111" s="120"/>
      <c r="BI1111" s="120"/>
    </row>
    <row r="1112">
      <c r="D1112" s="120"/>
      <c r="K1112" s="120"/>
      <c r="T1112" s="121"/>
      <c r="U1112" s="121"/>
      <c r="V1112" s="121"/>
      <c r="W1112" s="121"/>
      <c r="X1112" s="121"/>
      <c r="BH1112" s="120"/>
      <c r="BI1112" s="120"/>
    </row>
    <row r="1113">
      <c r="D1113" s="120"/>
      <c r="K1113" s="120"/>
      <c r="T1113" s="121"/>
      <c r="U1113" s="121"/>
      <c r="V1113" s="121"/>
      <c r="W1113" s="121"/>
      <c r="X1113" s="121"/>
      <c r="BH1113" s="120"/>
      <c r="BI1113" s="120"/>
    </row>
    <row r="1114">
      <c r="D1114" s="120"/>
      <c r="K1114" s="120"/>
      <c r="T1114" s="121"/>
      <c r="U1114" s="121"/>
      <c r="V1114" s="121"/>
      <c r="W1114" s="121"/>
      <c r="X1114" s="121"/>
      <c r="BH1114" s="120"/>
      <c r="BI1114" s="120"/>
    </row>
    <row r="1115">
      <c r="D1115" s="120"/>
      <c r="K1115" s="120"/>
      <c r="T1115" s="121"/>
      <c r="U1115" s="121"/>
      <c r="V1115" s="121"/>
      <c r="W1115" s="121"/>
      <c r="X1115" s="121"/>
      <c r="BH1115" s="120"/>
      <c r="BI1115" s="120"/>
    </row>
    <row r="1116">
      <c r="D1116" s="120"/>
      <c r="K1116" s="120"/>
      <c r="T1116" s="121"/>
      <c r="U1116" s="121"/>
      <c r="V1116" s="121"/>
      <c r="W1116" s="121"/>
      <c r="X1116" s="121"/>
      <c r="BH1116" s="120"/>
      <c r="BI1116" s="120"/>
    </row>
    <row r="1117">
      <c r="D1117" s="120"/>
      <c r="K1117" s="120"/>
      <c r="T1117" s="121"/>
      <c r="U1117" s="121"/>
      <c r="V1117" s="121"/>
      <c r="W1117" s="121"/>
      <c r="X1117" s="121"/>
      <c r="BH1117" s="120"/>
      <c r="BI1117" s="120"/>
    </row>
    <row r="1118">
      <c r="D1118" s="120"/>
      <c r="K1118" s="120"/>
      <c r="T1118" s="121"/>
      <c r="U1118" s="121"/>
      <c r="V1118" s="121"/>
      <c r="W1118" s="121"/>
      <c r="X1118" s="121"/>
      <c r="BH1118" s="120"/>
      <c r="BI1118" s="120"/>
    </row>
    <row r="1119">
      <c r="D1119" s="120"/>
      <c r="K1119" s="120"/>
      <c r="T1119" s="121"/>
      <c r="U1119" s="121"/>
      <c r="V1119" s="121"/>
      <c r="W1119" s="121"/>
      <c r="X1119" s="121"/>
      <c r="BH1119" s="120"/>
      <c r="BI1119" s="120"/>
    </row>
    <row r="1120">
      <c r="D1120" s="120"/>
      <c r="K1120" s="120"/>
      <c r="T1120" s="121"/>
      <c r="U1120" s="121"/>
      <c r="V1120" s="121"/>
      <c r="W1120" s="121"/>
      <c r="X1120" s="121"/>
      <c r="BH1120" s="120"/>
      <c r="BI1120" s="120"/>
    </row>
    <row r="1121">
      <c r="D1121" s="120"/>
      <c r="K1121" s="120"/>
      <c r="T1121" s="121"/>
      <c r="U1121" s="121"/>
      <c r="V1121" s="121"/>
      <c r="W1121" s="121"/>
      <c r="X1121" s="121"/>
      <c r="BH1121" s="120"/>
      <c r="BI1121" s="120"/>
    </row>
    <row r="1122">
      <c r="D1122" s="120"/>
      <c r="K1122" s="120"/>
      <c r="T1122" s="121"/>
      <c r="U1122" s="121"/>
      <c r="V1122" s="121"/>
      <c r="W1122" s="121"/>
      <c r="X1122" s="121"/>
      <c r="BH1122" s="120"/>
      <c r="BI1122" s="120"/>
    </row>
    <row r="1123">
      <c r="D1123" s="120"/>
      <c r="K1123" s="120"/>
      <c r="T1123" s="121"/>
      <c r="U1123" s="121"/>
      <c r="V1123" s="121"/>
      <c r="W1123" s="121"/>
      <c r="X1123" s="121"/>
      <c r="BH1123" s="120"/>
      <c r="BI1123" s="120"/>
    </row>
    <row r="1124">
      <c r="D1124" s="120"/>
      <c r="K1124" s="120"/>
      <c r="T1124" s="121"/>
      <c r="U1124" s="121"/>
      <c r="V1124" s="121"/>
      <c r="W1124" s="121"/>
      <c r="X1124" s="121"/>
      <c r="BH1124" s="120"/>
      <c r="BI1124" s="120"/>
    </row>
    <row r="1125">
      <c r="D1125" s="120"/>
      <c r="K1125" s="120"/>
      <c r="T1125" s="121"/>
      <c r="U1125" s="121"/>
      <c r="V1125" s="121"/>
      <c r="W1125" s="121"/>
      <c r="X1125" s="121"/>
      <c r="BH1125" s="120"/>
      <c r="BI1125" s="120"/>
    </row>
  </sheetData>
  <autoFilter ref="$A$2:$BI$149">
    <sortState ref="A2:BI149">
      <sortCondition ref="A2:A149"/>
    </sortState>
  </autoFilter>
  <mergeCells count="9">
    <mergeCell ref="BA1:BC1"/>
    <mergeCell ref="BE1:BI1"/>
    <mergeCell ref="B1:F1"/>
    <mergeCell ref="G1:M1"/>
    <mergeCell ref="N1:O1"/>
    <mergeCell ref="P1:S1"/>
    <mergeCell ref="T1:X1"/>
    <mergeCell ref="Y1:AI1"/>
    <mergeCell ref="AK1:AW1"/>
  </mergeCells>
  <conditionalFormatting sqref="D3:D101 E3:E88 G3:G149 BA10 F15 E90:E109 D103:D148 E113:E118 E122:E148">
    <cfRule type="containsText" dxfId="0" priority="1" operator="containsText" text="commercial">
      <formula>NOT(ISERROR(SEARCH(("commercial"),(D3))))</formula>
    </cfRule>
  </conditionalFormatting>
  <conditionalFormatting sqref="K3:Q4 R3:AJ124 AK3:AQ4 AW3:AW5 AX3:AX14 AY3:AZ16 BF3:BG5 AK12:AK16 AM12:AP14 O16:Q16 AL16:AQ16 AV16:AX16 AO27:AO31 AK65:BI65 AK67:AX67 AY67:AZ70 BA67:BI67 AY79:AZ83 AK98:BI98 R126:AJ148 AL127 P138:P144 AM138:AM144 AP138:AP144 AR138:AT144 BA138:BE144">
    <cfRule type="containsText" dxfId="1" priority="2" operator="containsText" text="Yes">
      <formula>NOT(ISERROR(SEARCH(("Yes"),(K3))))</formula>
    </cfRule>
  </conditionalFormatting>
  <conditionalFormatting sqref="A1:A148 B1:C149 D1:D101 E1:E88 F1:F148 G1:G149 H1:J148 K1:K109 L1:BD148 BE1:BE149 BF1:BI148 E90:E118 D103:D148 K113:K148 E122:E148">
    <cfRule type="containsText" dxfId="1" priority="3" operator="containsText" text="Yes">
      <formula>NOT(ISERROR(SEARCH(("Yes"),(A1))))</formula>
    </cfRule>
  </conditionalFormatting>
  <conditionalFormatting sqref="K3:AK4 AL3:BE124 O16:AA16 AF16:AK16 E41 S45:AB45 R50:U50 S59:X59 V61:X63 BF74 S77:Y77 S79:Y79 S84:U85 R106:U106 S117:Z117 AL126:BD148 BE126:BE149 R131:Y132 S146:Z147">
    <cfRule type="containsText" dxfId="1" priority="4" operator="containsText" text="Yes">
      <formula>NOT(ISERROR(SEARCH(("Yes"),(K3))))</formula>
    </cfRule>
  </conditionalFormatting>
  <hyperlinks>
    <hyperlink r:id="rId1" ref="BB2"/>
    <hyperlink r:id="rId2" ref="BC2"/>
    <hyperlink r:id="rId3" ref="BD2"/>
    <hyperlink r:id="rId4" ref="D3"/>
    <hyperlink r:id="rId5" ref="E3"/>
    <hyperlink r:id="rId6" ref="G3"/>
    <hyperlink r:id="rId7" ref="D4"/>
    <hyperlink r:id="rId8" ref="G4"/>
    <hyperlink r:id="rId9" ref="D5"/>
    <hyperlink r:id="rId10" ref="E6"/>
    <hyperlink r:id="rId11" ref="D7"/>
    <hyperlink r:id="rId12" ref="G7"/>
    <hyperlink r:id="rId13" ref="D8"/>
    <hyperlink r:id="rId14" ref="BA8"/>
    <hyperlink r:id="rId15" ref="BB8"/>
    <hyperlink r:id="rId16" ref="D9"/>
    <hyperlink r:id="rId17" ref="G9"/>
    <hyperlink r:id="rId18" ref="BD9"/>
    <hyperlink r:id="rId19" ref="D10"/>
    <hyperlink r:id="rId20" ref="E10"/>
    <hyperlink r:id="rId21" ref="D11"/>
    <hyperlink r:id="rId22" ref="D12"/>
    <hyperlink r:id="rId23" ref="G12"/>
    <hyperlink r:id="rId24" ref="D13"/>
    <hyperlink r:id="rId25" ref="D14"/>
    <hyperlink r:id="rId26" ref="G14"/>
    <hyperlink r:id="rId27" ref="E15"/>
    <hyperlink r:id="rId28" ref="BD15"/>
    <hyperlink r:id="rId29" ref="D16"/>
    <hyperlink r:id="rId30" ref="G16"/>
    <hyperlink r:id="rId31" ref="D17"/>
    <hyperlink r:id="rId32" ref="E17"/>
    <hyperlink r:id="rId33" ref="AJ17"/>
    <hyperlink r:id="rId34" ref="D18"/>
    <hyperlink r:id="rId35" ref="BF18"/>
    <hyperlink r:id="rId36" ref="D19"/>
    <hyperlink r:id="rId37" ref="K19"/>
    <hyperlink r:id="rId38" ref="D20"/>
    <hyperlink r:id="rId39" ref="BA20"/>
    <hyperlink r:id="rId40" ref="D21"/>
    <hyperlink r:id="rId41" ref="G21"/>
    <hyperlink r:id="rId42" ref="E22"/>
    <hyperlink r:id="rId43" ref="E23"/>
    <hyperlink r:id="rId44" ref="D24"/>
    <hyperlink r:id="rId45" location="covenant" ref="E24"/>
    <hyperlink r:id="rId46" ref="BD24"/>
    <hyperlink r:id="rId47" ref="D25"/>
    <hyperlink r:id="rId48" ref="G25"/>
    <hyperlink r:id="rId49" ref="D26"/>
    <hyperlink r:id="rId50" ref="E26"/>
    <hyperlink r:id="rId51" ref="D27"/>
    <hyperlink r:id="rId52" ref="BA27"/>
    <hyperlink r:id="rId53" ref="D28"/>
    <hyperlink r:id="rId54" ref="G28"/>
    <hyperlink r:id="rId55" ref="D29"/>
    <hyperlink r:id="rId56" ref="G29"/>
    <hyperlink r:id="rId57" ref="D30"/>
    <hyperlink r:id="rId58" ref="G30"/>
    <hyperlink r:id="rId59" ref="D31"/>
    <hyperlink r:id="rId60" ref="BD31"/>
    <hyperlink r:id="rId61" ref="D32"/>
    <hyperlink r:id="rId62" ref="G32"/>
    <hyperlink r:id="rId63" ref="D33"/>
    <hyperlink r:id="rId64" ref="G33"/>
    <hyperlink r:id="rId65" ref="BA33"/>
    <hyperlink r:id="rId66" ref="BB33"/>
    <hyperlink r:id="rId67" ref="D34"/>
    <hyperlink r:id="rId68" ref="G34"/>
    <hyperlink r:id="rId69" ref="D35"/>
    <hyperlink r:id="rId70" ref="G35"/>
    <hyperlink r:id="rId71" ref="D36"/>
    <hyperlink r:id="rId72" ref="J36"/>
    <hyperlink r:id="rId73" ref="M36"/>
    <hyperlink r:id="rId74" ref="D37"/>
    <hyperlink r:id="rId75" ref="D38"/>
    <hyperlink r:id="rId76" ref="G38"/>
    <hyperlink r:id="rId77" ref="J39"/>
    <hyperlink r:id="rId78" ref="D40"/>
    <hyperlink r:id="rId79" ref="D41"/>
    <hyperlink r:id="rId80" ref="D42"/>
    <hyperlink r:id="rId81" ref="G42"/>
    <hyperlink r:id="rId82" ref="D43"/>
    <hyperlink r:id="rId83" ref="G43"/>
    <hyperlink r:id="rId84" ref="D44"/>
    <hyperlink r:id="rId85" ref="G44"/>
    <hyperlink r:id="rId86" ref="D45"/>
    <hyperlink r:id="rId87" ref="G45"/>
    <hyperlink r:id="rId88" ref="D46"/>
    <hyperlink r:id="rId89" ref="D47"/>
    <hyperlink r:id="rId90" ref="G47"/>
    <hyperlink r:id="rId91" ref="D48"/>
    <hyperlink r:id="rId92" ref="G48"/>
    <hyperlink r:id="rId93" ref="D49"/>
    <hyperlink r:id="rId94" ref="D50"/>
    <hyperlink r:id="rId95" ref="G50"/>
    <hyperlink r:id="rId96" ref="D51"/>
    <hyperlink r:id="rId97" ref="G51"/>
    <hyperlink r:id="rId98" ref="D52"/>
    <hyperlink r:id="rId99" ref="D53"/>
    <hyperlink r:id="rId100" ref="E53"/>
    <hyperlink r:id="rId101" ref="G53"/>
    <hyperlink r:id="rId102" ref="D54"/>
    <hyperlink r:id="rId103" ref="G54"/>
    <hyperlink r:id="rId104" ref="AU54"/>
    <hyperlink r:id="rId105" ref="D55"/>
    <hyperlink r:id="rId106" ref="G55"/>
    <hyperlink r:id="rId107" ref="D56"/>
    <hyperlink r:id="rId108" ref="G56"/>
    <hyperlink r:id="rId109" ref="D57"/>
    <hyperlink r:id="rId110" ref="E58"/>
    <hyperlink r:id="rId111" ref="J58"/>
    <hyperlink r:id="rId112" ref="D59"/>
    <hyperlink r:id="rId113" ref="G59"/>
    <hyperlink r:id="rId114" ref="D60"/>
    <hyperlink r:id="rId115" ref="D61"/>
    <hyperlink r:id="rId116" ref="G61"/>
    <hyperlink r:id="rId117" ref="D62"/>
    <hyperlink r:id="rId118" ref="G62"/>
    <hyperlink r:id="rId119" ref="D63"/>
    <hyperlink r:id="rId120" ref="G63"/>
    <hyperlink r:id="rId121" ref="D64"/>
    <hyperlink r:id="rId122" ref="G64"/>
    <hyperlink r:id="rId123" ref="D65"/>
    <hyperlink r:id="rId124" ref="G65"/>
    <hyperlink r:id="rId125" ref="D66"/>
    <hyperlink r:id="rId126" ref="D67"/>
    <hyperlink r:id="rId127" ref="G67"/>
    <hyperlink r:id="rId128" ref="BA67"/>
    <hyperlink r:id="rId129" ref="D68"/>
    <hyperlink r:id="rId130" ref="G68"/>
    <hyperlink r:id="rId131" ref="D69"/>
    <hyperlink r:id="rId132" ref="G69"/>
    <hyperlink r:id="rId133" ref="D70"/>
    <hyperlink r:id="rId134" ref="E70"/>
    <hyperlink r:id="rId135" ref="BI70"/>
    <hyperlink r:id="rId136" ref="D71"/>
    <hyperlink r:id="rId137" ref="BD71"/>
    <hyperlink r:id="rId138" ref="D72"/>
    <hyperlink r:id="rId139" ref="G72"/>
    <hyperlink r:id="rId140" ref="D73"/>
    <hyperlink r:id="rId141" ref="G73"/>
    <hyperlink r:id="rId142" ref="D74"/>
    <hyperlink r:id="rId143" ref="G74"/>
    <hyperlink r:id="rId144" ref="D75"/>
    <hyperlink r:id="rId145" ref="G75"/>
    <hyperlink r:id="rId146" ref="D76"/>
    <hyperlink r:id="rId147" ref="G76"/>
    <hyperlink r:id="rId148" ref="D77"/>
    <hyperlink r:id="rId149" ref="G77"/>
    <hyperlink r:id="rId150" ref="D78"/>
    <hyperlink r:id="rId151" ref="E78"/>
    <hyperlink r:id="rId152" ref="K78"/>
    <hyperlink r:id="rId153" ref="BD78"/>
    <hyperlink r:id="rId154" ref="D79"/>
    <hyperlink r:id="rId155" ref="G79"/>
    <hyperlink r:id="rId156" ref="D80"/>
    <hyperlink r:id="rId157" ref="G80"/>
    <hyperlink r:id="rId158" ref="D81"/>
    <hyperlink r:id="rId159" ref="G81"/>
    <hyperlink r:id="rId160" ref="D82"/>
    <hyperlink r:id="rId161" ref="G82"/>
    <hyperlink r:id="rId162" ref="E83"/>
    <hyperlink r:id="rId163" ref="D84"/>
    <hyperlink r:id="rId164" ref="G84"/>
    <hyperlink r:id="rId165" ref="D85"/>
    <hyperlink r:id="rId166" ref="G85"/>
    <hyperlink r:id="rId167" ref="D86"/>
    <hyperlink r:id="rId168" ref="G86"/>
    <hyperlink r:id="rId169" ref="BD86"/>
    <hyperlink r:id="rId170" ref="D87"/>
    <hyperlink r:id="rId171" ref="E87"/>
    <hyperlink r:id="rId172" ref="D88"/>
    <hyperlink r:id="rId173" ref="G88"/>
    <hyperlink r:id="rId174" ref="D89"/>
    <hyperlink r:id="rId175" ref="J89"/>
    <hyperlink r:id="rId176" ref="K89"/>
    <hyperlink r:id="rId177" ref="D90"/>
    <hyperlink r:id="rId178" ref="E90"/>
    <hyperlink r:id="rId179" ref="D91"/>
    <hyperlink r:id="rId180" ref="G91"/>
    <hyperlink r:id="rId181" ref="E92"/>
    <hyperlink r:id="rId182" ref="E93"/>
    <hyperlink r:id="rId183" ref="G93"/>
    <hyperlink r:id="rId184" ref="D94"/>
    <hyperlink r:id="rId185" ref="G94"/>
    <hyperlink r:id="rId186" ref="D95"/>
    <hyperlink r:id="rId187" ref="G95"/>
    <hyperlink r:id="rId188" ref="D96"/>
    <hyperlink r:id="rId189" ref="E96"/>
    <hyperlink r:id="rId190" ref="G96"/>
    <hyperlink r:id="rId191" ref="D97"/>
    <hyperlink r:id="rId192" ref="E97"/>
    <hyperlink r:id="rId193" ref="G97"/>
    <hyperlink r:id="rId194" ref="D98"/>
    <hyperlink r:id="rId195" ref="E98"/>
    <hyperlink r:id="rId196" ref="G98"/>
    <hyperlink r:id="rId197" ref="D99"/>
    <hyperlink r:id="rId198" ref="E99"/>
    <hyperlink r:id="rId199" ref="J99"/>
    <hyperlink r:id="rId200" ref="K99"/>
    <hyperlink r:id="rId201" ref="BA99"/>
    <hyperlink r:id="rId202" ref="BD99"/>
    <hyperlink r:id="rId203" ref="BF99"/>
    <hyperlink r:id="rId204" ref="BG99"/>
    <hyperlink r:id="rId205" ref="BI99"/>
    <hyperlink r:id="rId206" ref="D100"/>
    <hyperlink r:id="rId207" ref="D101"/>
    <hyperlink r:id="rId208" ref="E101"/>
    <hyperlink r:id="rId209" ref="D102"/>
    <hyperlink r:id="rId210" ref="E102"/>
    <hyperlink r:id="rId211" ref="D103"/>
    <hyperlink r:id="rId212" ref="G103"/>
    <hyperlink r:id="rId213" ref="J103"/>
    <hyperlink r:id="rId214" ref="D104"/>
    <hyperlink r:id="rId215" ref="G104"/>
    <hyperlink r:id="rId216" ref="D105"/>
    <hyperlink r:id="rId217" ref="AU105"/>
    <hyperlink r:id="rId218" ref="BA105"/>
    <hyperlink r:id="rId219" ref="D106"/>
    <hyperlink r:id="rId220" ref="G106"/>
    <hyperlink r:id="rId221" ref="D107"/>
    <hyperlink r:id="rId222" ref="G107"/>
    <hyperlink r:id="rId223" ref="D108"/>
    <hyperlink r:id="rId224" ref="G108"/>
    <hyperlink r:id="rId225" ref="E109"/>
    <hyperlink r:id="rId226" ref="J109"/>
    <hyperlink r:id="rId227" ref="D110"/>
    <hyperlink r:id="rId228" ref="G110"/>
    <hyperlink r:id="rId229" ref="D111"/>
    <hyperlink r:id="rId230" ref="G111"/>
    <hyperlink r:id="rId231" ref="D112"/>
    <hyperlink r:id="rId232" ref="E112"/>
    <hyperlink r:id="rId233" ref="G112"/>
    <hyperlink r:id="rId234" ref="D113"/>
    <hyperlink r:id="rId235" ref="G113"/>
    <hyperlink r:id="rId236" ref="D114"/>
    <hyperlink r:id="rId237" ref="G114"/>
    <hyperlink r:id="rId238" ref="D115"/>
    <hyperlink r:id="rId239" ref="D116"/>
    <hyperlink r:id="rId240" ref="G116"/>
    <hyperlink r:id="rId241" ref="D117"/>
    <hyperlink r:id="rId242" ref="G117"/>
    <hyperlink r:id="rId243" ref="D118"/>
    <hyperlink r:id="rId244" ref="E118"/>
    <hyperlink r:id="rId245" ref="D119"/>
    <hyperlink r:id="rId246" ref="G119"/>
    <hyperlink r:id="rId247" ref="D120"/>
    <hyperlink r:id="rId248" ref="G120"/>
    <hyperlink r:id="rId249" ref="D121"/>
    <hyperlink r:id="rId250" ref="G121"/>
    <hyperlink r:id="rId251" ref="D122"/>
    <hyperlink r:id="rId252" ref="G122"/>
    <hyperlink r:id="rId253" ref="D123"/>
    <hyperlink r:id="rId254" ref="G123"/>
    <hyperlink r:id="rId255" ref="D124"/>
    <hyperlink r:id="rId256" ref="E124"/>
    <hyperlink r:id="rId257" ref="G124"/>
    <hyperlink r:id="rId258" ref="D125"/>
    <hyperlink r:id="rId259" ref="G125"/>
    <hyperlink r:id="rId260" ref="D126"/>
    <hyperlink r:id="rId261" ref="D127"/>
    <hyperlink r:id="rId262" ref="G127"/>
    <hyperlink r:id="rId263" ref="D128"/>
    <hyperlink r:id="rId264" ref="G128"/>
    <hyperlink r:id="rId265" ref="BB128"/>
    <hyperlink r:id="rId266" ref="D129"/>
    <hyperlink r:id="rId267" ref="G129"/>
    <hyperlink r:id="rId268" ref="D130"/>
    <hyperlink r:id="rId269" ref="AU130"/>
    <hyperlink r:id="rId270" ref="BD130"/>
    <hyperlink r:id="rId271" ref="D131"/>
    <hyperlink r:id="rId272" ref="G131"/>
    <hyperlink r:id="rId273" ref="D132"/>
    <hyperlink r:id="rId274" ref="G132"/>
    <hyperlink r:id="rId275" ref="D133"/>
    <hyperlink r:id="rId276" ref="E133"/>
    <hyperlink r:id="rId277" ref="G133"/>
    <hyperlink r:id="rId278" ref="D134"/>
    <hyperlink r:id="rId279" ref="D135"/>
    <hyperlink r:id="rId280" ref="G135"/>
    <hyperlink r:id="rId281" ref="D136"/>
    <hyperlink r:id="rId282" ref="F136"/>
    <hyperlink r:id="rId283" ref="G136"/>
    <hyperlink r:id="rId284" ref="D137"/>
    <hyperlink r:id="rId285" ref="BA137"/>
    <hyperlink r:id="rId286" ref="D138"/>
    <hyperlink r:id="rId287" ref="G138"/>
    <hyperlink r:id="rId288" ref="D139"/>
    <hyperlink r:id="rId289" ref="G139"/>
    <hyperlink r:id="rId290" ref="D140"/>
    <hyperlink r:id="rId291" ref="G140"/>
    <hyperlink r:id="rId292" ref="D141"/>
    <hyperlink r:id="rId293" ref="G141"/>
    <hyperlink r:id="rId294" ref="D142"/>
    <hyperlink r:id="rId295" ref="E142"/>
    <hyperlink r:id="rId296" ref="G142"/>
    <hyperlink r:id="rId297" ref="D143"/>
    <hyperlink r:id="rId298" ref="G143"/>
    <hyperlink r:id="rId299" ref="D144"/>
    <hyperlink r:id="rId300" ref="G144"/>
    <hyperlink r:id="rId301" ref="E145"/>
    <hyperlink r:id="rId302" ref="J145"/>
    <hyperlink r:id="rId303" ref="BF145"/>
    <hyperlink r:id="rId304" ref="D146"/>
    <hyperlink r:id="rId305" ref="G146"/>
    <hyperlink r:id="rId306" ref="D147"/>
    <hyperlink r:id="rId307" ref="G147"/>
    <hyperlink r:id="rId308" ref="D148"/>
    <hyperlink r:id="rId309" ref="D149"/>
    <hyperlink r:id="rId310" ref="G149"/>
  </hyperlinks>
  <drawing r:id="rId311"/>
</worksheet>
</file>