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lex\Documents\Projekt\Infinity_Mirror\V3\"/>
    </mc:Choice>
  </mc:AlternateContent>
  <xr:revisionPtr revIDLastSave="0" documentId="13_ncr:1_{81E8FB90-136A-4F39-8AAA-7610A3F0E1B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t List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5" i="1"/>
  <c r="J26" i="1"/>
  <c r="J27" i="1"/>
  <c r="J28" i="1"/>
  <c r="J29" i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10" i="1"/>
  <c r="J10" i="1" s="1"/>
  <c r="B30" i="1" l="1"/>
  <c r="B28" i="1"/>
  <c r="B27" i="1"/>
  <c r="B26" i="1"/>
  <c r="B25" i="1"/>
  <c r="B24" i="1"/>
  <c r="B20" i="1"/>
  <c r="B19" i="1"/>
  <c r="B10" i="1"/>
</calcChain>
</file>

<file path=xl/sharedStrings.xml><?xml version="1.0" encoding="utf-8"?>
<sst xmlns="http://schemas.openxmlformats.org/spreadsheetml/2006/main" count="165" uniqueCount="113">
  <si>
    <t>#</t>
  </si>
  <si>
    <t>Comment</t>
  </si>
  <si>
    <t>Description</t>
  </si>
  <si>
    <t>Manufacturer</t>
  </si>
  <si>
    <t>Distributor</t>
  </si>
  <si>
    <t>Part Name</t>
  </si>
  <si>
    <t>Project name:</t>
  </si>
  <si>
    <t>Version:</t>
  </si>
  <si>
    <t>Report date:</t>
  </si>
  <si>
    <t>Created by:</t>
  </si>
  <si>
    <t>ApTechnologies</t>
  </si>
  <si>
    <t>Manufacturer Part Numb.</t>
  </si>
  <si>
    <t>Distributor Part Numb.</t>
  </si>
  <si>
    <t>Footprint</t>
  </si>
  <si>
    <t>In Stock</t>
  </si>
  <si>
    <t>Quantity</t>
  </si>
  <si>
    <t>Cost (excl. 25% Tax) [SEK]</t>
  </si>
  <si>
    <t>Cost (incl. 25% Tax) [SEK]</t>
  </si>
  <si>
    <t>Total Cost (incl. 25% Tax) [SEK]</t>
  </si>
  <si>
    <t>BOM &amp; COG</t>
  </si>
  <si>
    <t>Cap. 22pF</t>
  </si>
  <si>
    <t>Female Connector</t>
  </si>
  <si>
    <t>Male Connector</t>
  </si>
  <si>
    <t>Crimp Terminal</t>
  </si>
  <si>
    <t>Res. 10k</t>
  </si>
  <si>
    <t>Pushbutton</t>
  </si>
  <si>
    <t>Cap. 10uF</t>
  </si>
  <si>
    <t>Cap. 0.1uF</t>
  </si>
  <si>
    <t>FPF2124</t>
  </si>
  <si>
    <t>MICRO B SKT, SMT, 30"</t>
  </si>
  <si>
    <t>4pos, 2.5mm, THT</t>
  </si>
  <si>
    <t>22-28AWG Crimp Tin</t>
  </si>
  <si>
    <t>KEMET</t>
  </si>
  <si>
    <t>Digikey</t>
  </si>
  <si>
    <t>0805</t>
  </si>
  <si>
    <t>C0805C220J5GACTU</t>
  </si>
  <si>
    <t>399-1113-1-ND</t>
  </si>
  <si>
    <t>Infinity Mirror</t>
  </si>
  <si>
    <t>ATmega328P-AU</t>
  </si>
  <si>
    <t>Res. 0</t>
  </si>
  <si>
    <t>Res. 309</t>
  </si>
  <si>
    <t>'4pos, 2.5mm, THT</t>
  </si>
  <si>
    <t>SPST-NO, 0.05A, 24V, THT</t>
  </si>
  <si>
    <t>GCT</t>
  </si>
  <si>
    <t>USB3140-30-0230-1-C</t>
  </si>
  <si>
    <t>2073-USB3140-30-0230-1-CCT-ND</t>
  </si>
  <si>
    <t>Molex</t>
  </si>
  <si>
    <t>23-0022057045-ND</t>
  </si>
  <si>
    <t>WM17405-ND</t>
  </si>
  <si>
    <t>WM9661CT-ND</t>
  </si>
  <si>
    <t>TE Connectivity ALCOSWITCH Switches</t>
  </si>
  <si>
    <t>3-1825910-5</t>
  </si>
  <si>
    <t>450-1644-ND</t>
  </si>
  <si>
    <t>Microchip Technology</t>
  </si>
  <si>
    <t>ATMEGA328P-AUR</t>
  </si>
  <si>
    <t>ATMEGA328P-AURCT-ND</t>
  </si>
  <si>
    <t>32-TQFP</t>
  </si>
  <si>
    <t>Custom</t>
  </si>
  <si>
    <t>FPF2124CT-ND</t>
  </si>
  <si>
    <t>ON Semiconductor</t>
  </si>
  <si>
    <t>SOT-23-5</t>
  </si>
  <si>
    <t>1/8W, SMD</t>
  </si>
  <si>
    <t>541-0.0ACT-ND</t>
  </si>
  <si>
    <t>CRCW08050000Z0EA</t>
  </si>
  <si>
    <t>Vishay Dale</t>
  </si>
  <si>
    <t>1276-6455-1-ND</t>
  </si>
  <si>
    <t>Samsung Electro-Mechanics</t>
  </si>
  <si>
    <t>CL21A106KOQNNNG</t>
  </si>
  <si>
    <t>2x2.5mm Pads</t>
  </si>
  <si>
    <t>N/A</t>
  </si>
  <si>
    <t>ECS Inc.</t>
  </si>
  <si>
    <t>ECS-160-12-33-AGN-TR</t>
  </si>
  <si>
    <t>XC2930CT-ND</t>
  </si>
  <si>
    <t>3,20mm x 2,50mm</t>
  </si>
  <si>
    <t>1%, 1/8W, SMD</t>
  </si>
  <si>
    <t>CRCW080510K0FKEA</t>
  </si>
  <si>
    <t>541-10.0KCCT-ND</t>
  </si>
  <si>
    <t>±10%, 16V, X5R, SMD</t>
  </si>
  <si>
    <t>±5%, 50V, C0G, NP0, SMD</t>
  </si>
  <si>
    <t>AVR ATmega 8-bit MCU 20MHz 32KB (16K x 16) FLASH, THT</t>
  </si>
  <si>
    <t>16MHz, 12pF, SMD</t>
  </si>
  <si>
    <t>LED-Strip</t>
  </si>
  <si>
    <t>Power Adapter</t>
  </si>
  <si>
    <t>50cm x 50cm x 1mm</t>
  </si>
  <si>
    <t>Clear, 50cm x 50cm x 2mm</t>
  </si>
  <si>
    <t xml:space="preserve">Silver 15% Film, 50cm x 50cm </t>
  </si>
  <si>
    <t>5,1V/2,5A microUSB</t>
  </si>
  <si>
    <t>~150g PLA filament</t>
  </si>
  <si>
    <t>WS2812b, Black, 46LEDs</t>
  </si>
  <si>
    <t>P-Ch Power Protection, 1.5A</t>
  </si>
  <si>
    <t>Raspberry Pi</t>
  </si>
  <si>
    <t>22</t>
  </si>
  <si>
    <t>Ebay</t>
  </si>
  <si>
    <t>Unknown</t>
  </si>
  <si>
    <t>177-0223</t>
  </si>
  <si>
    <t>Inet</t>
  </si>
  <si>
    <t>Slöjd-Detaljer</t>
  </si>
  <si>
    <t>1739-0000</t>
  </si>
  <si>
    <t>Bauhaus</t>
  </si>
  <si>
    <t>4330093V</t>
  </si>
  <si>
    <t>AllStars</t>
  </si>
  <si>
    <t>±1%, 0.125W, 1/8W</t>
  </si>
  <si>
    <t>CRCW0805309RFKEA</t>
  </si>
  <si>
    <t>541-309CCT-ND</t>
  </si>
  <si>
    <t>CL21B104MBCNNNC</t>
  </si>
  <si>
    <t>1276-2450-1-ND</t>
  </si>
  <si>
    <t xml:space="preserve">±20%, 50V, X7R </t>
  </si>
  <si>
    <t>Mikro USB, Vertical</t>
  </si>
  <si>
    <t>4-Pin Crystal</t>
  </si>
  <si>
    <t>Hobby Mirror</t>
  </si>
  <si>
    <t>Acrylic</t>
  </si>
  <si>
    <t>Reflective Film</t>
  </si>
  <si>
    <t>3D-printed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</si>
</sst>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indexed="4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8" tint="-0.499984740745262"/>
        <bgColor indexed="3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9"/>
      </patternFill>
    </fill>
    <fill>
      <patternFill patternType="solid">
        <fgColor theme="5"/>
        <bgColor indexed="31"/>
      </patternFill>
    </fill>
  </fills>
  <borders count="23">
    <border>
      <left/>
      <right/>
      <top/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medium">
        <color indexed="62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49" fontId="12" fillId="8" borderId="17" xfId="0" quotePrefix="1" applyNumberFormat="1" applyFont="1" applyFill="1" applyBorder="1" applyAlignment="1">
      <alignment vertical="top" wrapText="1"/>
    </xf>
    <xf numFmtId="49" fontId="13" fillId="5" borderId="18" xfId="0" quotePrefix="1" applyNumberFormat="1" applyFont="1" applyFill="1" applyBorder="1" applyAlignment="1">
      <alignment vertical="top" wrapText="1"/>
    </xf>
    <xf numFmtId="49" fontId="13" fillId="4" borderId="8" xfId="0" quotePrefix="1" applyNumberFormat="1" applyFont="1" applyFill="1" applyBorder="1" applyAlignment="1">
      <alignment vertical="top" wrapText="1"/>
    </xf>
    <xf numFmtId="49" fontId="13" fillId="4" borderId="16" xfId="0" quotePrefix="1" applyNumberFormat="1" applyFont="1" applyFill="1" applyBorder="1" applyAlignment="1">
      <alignment vertical="top" wrapText="1"/>
    </xf>
    <xf numFmtId="49" fontId="13" fillId="4" borderId="18" xfId="0" quotePrefix="1" applyNumberFormat="1" applyFont="1" applyFill="1" applyBorder="1" applyAlignment="1">
      <alignment vertical="top" wrapText="1"/>
    </xf>
    <xf numFmtId="49" fontId="12" fillId="3" borderId="17" xfId="0" quotePrefix="1" applyNumberFormat="1" applyFont="1" applyFill="1" applyBorder="1" applyAlignment="1">
      <alignment vertical="top" wrapText="1"/>
    </xf>
    <xf numFmtId="49" fontId="2" fillId="0" borderId="0" xfId="0" applyNumberFormat="1" applyFont="1" applyBorder="1" applyAlignment="1">
      <alignment vertical="top"/>
    </xf>
    <xf numFmtId="49" fontId="2" fillId="0" borderId="0" xfId="0" applyNumberFormat="1" applyFont="1" applyAlignment="1">
      <alignment vertical="top"/>
    </xf>
    <xf numFmtId="49" fontId="3" fillId="2" borderId="1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/>
    <xf numFmtId="49" fontId="6" fillId="2" borderId="0" xfId="0" quotePrefix="1" applyNumberFormat="1" applyFont="1" applyFill="1" applyBorder="1" applyAlignment="1">
      <alignment horizontal="left"/>
    </xf>
    <xf numFmtId="49" fontId="7" fillId="2" borderId="0" xfId="0" applyNumberFormat="1" applyFont="1" applyFill="1" applyBorder="1" applyAlignment="1"/>
    <xf numFmtId="49" fontId="7" fillId="2" borderId="2" xfId="0" applyNumberFormat="1" applyFont="1" applyFill="1" applyBorder="1" applyAlignment="1"/>
    <xf numFmtId="49" fontId="6" fillId="2" borderId="3" xfId="0" quotePrefix="1" applyNumberFormat="1" applyFont="1" applyFill="1" applyBorder="1" applyAlignment="1">
      <alignment horizontal="left"/>
    </xf>
    <xf numFmtId="49" fontId="6" fillId="2" borderId="4" xfId="0" quotePrefix="1" applyNumberFormat="1" applyFont="1" applyFill="1" applyBorder="1" applyAlignment="1">
      <alignment horizontal="left"/>
    </xf>
    <xf numFmtId="49" fontId="6" fillId="2" borderId="4" xfId="0" applyNumberFormat="1" applyFont="1" applyFill="1" applyBorder="1" applyAlignment="1"/>
    <xf numFmtId="49" fontId="7" fillId="2" borderId="4" xfId="0" applyNumberFormat="1" applyFont="1" applyFill="1" applyBorder="1" applyAlignment="1">
      <alignment horizontal="left"/>
    </xf>
    <xf numFmtId="49" fontId="6" fillId="2" borderId="2" xfId="0" applyNumberFormat="1" applyFont="1" applyFill="1" applyBorder="1" applyAlignment="1"/>
    <xf numFmtId="49" fontId="8" fillId="2" borderId="0" xfId="0" applyNumberFormat="1" applyFont="1" applyFill="1" applyBorder="1" applyAlignment="1"/>
    <xf numFmtId="49" fontId="7" fillId="2" borderId="10" xfId="0" quotePrefix="1" applyNumberFormat="1" applyFont="1" applyFill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2" fillId="6" borderId="0" xfId="0" applyNumberFormat="1" applyFont="1" applyFill="1" applyAlignment="1">
      <alignment vertical="top"/>
    </xf>
    <xf numFmtId="49" fontId="15" fillId="4" borderId="7" xfId="0" applyNumberFormat="1" applyFont="1" applyFill="1" applyBorder="1" applyAlignment="1">
      <alignment horizontal="center" vertical="top" wrapText="1"/>
    </xf>
    <xf numFmtId="49" fontId="16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1" fillId="10" borderId="13" xfId="0" applyNumberFormat="1" applyFont="1" applyFill="1" applyBorder="1" applyAlignment="1"/>
    <xf numFmtId="49" fontId="1" fillId="10" borderId="11" xfId="0" applyNumberFormat="1" applyFont="1" applyFill="1" applyBorder="1" applyAlignment="1"/>
    <xf numFmtId="49" fontId="1" fillId="10" borderId="10" xfId="0" applyNumberFormat="1" applyFont="1" applyFill="1" applyBorder="1" applyAlignment="1"/>
    <xf numFmtId="49" fontId="5" fillId="10" borderId="12" xfId="0" applyNumberFormat="1" applyFont="1" applyFill="1" applyBorder="1" applyAlignment="1">
      <alignment vertical="center"/>
    </xf>
    <xf numFmtId="49" fontId="1" fillId="10" borderId="12" xfId="0" applyNumberFormat="1" applyFont="1" applyFill="1" applyBorder="1" applyAlignment="1"/>
    <xf numFmtId="49" fontId="4" fillId="10" borderId="12" xfId="0" applyNumberFormat="1" applyFont="1" applyFill="1" applyBorder="1" applyAlignment="1">
      <alignment vertical="center"/>
    </xf>
    <xf numFmtId="49" fontId="1" fillId="10" borderId="9" xfId="0" applyNumberFormat="1" applyFont="1" applyFill="1" applyBorder="1" applyAlignment="1"/>
    <xf numFmtId="49" fontId="1" fillId="10" borderId="0" xfId="0" applyNumberFormat="1" applyFont="1" applyFill="1" applyBorder="1" applyAlignment="1"/>
    <xf numFmtId="49" fontId="1" fillId="10" borderId="2" xfId="0" applyNumberFormat="1" applyFont="1" applyFill="1" applyBorder="1" applyAlignment="1"/>
    <xf numFmtId="49" fontId="9" fillId="10" borderId="2" xfId="0" applyNumberFormat="1" applyFont="1" applyFill="1" applyBorder="1" applyAlignment="1"/>
    <xf numFmtId="49" fontId="10" fillId="10" borderId="22" xfId="0" quotePrefix="1" applyNumberFormat="1" applyFont="1" applyFill="1" applyBorder="1" applyAlignment="1">
      <alignment horizontal="center" vertical="center"/>
    </xf>
    <xf numFmtId="49" fontId="13" fillId="4" borderId="8" xfId="0" quotePrefix="1" applyNumberFormat="1" applyFont="1" applyFill="1" applyBorder="1" applyAlignment="1">
      <alignment horizontal="center" vertical="top" wrapText="1"/>
    </xf>
    <xf numFmtId="0" fontId="10" fillId="10" borderId="19" xfId="0" applyNumberFormat="1" applyFont="1" applyFill="1" applyBorder="1" applyAlignment="1">
      <alignment horizontal="center" vertical="center"/>
    </xf>
    <xf numFmtId="0" fontId="10" fillId="10" borderId="20" xfId="0" quotePrefix="1" applyNumberFormat="1" applyFont="1" applyFill="1" applyBorder="1" applyAlignment="1">
      <alignment horizontal="center" vertical="center"/>
    </xf>
    <xf numFmtId="0" fontId="10" fillId="10" borderId="21" xfId="0" quotePrefix="1" applyNumberFormat="1" applyFont="1" applyFill="1" applyBorder="1" applyAlignment="1">
      <alignment horizontal="center" vertical="center"/>
    </xf>
    <xf numFmtId="0" fontId="10" fillId="10" borderId="22" xfId="0" quotePrefix="1" applyNumberFormat="1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top" wrapText="1"/>
    </xf>
    <xf numFmtId="0" fontId="12" fillId="8" borderId="14" xfId="0" quotePrefix="1" applyNumberFormat="1" applyFont="1" applyFill="1" applyBorder="1" applyAlignment="1">
      <alignment vertical="top" wrapText="1"/>
    </xf>
    <xf numFmtId="0" fontId="12" fillId="8" borderId="6" xfId="0" quotePrefix="1" applyNumberFormat="1" applyFont="1" applyFill="1" applyBorder="1" applyAlignment="1">
      <alignment vertical="top" wrapText="1"/>
    </xf>
    <xf numFmtId="0" fontId="12" fillId="8" borderId="6" xfId="0" quotePrefix="1" applyNumberFormat="1" applyFont="1" applyFill="1" applyBorder="1" applyAlignment="1">
      <alignment horizontal="center" vertical="top" wrapText="1"/>
    </xf>
    <xf numFmtId="0" fontId="15" fillId="5" borderId="7" xfId="0" applyNumberFormat="1" applyFont="1" applyFill="1" applyBorder="1" applyAlignment="1">
      <alignment horizontal="center" vertical="top" wrapText="1"/>
    </xf>
    <xf numFmtId="0" fontId="13" fillId="5" borderId="8" xfId="0" quotePrefix="1" applyNumberFormat="1" applyFont="1" applyFill="1" applyBorder="1" applyAlignment="1">
      <alignment vertical="top" wrapText="1"/>
    </xf>
    <xf numFmtId="0" fontId="13" fillId="5" borderId="8" xfId="0" quotePrefix="1" applyNumberFormat="1" applyFont="1" applyFill="1" applyBorder="1" applyAlignment="1">
      <alignment horizontal="center" vertical="top" wrapText="1"/>
    </xf>
    <xf numFmtId="0" fontId="13" fillId="5" borderId="16" xfId="0" quotePrefix="1" applyNumberFormat="1" applyFont="1" applyFill="1" applyBorder="1" applyAlignment="1">
      <alignment vertical="top" wrapText="1"/>
    </xf>
    <xf numFmtId="0" fontId="15" fillId="4" borderId="7" xfId="0" applyNumberFormat="1" applyFont="1" applyFill="1" applyBorder="1" applyAlignment="1">
      <alignment horizontal="center" vertical="top" wrapText="1"/>
    </xf>
    <xf numFmtId="0" fontId="13" fillId="4" borderId="8" xfId="0" quotePrefix="1" applyNumberFormat="1" applyFont="1" applyFill="1" applyBorder="1" applyAlignment="1">
      <alignment vertical="top" wrapText="1"/>
    </xf>
    <xf numFmtId="0" fontId="13" fillId="4" borderId="8" xfId="0" quotePrefix="1" applyNumberFormat="1" applyFont="1" applyFill="1" applyBorder="1" applyAlignment="1">
      <alignment horizontal="center" vertical="top" wrapText="1"/>
    </xf>
    <xf numFmtId="0" fontId="13" fillId="7" borderId="8" xfId="0" quotePrefix="1" applyNumberFormat="1" applyFont="1" applyFill="1" applyBorder="1" applyAlignment="1">
      <alignment vertical="top" wrapText="1"/>
    </xf>
    <xf numFmtId="0" fontId="13" fillId="4" borderId="16" xfId="0" quotePrefix="1" applyNumberFormat="1" applyFont="1" applyFill="1" applyBorder="1" applyAlignment="1">
      <alignment vertical="top" wrapText="1"/>
    </xf>
    <xf numFmtId="0" fontId="14" fillId="3" borderId="5" xfId="0" applyNumberFormat="1" applyFont="1" applyFill="1" applyBorder="1" applyAlignment="1">
      <alignment horizontal="center" vertical="top" wrapText="1"/>
    </xf>
    <xf numFmtId="0" fontId="12" fillId="3" borderId="14" xfId="0" quotePrefix="1" applyNumberFormat="1" applyFont="1" applyFill="1" applyBorder="1" applyAlignment="1">
      <alignment vertical="top" wrapText="1"/>
    </xf>
    <xf numFmtId="0" fontId="12" fillId="3" borderId="6" xfId="0" quotePrefix="1" applyNumberFormat="1" applyFont="1" applyFill="1" applyBorder="1" applyAlignment="1">
      <alignment vertical="top" wrapText="1"/>
    </xf>
    <xf numFmtId="0" fontId="12" fillId="3" borderId="6" xfId="0" quotePrefix="1" applyNumberFormat="1" applyFont="1" applyFill="1" applyBorder="1" applyAlignment="1">
      <alignment horizontal="center" vertical="top" wrapText="1"/>
    </xf>
    <xf numFmtId="0" fontId="12" fillId="9" borderId="6" xfId="0" quotePrefix="1" applyNumberFormat="1" applyFont="1" applyFill="1" applyBorder="1" applyAlignment="1">
      <alignment vertical="top" wrapText="1"/>
    </xf>
    <xf numFmtId="0" fontId="13" fillId="5" borderId="15" xfId="0" quotePrefix="1" applyNumberFormat="1" applyFont="1" applyFill="1" applyBorder="1" applyAlignment="1">
      <alignment vertical="top" wrapText="1"/>
    </xf>
    <xf numFmtId="0" fontId="13" fillId="7" borderId="8" xfId="0" quotePrefix="1" applyNumberFormat="1" applyFont="1" applyFill="1" applyBorder="1" applyAlignment="1">
      <alignment horizontal="center" vertical="top" wrapText="1"/>
    </xf>
    <xf numFmtId="0" fontId="13" fillId="7" borderId="16" xfId="0" quotePrefix="1" applyNumberFormat="1" applyFont="1" applyFill="1" applyBorder="1" applyAlignment="1">
      <alignment vertical="top" wrapText="1"/>
    </xf>
    <xf numFmtId="0" fontId="13" fillId="7" borderId="15" xfId="0" quotePrefix="1" applyNumberFormat="1" applyFont="1" applyFill="1" applyBorder="1" applyAlignment="1">
      <alignment vertical="top" wrapText="1"/>
    </xf>
    <xf numFmtId="0" fontId="12" fillId="3" borderId="15" xfId="0" quotePrefix="1" applyNumberFormat="1" applyFont="1" applyFill="1" applyBorder="1" applyAlignment="1">
      <alignment vertical="top" wrapText="1"/>
    </xf>
    <xf numFmtId="49" fontId="1" fillId="10" borderId="1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 vertical="top"/>
    </xf>
    <xf numFmtId="49" fontId="6" fillId="2" borderId="0" xfId="0" quotePrefix="1" applyNumberFormat="1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49" fontId="7" fillId="2" borderId="0" xfId="0" quotePrefix="1" applyNumberFormat="1" applyFont="1" applyFill="1" applyBorder="1" applyAlignment="1">
      <alignment horizontal="center"/>
    </xf>
    <xf numFmtId="49" fontId="2" fillId="11" borderId="0" xfId="0" applyNumberFormat="1" applyFont="1" applyFill="1" applyAlignment="1">
      <alignment horizontal="center" vertical="top"/>
    </xf>
    <xf numFmtId="2" fontId="13" fillId="5" borderId="8" xfId="0" quotePrefix="1" applyNumberFormat="1" applyFont="1" applyFill="1" applyBorder="1" applyAlignment="1">
      <alignment horizontal="center" vertical="top" wrapText="1"/>
    </xf>
    <xf numFmtId="2" fontId="13" fillId="7" borderId="8" xfId="0" quotePrefix="1" applyNumberFormat="1" applyFont="1" applyFill="1" applyBorder="1" applyAlignment="1">
      <alignment horizontal="center" vertical="top" wrapText="1"/>
    </xf>
    <xf numFmtId="0" fontId="12" fillId="8" borderId="15" xfId="0" quotePrefix="1" applyNumberFormat="1" applyFont="1" applyFill="1" applyBorder="1" applyAlignment="1">
      <alignment vertical="top" wrapText="1"/>
    </xf>
    <xf numFmtId="0" fontId="12" fillId="9" borderId="6" xfId="0" quotePrefix="1" applyNumberFormat="1" applyFont="1" applyFill="1" applyBorder="1" applyAlignment="1">
      <alignment horizontal="center" vertical="top" wrapText="1"/>
    </xf>
    <xf numFmtId="49" fontId="17" fillId="0" borderId="0" xfId="0" quotePrefix="1" applyNumberFormat="1" applyFont="1" applyAlignment="1">
      <alignment vertical="top"/>
    </xf>
    <xf numFmtId="0" fontId="17" fillId="0" borderId="0" xfId="0" applyNumberFormat="1" applyFont="1" applyAlignment="1">
      <alignment vertical="top"/>
    </xf>
    <xf numFmtId="0" fontId="15" fillId="4" borderId="5" xfId="0" applyNumberFormat="1" applyFont="1" applyFill="1" applyBorder="1" applyAlignment="1">
      <alignment horizontal="center" vertical="top" wrapText="1"/>
    </xf>
    <xf numFmtId="0" fontId="13" fillId="4" borderId="6" xfId="0" quotePrefix="1" applyNumberFormat="1" applyFont="1" applyFill="1" applyBorder="1" applyAlignment="1">
      <alignment vertical="top" wrapText="1"/>
    </xf>
    <xf numFmtId="0" fontId="13" fillId="4" borderId="6" xfId="0" quotePrefix="1" applyNumberFormat="1" applyFont="1" applyFill="1" applyBorder="1" applyAlignment="1">
      <alignment horizontal="center" vertical="top" wrapText="1"/>
    </xf>
    <xf numFmtId="0" fontId="13" fillId="7" borderId="6" xfId="0" quotePrefix="1" applyNumberFormat="1" applyFont="1" applyFill="1" applyBorder="1" applyAlignment="1">
      <alignment horizontal="center" vertical="top" wrapText="1"/>
    </xf>
    <xf numFmtId="0" fontId="13" fillId="7" borderId="6" xfId="0" quotePrefix="1" applyNumberFormat="1" applyFont="1" applyFill="1" applyBorder="1" applyAlignment="1">
      <alignment vertical="top" wrapText="1"/>
    </xf>
    <xf numFmtId="0" fontId="13" fillId="4" borderId="15" xfId="0" quotePrefix="1" applyNumberFormat="1" applyFont="1" applyFill="1" applyBorder="1" applyAlignment="1">
      <alignment vertical="top" wrapText="1"/>
    </xf>
    <xf numFmtId="49" fontId="13" fillId="4" borderId="17" xfId="0" quotePrefix="1" applyNumberFormat="1" applyFont="1" applyFill="1" applyBorder="1" applyAlignment="1">
      <alignment vertical="top" wrapText="1"/>
    </xf>
    <xf numFmtId="49" fontId="12" fillId="8" borderId="6" xfId="0" quotePrefix="1" applyNumberFormat="1" applyFont="1" applyFill="1" applyBorder="1" applyAlignment="1">
      <alignment horizontal="center" vertical="top" wrapText="1"/>
    </xf>
    <xf numFmtId="0" fontId="13" fillId="5" borderId="8" xfId="0" quotePrefix="1" applyNumberFormat="1" applyFont="1" applyFill="1" applyBorder="1" applyAlignment="1">
      <alignment horizontal="left" vertical="top" wrapText="1"/>
    </xf>
    <xf numFmtId="49" fontId="13" fillId="5" borderId="8" xfId="0" quotePrefix="1" applyNumberFormat="1" applyFont="1" applyFill="1" applyBorder="1" applyAlignment="1">
      <alignment horizontal="center" vertical="top" wrapText="1"/>
    </xf>
    <xf numFmtId="0" fontId="13" fillId="4" borderId="14" xfId="0" quotePrefix="1" applyNumberFormat="1" applyFont="1" applyFill="1" applyBorder="1" applyAlignment="1">
      <alignment horizontal="left" vertical="center" wrapText="1"/>
    </xf>
    <xf numFmtId="0" fontId="12" fillId="8" borderId="14" xfId="0" quotePrefix="1" applyNumberFormat="1" applyFont="1" applyFill="1" applyBorder="1" applyAlignment="1">
      <alignment horizontal="left" vertical="center" wrapText="1"/>
    </xf>
    <xf numFmtId="0" fontId="13" fillId="5" borderId="8" xfId="0" quotePrefix="1" applyNumberFormat="1" applyFont="1" applyFill="1" applyBorder="1" applyAlignment="1">
      <alignment horizontal="left" vertical="center" wrapText="1"/>
    </xf>
    <xf numFmtId="0" fontId="15" fillId="5" borderId="5" xfId="0" applyNumberFormat="1" applyFont="1" applyFill="1" applyBorder="1" applyAlignment="1">
      <alignment horizontal="center" vertical="top" wrapText="1"/>
    </xf>
    <xf numFmtId="0" fontId="13" fillId="5" borderId="14" xfId="0" quotePrefix="1" applyNumberFormat="1" applyFont="1" applyFill="1" applyBorder="1" applyAlignment="1">
      <alignment horizontal="left" vertical="center" wrapText="1"/>
    </xf>
    <xf numFmtId="0" fontId="13" fillId="5" borderId="6" xfId="0" quotePrefix="1" applyNumberFormat="1" applyFont="1" applyFill="1" applyBorder="1" applyAlignment="1">
      <alignment vertical="top" wrapText="1"/>
    </xf>
    <xf numFmtId="0" fontId="13" fillId="5" borderId="6" xfId="0" quotePrefix="1" applyNumberFormat="1" applyFont="1" applyFill="1" applyBorder="1" applyAlignment="1">
      <alignment horizontal="center" vertical="top" wrapText="1"/>
    </xf>
    <xf numFmtId="0" fontId="15" fillId="7" borderId="5" xfId="0" applyNumberFormat="1" applyFont="1" applyFill="1" applyBorder="1" applyAlignment="1">
      <alignment horizontal="center" vertical="top" wrapText="1"/>
    </xf>
    <xf numFmtId="0" fontId="13" fillId="7" borderId="14" xfId="0" quotePrefix="1" applyNumberFormat="1" applyFont="1" applyFill="1" applyBorder="1" applyAlignment="1">
      <alignment horizontal="left" vertical="center" wrapText="1"/>
    </xf>
    <xf numFmtId="49" fontId="13" fillId="7" borderId="8" xfId="0" quotePrefix="1" applyNumberFormat="1" applyFont="1" applyFill="1" applyBorder="1" applyAlignment="1">
      <alignment horizontal="center" vertical="top" wrapText="1"/>
    </xf>
    <xf numFmtId="0" fontId="15" fillId="7" borderId="7" xfId="0" applyNumberFormat="1" applyFont="1" applyFill="1" applyBorder="1" applyAlignment="1">
      <alignment horizontal="center" vertical="top" wrapText="1"/>
    </xf>
    <xf numFmtId="0" fontId="13" fillId="7" borderId="8" xfId="0" quotePrefix="1" applyNumberFormat="1" applyFont="1" applyFill="1" applyBorder="1" applyAlignment="1">
      <alignment horizontal="left" vertical="center" wrapText="1"/>
    </xf>
    <xf numFmtId="0" fontId="13" fillId="7" borderId="8" xfId="0" quotePrefix="1" applyNumberFormat="1" applyFont="1" applyFill="1" applyBorder="1" applyAlignment="1">
      <alignment horizontal="left" vertical="top" wrapText="1"/>
    </xf>
    <xf numFmtId="0" fontId="14" fillId="9" borderId="5" xfId="0" applyNumberFormat="1" applyFont="1" applyFill="1" applyBorder="1" applyAlignment="1">
      <alignment horizontal="center" vertical="top" wrapText="1"/>
    </xf>
    <xf numFmtId="0" fontId="12" fillId="9" borderId="14" xfId="0" quotePrefix="1" applyNumberFormat="1" applyFont="1" applyFill="1" applyBorder="1" applyAlignment="1">
      <alignment horizontal="left" vertical="center" wrapText="1"/>
    </xf>
    <xf numFmtId="49" fontId="12" fillId="9" borderId="6" xfId="0" quotePrefix="1" applyNumberFormat="1" applyFont="1" applyFill="1" applyBorder="1" applyAlignment="1">
      <alignment horizontal="center" vertical="top" wrapText="1"/>
    </xf>
    <xf numFmtId="0" fontId="12" fillId="9" borderId="6" xfId="0" quotePrefix="1" applyNumberFormat="1" applyFont="1" applyFill="1" applyBorder="1" applyAlignment="1">
      <alignment horizontal="left" vertical="top" wrapText="1"/>
    </xf>
    <xf numFmtId="0" fontId="12" fillId="9" borderId="15" xfId="0" quotePrefix="1" applyNumberFormat="1" applyFont="1" applyFill="1" applyBorder="1" applyAlignment="1">
      <alignment vertical="top" wrapText="1"/>
    </xf>
    <xf numFmtId="2" fontId="12" fillId="9" borderId="6" xfId="0" quotePrefix="1" applyNumberFormat="1" applyFont="1" applyFill="1" applyBorder="1" applyAlignment="1">
      <alignment horizontal="center" vertical="top" wrapText="1"/>
    </xf>
    <xf numFmtId="2" fontId="12" fillId="8" borderId="6" xfId="0" quotePrefix="1" applyNumberFormat="1" applyFont="1" applyFill="1" applyBorder="1" applyAlignment="1">
      <alignment horizontal="center" vertical="top" wrapText="1"/>
    </xf>
    <xf numFmtId="0" fontId="13" fillId="12" borderId="6" xfId="0" quotePrefix="1" applyNumberFormat="1" applyFont="1" applyFill="1" applyBorder="1" applyAlignment="1">
      <alignment horizontal="center" vertical="top" wrapText="1"/>
    </xf>
    <xf numFmtId="0" fontId="12" fillId="13" borderId="6" xfId="0" quotePrefix="1" applyNumberFormat="1" applyFont="1" applyFill="1" applyBorder="1" applyAlignment="1">
      <alignment horizontal="center" vertical="top" wrapText="1"/>
    </xf>
    <xf numFmtId="0" fontId="13" fillId="4" borderId="16" xfId="0" quotePrefix="1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80099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28853</xdr:colOff>
      <xdr:row>2</xdr:row>
      <xdr:rowOff>200887</xdr:rowOff>
    </xdr:from>
    <xdr:to>
      <xdr:col>14</xdr:col>
      <xdr:colOff>1070490</xdr:colOff>
      <xdr:row>7</xdr:row>
      <xdr:rowOff>68615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0CACCA1-09A1-48BE-8BFE-FD15927DB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4677" y="845656"/>
          <a:ext cx="1041637" cy="977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showGridLines="0" tabSelected="1" zoomScaleNormal="100" workbookViewId="0">
      <selection activeCell="R8" sqref="R8"/>
    </sheetView>
  </sheetViews>
  <sheetFormatPr defaultColWidth="9.1640625" defaultRowHeight="12.9" x14ac:dyDescent="0.4"/>
  <cols>
    <col min="1" max="1" width="3.1640625" style="8" customWidth="1"/>
    <col min="2" max="2" width="5" style="8" customWidth="1"/>
    <col min="3" max="3" width="13.0546875" style="26" customWidth="1"/>
    <col min="4" max="4" width="19.609375" style="8" customWidth="1"/>
    <col min="5" max="5" width="9.609375" style="8" customWidth="1"/>
    <col min="6" max="7" width="17.21875" style="67" customWidth="1"/>
    <col min="8" max="8" width="7.33203125" style="8" customWidth="1"/>
    <col min="9" max="9" width="7.5" style="8" customWidth="1"/>
    <col min="10" max="10" width="12.77734375" style="8" customWidth="1"/>
    <col min="11" max="11" width="12.609375" style="8" customWidth="1"/>
    <col min="12" max="12" width="12.21875" style="8" customWidth="1"/>
    <col min="13" max="13" width="16.33203125" style="8" customWidth="1"/>
    <col min="14" max="14" width="8.83203125" style="8" customWidth="1"/>
    <col min="15" max="15" width="22.77734375" style="8" customWidth="1"/>
    <col min="16" max="16" width="0.109375" style="8" customWidth="1"/>
    <col min="17" max="17" width="10" style="8" customWidth="1"/>
    <col min="18" max="16384" width="9.1640625" style="8"/>
  </cols>
  <sheetData>
    <row r="1" spans="1:18" ht="13.2" thickBot="1" x14ac:dyDescent="0.55000000000000004">
      <c r="A1" s="34"/>
      <c r="B1" s="34"/>
      <c r="C1" s="33"/>
      <c r="D1" s="33"/>
      <c r="E1" s="29"/>
      <c r="F1" s="66"/>
      <c r="G1" s="66"/>
      <c r="H1" s="29"/>
      <c r="I1" s="29"/>
      <c r="J1" s="29"/>
      <c r="K1" s="29"/>
      <c r="L1" s="29"/>
      <c r="M1" s="29"/>
      <c r="N1" s="29"/>
      <c r="O1" s="29"/>
      <c r="P1" s="28"/>
      <c r="Q1" s="7"/>
    </row>
    <row r="2" spans="1:18" ht="37.5" customHeight="1" thickBot="1" x14ac:dyDescent="0.55000000000000004">
      <c r="A2" s="35"/>
      <c r="B2" s="9"/>
      <c r="C2" s="10" t="s">
        <v>19</v>
      </c>
      <c r="F2" s="71"/>
      <c r="G2" s="71"/>
      <c r="H2" s="30"/>
      <c r="I2" s="30"/>
      <c r="J2" s="30"/>
      <c r="K2" s="30"/>
      <c r="L2" s="32"/>
      <c r="M2" s="31"/>
      <c r="N2" s="30"/>
      <c r="O2" s="30"/>
      <c r="P2" s="27"/>
    </row>
    <row r="3" spans="1:18" ht="23.25" customHeight="1" x14ac:dyDescent="0.5">
      <c r="A3" s="35"/>
      <c r="B3" s="11"/>
      <c r="C3" s="11" t="s">
        <v>6</v>
      </c>
      <c r="D3" s="12" t="s">
        <v>37</v>
      </c>
      <c r="E3" s="12"/>
      <c r="F3" s="68"/>
      <c r="G3" s="68"/>
      <c r="H3" s="11"/>
      <c r="I3" s="11"/>
      <c r="J3" s="11"/>
      <c r="K3" s="11"/>
      <c r="L3" s="11"/>
      <c r="M3" s="13"/>
      <c r="N3" s="13"/>
      <c r="O3" s="13"/>
      <c r="P3" s="14"/>
    </row>
    <row r="4" spans="1:18" ht="17.25" customHeight="1" x14ac:dyDescent="0.5">
      <c r="A4" s="35"/>
      <c r="B4" s="11"/>
      <c r="C4" s="11" t="s">
        <v>7</v>
      </c>
      <c r="D4" s="15"/>
      <c r="E4" s="15"/>
      <c r="F4" s="68"/>
      <c r="G4" s="68"/>
      <c r="H4" s="13"/>
      <c r="I4" s="13"/>
      <c r="J4" s="13"/>
      <c r="K4" s="13"/>
      <c r="L4" s="13"/>
      <c r="M4" s="13"/>
      <c r="N4" s="13"/>
      <c r="O4" s="13"/>
      <c r="P4" s="14"/>
    </row>
    <row r="5" spans="1:18" ht="17.25" customHeight="1" x14ac:dyDescent="0.5">
      <c r="A5" s="35"/>
      <c r="B5" s="11"/>
      <c r="C5" s="11" t="s">
        <v>9</v>
      </c>
      <c r="D5" s="16" t="s">
        <v>10</v>
      </c>
      <c r="E5" s="16"/>
      <c r="F5" s="68"/>
      <c r="G5" s="68"/>
      <c r="H5" s="13"/>
      <c r="I5" s="13"/>
      <c r="J5" s="13"/>
      <c r="K5" s="13"/>
      <c r="L5" s="13"/>
      <c r="M5" s="13"/>
      <c r="N5" s="13"/>
      <c r="O5" s="13"/>
      <c r="P5" s="14"/>
    </row>
    <row r="6" spans="1:18" ht="17.25" customHeight="1" x14ac:dyDescent="0.5">
      <c r="A6" s="35"/>
      <c r="B6" s="11"/>
      <c r="C6" s="11" t="s">
        <v>8</v>
      </c>
      <c r="D6" s="16"/>
      <c r="E6" s="16"/>
      <c r="F6" s="68"/>
      <c r="G6" s="68"/>
      <c r="H6" s="13"/>
      <c r="I6" s="13"/>
      <c r="J6" s="13"/>
      <c r="K6" s="13"/>
      <c r="L6" s="13"/>
      <c r="M6" s="13"/>
      <c r="N6" s="13"/>
      <c r="O6" s="13"/>
      <c r="P6" s="14"/>
    </row>
    <row r="7" spans="1:18" x14ac:dyDescent="0.5">
      <c r="A7" s="35"/>
      <c r="B7" s="17"/>
      <c r="C7" s="17"/>
      <c r="D7" s="18"/>
      <c r="E7" s="18"/>
      <c r="F7" s="69"/>
      <c r="G7" s="69"/>
      <c r="H7" s="13"/>
      <c r="I7" s="13"/>
      <c r="J7" s="13"/>
      <c r="K7" s="13"/>
      <c r="L7" s="13"/>
      <c r="M7" s="11"/>
      <c r="N7" s="11"/>
      <c r="O7" s="11"/>
      <c r="P7" s="19"/>
    </row>
    <row r="8" spans="1:18" ht="15.75" customHeight="1" thickBot="1" x14ac:dyDescent="0.55000000000000004">
      <c r="A8" s="35"/>
      <c r="B8" s="20"/>
      <c r="C8" s="20"/>
      <c r="D8" s="21"/>
      <c r="E8" s="21"/>
      <c r="F8" s="70"/>
      <c r="G8" s="70"/>
      <c r="H8" s="20"/>
      <c r="I8" s="20"/>
      <c r="J8" s="20"/>
      <c r="K8" s="20"/>
      <c r="L8" s="20"/>
      <c r="M8" s="13"/>
      <c r="N8" s="13"/>
      <c r="O8" s="13"/>
      <c r="P8" s="14"/>
    </row>
    <row r="9" spans="1:18" s="22" customFormat="1" ht="13.2" thickBot="1" x14ac:dyDescent="0.55000000000000004">
      <c r="A9" s="36"/>
      <c r="B9" s="39" t="s">
        <v>0</v>
      </c>
      <c r="C9" s="40" t="s">
        <v>5</v>
      </c>
      <c r="D9" s="40" t="s">
        <v>2</v>
      </c>
      <c r="E9" s="40" t="s">
        <v>1</v>
      </c>
      <c r="F9" s="40" t="s">
        <v>16</v>
      </c>
      <c r="G9" s="40" t="s">
        <v>17</v>
      </c>
      <c r="H9" s="40" t="s">
        <v>15</v>
      </c>
      <c r="I9" s="40" t="s">
        <v>14</v>
      </c>
      <c r="J9" s="40" t="s">
        <v>18</v>
      </c>
      <c r="K9" s="40" t="s">
        <v>13</v>
      </c>
      <c r="L9" s="40" t="s">
        <v>3</v>
      </c>
      <c r="M9" s="41" t="s">
        <v>11</v>
      </c>
      <c r="N9" s="42" t="s">
        <v>4</v>
      </c>
      <c r="O9" s="42" t="s">
        <v>12</v>
      </c>
      <c r="P9" s="37"/>
    </row>
    <row r="10" spans="1:18" x14ac:dyDescent="0.5">
      <c r="A10" s="35"/>
      <c r="B10" s="101">
        <f t="shared" ref="B10:B30" si="0">ROW(B10)-ROW($B$9)</f>
        <v>1</v>
      </c>
      <c r="C10" s="102" t="s">
        <v>20</v>
      </c>
      <c r="D10" s="60" t="s">
        <v>78</v>
      </c>
      <c r="E10" s="60"/>
      <c r="F10" s="75">
        <v>1.01</v>
      </c>
      <c r="G10" s="106">
        <f>F10*1.25</f>
        <v>1.2625</v>
      </c>
      <c r="H10" s="75">
        <v>2</v>
      </c>
      <c r="I10" s="75">
        <v>18</v>
      </c>
      <c r="J10" s="75">
        <f>G10*H10</f>
        <v>2.5249999999999999</v>
      </c>
      <c r="K10" s="103" t="s">
        <v>34</v>
      </c>
      <c r="L10" s="60" t="s">
        <v>32</v>
      </c>
      <c r="M10" s="60" t="s">
        <v>35</v>
      </c>
      <c r="N10" s="105" t="s">
        <v>33</v>
      </c>
      <c r="O10" s="105" t="s">
        <v>36</v>
      </c>
      <c r="P10" s="1"/>
      <c r="Q10" s="23"/>
      <c r="R10" s="23"/>
    </row>
    <row r="11" spans="1:18" ht="21" x14ac:dyDescent="0.5">
      <c r="A11" s="35"/>
      <c r="B11" s="43">
        <v>2</v>
      </c>
      <c r="C11" s="89" t="s">
        <v>27</v>
      </c>
      <c r="D11" s="45" t="s">
        <v>106</v>
      </c>
      <c r="E11" s="45"/>
      <c r="F11" s="46">
        <v>1.01</v>
      </c>
      <c r="G11" s="107">
        <f t="shared" ref="G11:G23" si="1">F11*1.25</f>
        <v>1.2625</v>
      </c>
      <c r="H11" s="46">
        <v>1</v>
      </c>
      <c r="I11" s="109">
        <v>0</v>
      </c>
      <c r="J11" s="46">
        <f t="shared" ref="J11:J29" si="2">G11*H11</f>
        <v>1.2625</v>
      </c>
      <c r="K11" s="85" t="s">
        <v>34</v>
      </c>
      <c r="L11" s="45" t="s">
        <v>66</v>
      </c>
      <c r="M11" s="45" t="s">
        <v>104</v>
      </c>
      <c r="N11" s="74" t="s">
        <v>33</v>
      </c>
      <c r="O11" s="74" t="s">
        <v>105</v>
      </c>
      <c r="P11" s="1"/>
      <c r="Q11" s="23"/>
      <c r="R11" s="23"/>
    </row>
    <row r="12" spans="1:18" ht="21" x14ac:dyDescent="0.5">
      <c r="A12" s="35"/>
      <c r="B12" s="101">
        <v>3</v>
      </c>
      <c r="C12" s="102" t="s">
        <v>26</v>
      </c>
      <c r="D12" s="60" t="s">
        <v>77</v>
      </c>
      <c r="E12" s="60"/>
      <c r="F12" s="75">
        <v>1.21</v>
      </c>
      <c r="G12" s="106">
        <f t="shared" si="1"/>
        <v>1.5125</v>
      </c>
      <c r="H12" s="75">
        <v>1</v>
      </c>
      <c r="I12" s="109">
        <v>0</v>
      </c>
      <c r="J12" s="75">
        <f t="shared" si="2"/>
        <v>1.5125</v>
      </c>
      <c r="K12" s="103" t="s">
        <v>34</v>
      </c>
      <c r="L12" s="60" t="s">
        <v>66</v>
      </c>
      <c r="M12" s="60" t="s">
        <v>67</v>
      </c>
      <c r="N12" s="105" t="s">
        <v>33</v>
      </c>
      <c r="O12" s="105" t="s">
        <v>65</v>
      </c>
      <c r="P12" s="1"/>
      <c r="Q12" s="23"/>
      <c r="R12" s="23"/>
    </row>
    <row r="13" spans="1:18" x14ac:dyDescent="0.5">
      <c r="A13" s="35"/>
      <c r="B13" s="43">
        <v>4</v>
      </c>
      <c r="C13" s="89" t="s">
        <v>107</v>
      </c>
      <c r="D13" s="45" t="s">
        <v>29</v>
      </c>
      <c r="E13" s="45"/>
      <c r="F13" s="46">
        <v>8.44</v>
      </c>
      <c r="G13" s="107">
        <f t="shared" si="1"/>
        <v>10.549999999999999</v>
      </c>
      <c r="H13" s="46">
        <v>1</v>
      </c>
      <c r="I13" s="46">
        <v>9</v>
      </c>
      <c r="J13" s="46">
        <f t="shared" si="2"/>
        <v>10.549999999999999</v>
      </c>
      <c r="K13" s="85" t="s">
        <v>57</v>
      </c>
      <c r="L13" s="45" t="s">
        <v>43</v>
      </c>
      <c r="M13" s="45" t="s">
        <v>44</v>
      </c>
      <c r="N13" s="74" t="s">
        <v>33</v>
      </c>
      <c r="O13" s="74" t="s">
        <v>45</v>
      </c>
      <c r="P13" s="1"/>
      <c r="Q13" s="23"/>
      <c r="R13" s="23"/>
    </row>
    <row r="14" spans="1:18" x14ac:dyDescent="0.5">
      <c r="A14" s="35"/>
      <c r="B14" s="101">
        <v>5</v>
      </c>
      <c r="C14" s="102" t="s">
        <v>21</v>
      </c>
      <c r="D14" s="60" t="s">
        <v>30</v>
      </c>
      <c r="E14" s="60"/>
      <c r="F14" s="75">
        <v>2.81</v>
      </c>
      <c r="G14" s="106">
        <f t="shared" si="1"/>
        <v>3.5125000000000002</v>
      </c>
      <c r="H14" s="75">
        <v>1</v>
      </c>
      <c r="I14" s="75">
        <v>9</v>
      </c>
      <c r="J14" s="75">
        <f t="shared" si="2"/>
        <v>3.5125000000000002</v>
      </c>
      <c r="K14" s="103" t="s">
        <v>68</v>
      </c>
      <c r="L14" s="60" t="s">
        <v>46</v>
      </c>
      <c r="M14" s="104">
        <v>22057045</v>
      </c>
      <c r="N14" s="105" t="s">
        <v>33</v>
      </c>
      <c r="O14" s="105" t="s">
        <v>47</v>
      </c>
      <c r="P14" s="1"/>
      <c r="Q14" s="23"/>
      <c r="R14" s="23"/>
    </row>
    <row r="15" spans="1:18" x14ac:dyDescent="0.5">
      <c r="A15" s="35"/>
      <c r="B15" s="98">
        <v>6</v>
      </c>
      <c r="C15" s="99" t="s">
        <v>22</v>
      </c>
      <c r="D15" s="54" t="s">
        <v>41</v>
      </c>
      <c r="E15" s="54"/>
      <c r="F15" s="62">
        <v>1.81</v>
      </c>
      <c r="G15" s="107">
        <f t="shared" si="1"/>
        <v>2.2625000000000002</v>
      </c>
      <c r="H15" s="62">
        <v>1</v>
      </c>
      <c r="I15" s="62">
        <v>9</v>
      </c>
      <c r="J15" s="46">
        <f t="shared" si="2"/>
        <v>2.2625000000000002</v>
      </c>
      <c r="K15" s="97" t="s">
        <v>68</v>
      </c>
      <c r="L15" s="54" t="s">
        <v>46</v>
      </c>
      <c r="M15" s="100">
        <v>50375043</v>
      </c>
      <c r="N15" s="63" t="s">
        <v>33</v>
      </c>
      <c r="O15" s="63" t="s">
        <v>48</v>
      </c>
      <c r="P15" s="2"/>
      <c r="Q15" s="23"/>
      <c r="R15" s="23"/>
    </row>
    <row r="16" spans="1:18" x14ac:dyDescent="0.5">
      <c r="A16" s="35"/>
      <c r="B16" s="47">
        <v>7</v>
      </c>
      <c r="C16" s="90" t="s">
        <v>23</v>
      </c>
      <c r="D16" s="48" t="s">
        <v>31</v>
      </c>
      <c r="E16" s="48"/>
      <c r="F16" s="49">
        <v>1.01</v>
      </c>
      <c r="G16" s="106">
        <f t="shared" si="1"/>
        <v>1.2625</v>
      </c>
      <c r="H16" s="49">
        <v>4</v>
      </c>
      <c r="I16" s="49">
        <v>34</v>
      </c>
      <c r="J16" s="75">
        <f t="shared" si="2"/>
        <v>5.05</v>
      </c>
      <c r="K16" s="87" t="s">
        <v>69</v>
      </c>
      <c r="L16" s="48" t="s">
        <v>46</v>
      </c>
      <c r="M16" s="86">
        <v>39000160</v>
      </c>
      <c r="N16" s="50" t="s">
        <v>33</v>
      </c>
      <c r="O16" s="50" t="s">
        <v>49</v>
      </c>
      <c r="P16" s="5"/>
      <c r="Q16" s="23"/>
      <c r="R16" s="23"/>
    </row>
    <row r="17" spans="1:18" x14ac:dyDescent="0.5">
      <c r="A17" s="35"/>
      <c r="B17" s="78">
        <v>8</v>
      </c>
      <c r="C17" s="88" t="s">
        <v>39</v>
      </c>
      <c r="D17" s="79" t="s">
        <v>61</v>
      </c>
      <c r="E17" s="79"/>
      <c r="F17" s="80">
        <v>1.01</v>
      </c>
      <c r="G17" s="107">
        <f t="shared" si="1"/>
        <v>1.2625</v>
      </c>
      <c r="H17" s="80">
        <v>1</v>
      </c>
      <c r="I17" s="108">
        <v>0</v>
      </c>
      <c r="J17" s="46">
        <f t="shared" si="2"/>
        <v>1.2625</v>
      </c>
      <c r="K17" s="38" t="s">
        <v>34</v>
      </c>
      <c r="L17" s="82" t="s">
        <v>64</v>
      </c>
      <c r="M17" s="79" t="s">
        <v>63</v>
      </c>
      <c r="N17" s="55" t="s">
        <v>33</v>
      </c>
      <c r="O17" s="83" t="s">
        <v>62</v>
      </c>
      <c r="P17" s="84"/>
      <c r="Q17" s="23"/>
      <c r="R17" s="23"/>
    </row>
    <row r="18" spans="1:18" x14ac:dyDescent="0.5">
      <c r="A18" s="35"/>
      <c r="B18" s="91">
        <v>9</v>
      </c>
      <c r="C18" s="92" t="s">
        <v>40</v>
      </c>
      <c r="D18" s="93" t="s">
        <v>101</v>
      </c>
      <c r="E18" s="93"/>
      <c r="F18" s="94">
        <v>1.01</v>
      </c>
      <c r="G18" s="106">
        <f t="shared" si="1"/>
        <v>1.2625</v>
      </c>
      <c r="H18" s="94">
        <v>1</v>
      </c>
      <c r="I18" s="108">
        <v>0</v>
      </c>
      <c r="J18" s="75">
        <f t="shared" si="2"/>
        <v>1.2625</v>
      </c>
      <c r="K18" s="87" t="s">
        <v>34</v>
      </c>
      <c r="L18" s="93" t="s">
        <v>64</v>
      </c>
      <c r="M18" s="93" t="s">
        <v>102</v>
      </c>
      <c r="N18" s="50" t="s">
        <v>33</v>
      </c>
      <c r="O18" s="61" t="s">
        <v>103</v>
      </c>
      <c r="P18" s="84"/>
      <c r="Q18" s="23"/>
      <c r="R18" s="23"/>
    </row>
    <row r="19" spans="1:18" x14ac:dyDescent="0.5">
      <c r="A19" s="35"/>
      <c r="B19" s="43">
        <f t="shared" si="0"/>
        <v>10</v>
      </c>
      <c r="C19" s="89" t="s">
        <v>24</v>
      </c>
      <c r="D19" s="45" t="s">
        <v>74</v>
      </c>
      <c r="E19" s="45"/>
      <c r="F19" s="46">
        <v>1.01</v>
      </c>
      <c r="G19" s="107">
        <f t="shared" si="1"/>
        <v>1.2625</v>
      </c>
      <c r="H19" s="46">
        <v>1</v>
      </c>
      <c r="I19" s="46">
        <v>9</v>
      </c>
      <c r="J19" s="46">
        <f t="shared" si="2"/>
        <v>1.2625</v>
      </c>
      <c r="K19" s="97" t="s">
        <v>34</v>
      </c>
      <c r="L19" s="45" t="s">
        <v>64</v>
      </c>
      <c r="M19" s="45" t="s">
        <v>75</v>
      </c>
      <c r="N19" s="63" t="s">
        <v>33</v>
      </c>
      <c r="O19" s="64" t="s">
        <v>76</v>
      </c>
      <c r="P19" s="6"/>
      <c r="Q19" s="23"/>
      <c r="R19" s="23"/>
    </row>
    <row r="20" spans="1:18" ht="31.5" x14ac:dyDescent="0.5">
      <c r="A20" s="35"/>
      <c r="B20" s="47">
        <f t="shared" si="0"/>
        <v>11</v>
      </c>
      <c r="C20" s="90" t="s">
        <v>25</v>
      </c>
      <c r="D20" s="48" t="s">
        <v>42</v>
      </c>
      <c r="E20" s="48"/>
      <c r="F20" s="49">
        <v>1.31</v>
      </c>
      <c r="G20" s="106">
        <f t="shared" si="1"/>
        <v>1.6375000000000002</v>
      </c>
      <c r="H20" s="49">
        <v>4</v>
      </c>
      <c r="I20" s="49">
        <v>46</v>
      </c>
      <c r="J20" s="75">
        <f t="shared" si="2"/>
        <v>6.5500000000000007</v>
      </c>
      <c r="K20" s="87" t="s">
        <v>57</v>
      </c>
      <c r="L20" s="48" t="s">
        <v>50</v>
      </c>
      <c r="M20" s="48" t="s">
        <v>51</v>
      </c>
      <c r="N20" s="50" t="s">
        <v>33</v>
      </c>
      <c r="O20" s="50" t="s">
        <v>52</v>
      </c>
      <c r="P20" s="5"/>
      <c r="Q20" s="23"/>
      <c r="R20" s="23"/>
    </row>
    <row r="21" spans="1:18" x14ac:dyDescent="0.5">
      <c r="A21" s="35"/>
      <c r="B21" s="95">
        <v>12</v>
      </c>
      <c r="C21" s="96" t="s">
        <v>28</v>
      </c>
      <c r="D21" s="82" t="s">
        <v>89</v>
      </c>
      <c r="E21" s="82"/>
      <c r="F21" s="81">
        <v>11.66</v>
      </c>
      <c r="G21" s="107">
        <f t="shared" si="1"/>
        <v>14.574999999999999</v>
      </c>
      <c r="H21" s="81">
        <v>1</v>
      </c>
      <c r="I21" s="108">
        <v>0</v>
      </c>
      <c r="J21" s="46">
        <f t="shared" si="2"/>
        <v>14.574999999999999</v>
      </c>
      <c r="K21" s="97" t="s">
        <v>60</v>
      </c>
      <c r="L21" s="82" t="s">
        <v>59</v>
      </c>
      <c r="M21" s="82" t="s">
        <v>28</v>
      </c>
      <c r="N21" s="63" t="s">
        <v>33</v>
      </c>
      <c r="O21" s="64" t="s">
        <v>58</v>
      </c>
      <c r="P21" s="84"/>
      <c r="Q21" s="23"/>
      <c r="R21" s="23"/>
    </row>
    <row r="22" spans="1:18" ht="31.5" x14ac:dyDescent="0.5">
      <c r="A22" s="35"/>
      <c r="B22" s="91">
        <v>13</v>
      </c>
      <c r="C22" s="92" t="s">
        <v>38</v>
      </c>
      <c r="D22" s="93" t="s">
        <v>79</v>
      </c>
      <c r="E22" s="93"/>
      <c r="F22" s="94">
        <v>20.9</v>
      </c>
      <c r="G22" s="106">
        <f t="shared" si="1"/>
        <v>26.125</v>
      </c>
      <c r="H22" s="94">
        <v>1</v>
      </c>
      <c r="I22" s="94">
        <v>9</v>
      </c>
      <c r="J22" s="75">
        <f t="shared" si="2"/>
        <v>26.125</v>
      </c>
      <c r="K22" s="87" t="s">
        <v>56</v>
      </c>
      <c r="L22" s="93" t="s">
        <v>53</v>
      </c>
      <c r="M22" s="93" t="s">
        <v>54</v>
      </c>
      <c r="N22" s="50" t="s">
        <v>33</v>
      </c>
      <c r="O22" s="61" t="s">
        <v>55</v>
      </c>
      <c r="P22" s="84"/>
      <c r="Q22" s="23"/>
      <c r="R22" s="23"/>
    </row>
    <row r="23" spans="1:18" x14ac:dyDescent="0.5">
      <c r="A23" s="35"/>
      <c r="B23" s="78">
        <v>14</v>
      </c>
      <c r="C23" s="88" t="s">
        <v>108</v>
      </c>
      <c r="D23" s="79" t="s">
        <v>80</v>
      </c>
      <c r="E23" s="79"/>
      <c r="F23" s="80">
        <v>5.63</v>
      </c>
      <c r="G23" s="107">
        <f t="shared" si="1"/>
        <v>7.0374999999999996</v>
      </c>
      <c r="H23" s="80">
        <v>1</v>
      </c>
      <c r="I23" s="81">
        <v>8</v>
      </c>
      <c r="J23" s="46">
        <f t="shared" si="2"/>
        <v>7.0374999999999996</v>
      </c>
      <c r="K23" s="38" t="s">
        <v>73</v>
      </c>
      <c r="L23" s="82" t="s">
        <v>70</v>
      </c>
      <c r="M23" s="79" t="s">
        <v>71</v>
      </c>
      <c r="N23" s="55" t="s">
        <v>33</v>
      </c>
      <c r="O23" s="83" t="s">
        <v>72</v>
      </c>
      <c r="P23" s="84"/>
      <c r="Q23" s="23"/>
      <c r="R23" s="23"/>
    </row>
    <row r="24" spans="1:18" x14ac:dyDescent="0.5">
      <c r="A24" s="35"/>
      <c r="B24" s="56">
        <f t="shared" si="0"/>
        <v>15</v>
      </c>
      <c r="C24" s="57" t="s">
        <v>81</v>
      </c>
      <c r="D24" s="58" t="s">
        <v>88</v>
      </c>
      <c r="E24" s="58"/>
      <c r="F24" s="59" t="s">
        <v>69</v>
      </c>
      <c r="G24" s="72">
        <v>10</v>
      </c>
      <c r="H24" s="59">
        <v>1</v>
      </c>
      <c r="I24" s="75">
        <v>4</v>
      </c>
      <c r="J24" s="75">
        <f t="shared" si="2"/>
        <v>10</v>
      </c>
      <c r="K24" s="49" t="s">
        <v>69</v>
      </c>
      <c r="L24" s="60" t="s">
        <v>93</v>
      </c>
      <c r="M24" s="58" t="s">
        <v>93</v>
      </c>
      <c r="N24" s="50" t="s">
        <v>92</v>
      </c>
      <c r="O24" s="61" t="s">
        <v>93</v>
      </c>
      <c r="P24" s="6"/>
      <c r="Q24" s="23"/>
      <c r="R24" s="23"/>
    </row>
    <row r="25" spans="1:18" x14ac:dyDescent="0.5">
      <c r="A25" s="35"/>
      <c r="B25" s="51">
        <f t="shared" si="0"/>
        <v>16</v>
      </c>
      <c r="C25" s="52" t="s">
        <v>82</v>
      </c>
      <c r="D25" s="52" t="s">
        <v>86</v>
      </c>
      <c r="E25" s="52"/>
      <c r="F25" s="53" t="s">
        <v>69</v>
      </c>
      <c r="G25" s="73">
        <v>99</v>
      </c>
      <c r="H25" s="53">
        <v>1</v>
      </c>
      <c r="I25" s="62">
        <v>1</v>
      </c>
      <c r="J25" s="46">
        <f t="shared" si="2"/>
        <v>99</v>
      </c>
      <c r="K25" s="53" t="s">
        <v>69</v>
      </c>
      <c r="L25" s="54" t="s">
        <v>90</v>
      </c>
      <c r="M25" s="52" t="s">
        <v>94</v>
      </c>
      <c r="N25" s="55" t="s">
        <v>95</v>
      </c>
      <c r="O25" s="110">
        <v>2214339</v>
      </c>
      <c r="P25" s="5"/>
      <c r="Q25" s="23"/>
      <c r="R25" s="23"/>
    </row>
    <row r="26" spans="1:18" x14ac:dyDescent="0.5">
      <c r="A26" s="35"/>
      <c r="B26" s="56">
        <f t="shared" si="0"/>
        <v>17</v>
      </c>
      <c r="C26" s="57" t="s">
        <v>109</v>
      </c>
      <c r="D26" s="58" t="s">
        <v>83</v>
      </c>
      <c r="E26" s="58"/>
      <c r="F26" s="59" t="s">
        <v>69</v>
      </c>
      <c r="G26" s="72">
        <v>104</v>
      </c>
      <c r="H26" s="59">
        <v>1</v>
      </c>
      <c r="I26" s="75">
        <v>3</v>
      </c>
      <c r="J26" s="75">
        <f t="shared" si="2"/>
        <v>104</v>
      </c>
      <c r="K26" s="49" t="s">
        <v>69</v>
      </c>
      <c r="L26" s="60" t="s">
        <v>93</v>
      </c>
      <c r="M26" s="58" t="s">
        <v>93</v>
      </c>
      <c r="N26" s="50" t="s">
        <v>96</v>
      </c>
      <c r="O26" s="61" t="s">
        <v>97</v>
      </c>
      <c r="P26" s="6"/>
      <c r="Q26" s="23"/>
      <c r="R26" s="23"/>
    </row>
    <row r="27" spans="1:18" x14ac:dyDescent="0.5">
      <c r="A27" s="35"/>
      <c r="B27" s="51">
        <f t="shared" si="0"/>
        <v>18</v>
      </c>
      <c r="C27" s="52" t="s">
        <v>110</v>
      </c>
      <c r="D27" s="52" t="s">
        <v>84</v>
      </c>
      <c r="E27" s="52"/>
      <c r="F27" s="53" t="s">
        <v>69</v>
      </c>
      <c r="G27" s="73">
        <v>70</v>
      </c>
      <c r="H27" s="53">
        <v>1</v>
      </c>
      <c r="I27" s="62">
        <v>3</v>
      </c>
      <c r="J27" s="46">
        <f t="shared" si="2"/>
        <v>70</v>
      </c>
      <c r="K27" s="53" t="s">
        <v>69</v>
      </c>
      <c r="L27" s="54" t="s">
        <v>93</v>
      </c>
      <c r="M27" s="52" t="s">
        <v>93</v>
      </c>
      <c r="N27" s="55" t="s">
        <v>98</v>
      </c>
      <c r="O27" s="55" t="s">
        <v>99</v>
      </c>
      <c r="P27" s="5"/>
      <c r="Q27" s="23"/>
      <c r="R27" s="23"/>
    </row>
    <row r="28" spans="1:18" x14ac:dyDescent="0.5">
      <c r="A28" s="35"/>
      <c r="B28" s="56">
        <f t="shared" si="0"/>
        <v>19</v>
      </c>
      <c r="C28" s="57" t="s">
        <v>111</v>
      </c>
      <c r="D28" s="58" t="s">
        <v>85</v>
      </c>
      <c r="E28" s="58"/>
      <c r="F28" s="59" t="s">
        <v>69</v>
      </c>
      <c r="G28" s="72">
        <v>57</v>
      </c>
      <c r="H28" s="59">
        <v>1</v>
      </c>
      <c r="I28" s="75">
        <v>10</v>
      </c>
      <c r="J28" s="75">
        <f t="shared" si="2"/>
        <v>57</v>
      </c>
      <c r="K28" s="49" t="s">
        <v>69</v>
      </c>
      <c r="L28" s="60" t="s">
        <v>100</v>
      </c>
      <c r="M28" s="58" t="s">
        <v>93</v>
      </c>
      <c r="N28" s="50" t="s">
        <v>92</v>
      </c>
      <c r="O28" s="61" t="s">
        <v>93</v>
      </c>
      <c r="P28" s="6"/>
      <c r="Q28" s="23"/>
      <c r="R28" s="23"/>
    </row>
    <row r="29" spans="1:18" x14ac:dyDescent="0.5">
      <c r="A29" s="35"/>
      <c r="B29" s="43">
        <v>20</v>
      </c>
      <c r="C29" s="44" t="s">
        <v>112</v>
      </c>
      <c r="D29" s="45" t="s">
        <v>87</v>
      </c>
      <c r="E29" s="45"/>
      <c r="F29" s="46" t="s">
        <v>69</v>
      </c>
      <c r="G29" s="73">
        <v>36</v>
      </c>
      <c r="H29" s="46">
        <v>1</v>
      </c>
      <c r="I29" s="46" t="s">
        <v>69</v>
      </c>
      <c r="J29" s="46">
        <f t="shared" si="2"/>
        <v>36</v>
      </c>
      <c r="K29" s="62" t="s">
        <v>69</v>
      </c>
      <c r="L29" s="45" t="s">
        <v>69</v>
      </c>
      <c r="M29" s="45" t="s">
        <v>69</v>
      </c>
      <c r="N29" s="63" t="s">
        <v>69</v>
      </c>
      <c r="O29" s="64" t="s">
        <v>69</v>
      </c>
      <c r="P29" s="1"/>
      <c r="Q29" s="23"/>
      <c r="R29" s="23"/>
    </row>
    <row r="30" spans="1:18" x14ac:dyDescent="0.5">
      <c r="A30" s="35"/>
      <c r="B30" s="56">
        <f t="shared" si="0"/>
        <v>21</v>
      </c>
      <c r="C30" s="57"/>
      <c r="D30" s="58"/>
      <c r="E30" s="58"/>
      <c r="F30" s="59"/>
      <c r="G30" s="59"/>
      <c r="H30" s="59"/>
      <c r="I30" s="75"/>
      <c r="J30" s="72"/>
      <c r="K30" s="59"/>
      <c r="L30" s="58"/>
      <c r="M30" s="58"/>
      <c r="N30" s="65"/>
      <c r="O30" s="65"/>
      <c r="P30" s="6"/>
      <c r="Q30" s="23"/>
      <c r="R30" s="23"/>
    </row>
    <row r="31" spans="1:18" x14ac:dyDescent="0.5">
      <c r="A31" s="35"/>
      <c r="B31" s="24" t="s">
        <v>91</v>
      </c>
      <c r="C31" s="3"/>
      <c r="D31" s="3"/>
      <c r="E31" s="3"/>
      <c r="F31" s="38"/>
      <c r="G31" s="38"/>
      <c r="H31" s="3"/>
      <c r="I31" s="3"/>
      <c r="J31" s="3"/>
      <c r="K31" s="3"/>
      <c r="L31" s="3"/>
      <c r="M31" s="3"/>
      <c r="N31" s="4"/>
      <c r="O31" s="4"/>
      <c r="P31" s="5"/>
    </row>
    <row r="32" spans="1:18" x14ac:dyDescent="0.4">
      <c r="H32" s="76"/>
      <c r="J32" s="77"/>
    </row>
    <row r="33" spans="3:3" x14ac:dyDescent="0.4">
      <c r="C33" s="25"/>
    </row>
  </sheetData>
  <sheetProtection selectLockedCells="1" selectUnlockedCells="1"/>
  <pageMargins left="0.4597222222222222" right="0.35972222222222222" top="0.57986111111111116" bottom="1" header="0.51180555555555551" footer="0.5"/>
  <pageSetup paperSize="9" firstPageNumber="0" orientation="landscape" horizontalDpi="300" verticalDpi="300" r:id="rId1"/>
  <headerFooter alignWithMargins="0">
    <oddFooter>&amp;LAltium Limited Confidential&amp;C&amp;D&amp;RPage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Part List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Aidas</dc:creator>
  <cp:lastModifiedBy>Alex</cp:lastModifiedBy>
  <dcterms:created xsi:type="dcterms:W3CDTF">2013-06-14T13:51:16Z</dcterms:created>
  <dcterms:modified xsi:type="dcterms:W3CDTF">2020-05-28T16:17:02Z</dcterms:modified>
</cp:coreProperties>
</file>