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 filterPrivacy="1"/>
  <xr:revisionPtr revIDLastSave="28701" documentId="101_{C41BB324-3EAE-5148-95F2-E4AD19BF45B2}" xr6:coauthVersionLast="47" xr6:coauthVersionMax="47" xr10:uidLastSave="{4DEF7F5E-6C47-4014-B6D9-3CAF8EC271E4}"/>
  <bookViews>
    <workbookView minimized="1" xWindow="780" yWindow="780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110" l="1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Q6" i="110"/>
  <c r="P6" i="110"/>
  <c r="N7" i="110"/>
  <c r="P7" i="110"/>
  <c r="N8" i="110"/>
  <c r="Q8" i="110"/>
  <c r="P8" i="110"/>
  <c r="N9" i="110"/>
  <c r="N10" i="110"/>
  <c r="N11" i="110"/>
  <c r="N12" i="110"/>
  <c r="P12" i="110"/>
  <c r="N13" i="110"/>
  <c r="Q13" i="110"/>
  <c r="P13" i="110"/>
  <c r="N14" i="110"/>
  <c r="N15" i="110"/>
  <c r="N16" i="110"/>
  <c r="P16" i="110"/>
  <c r="N17" i="110"/>
  <c r="Q17" i="110"/>
  <c r="P17" i="110"/>
  <c r="N18" i="110"/>
  <c r="P18" i="110"/>
  <c r="N19" i="110"/>
  <c r="P19" i="110"/>
  <c r="N20" i="110"/>
  <c r="P20" i="110"/>
  <c r="N21" i="110"/>
  <c r="P21" i="110"/>
  <c r="N22" i="110"/>
  <c r="P22" i="110"/>
  <c r="N23" i="110"/>
  <c r="N24" i="110"/>
  <c r="N25" i="110"/>
  <c r="N26" i="110"/>
  <c r="N27" i="110"/>
  <c r="N28" i="110"/>
  <c r="P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21" i="110"/>
  <c r="Q12" i="106"/>
  <c r="Q20" i="110"/>
  <c r="Q30" i="106"/>
  <c r="P13" i="105"/>
  <c r="Q18" i="110"/>
  <c r="P21" i="105"/>
  <c r="Q7" i="110"/>
  <c r="Q19" i="110"/>
  <c r="P19" i="105"/>
  <c r="Q16" i="110"/>
  <c r="P28" i="105"/>
  <c r="Q22" i="110"/>
  <c r="Q12" i="110"/>
  <c r="Q28" i="110"/>
  <c r="P26" i="110"/>
  <c r="Q26" i="110"/>
  <c r="P25" i="110"/>
  <c r="Q25" i="110"/>
  <c r="P24" i="110"/>
  <c r="Q24" i="110"/>
  <c r="P15" i="110"/>
  <c r="Q15" i="110"/>
  <c r="P14" i="110"/>
  <c r="Q14" i="110"/>
  <c r="P11" i="110"/>
  <c r="Q11" i="110"/>
  <c r="P10" i="110"/>
  <c r="Q10" i="110"/>
  <c r="P9" i="110"/>
  <c r="Q9" i="110"/>
  <c r="Q16" i="107"/>
  <c r="P21" i="107"/>
  <c r="P12" i="107"/>
  <c r="Q19" i="108"/>
  <c r="P23" i="107"/>
  <c r="P8" i="107"/>
  <c r="Q20" i="108"/>
  <c r="Q10" i="107"/>
  <c r="Q31" i="107"/>
  <c r="Q29" i="107"/>
  <c r="P6" i="107"/>
  <c r="P31" i="107"/>
  <c r="P20" i="108"/>
  <c r="P18" i="107"/>
  <c r="Q17" i="107"/>
  <c r="Q17" i="108"/>
  <c r="Q6" i="107"/>
  <c r="P17" i="107"/>
  <c r="P22" i="108"/>
  <c r="Q15" i="107"/>
  <c r="Q24" i="107"/>
  <c r="Q28" i="107"/>
  <c r="Q13" i="107"/>
  <c r="P15" i="108"/>
  <c r="Q16" i="108"/>
  <c r="Q21" i="107"/>
  <c r="P13" i="107"/>
  <c r="P27" i="107"/>
  <c r="Q15" i="108"/>
  <c r="P12" i="108"/>
  <c r="Q25" i="108"/>
  <c r="Q12" i="108"/>
  <c r="Q9" i="108"/>
  <c r="Q20" i="107"/>
  <c r="Q8" i="107"/>
  <c r="P13" i="108"/>
  <c r="P10" i="108"/>
  <c r="P28" i="107"/>
  <c r="P10" i="107"/>
  <c r="Q25" i="107"/>
  <c r="P28" i="108"/>
  <c r="P14" i="108"/>
  <c r="P19" i="107"/>
  <c r="Q10" i="108"/>
  <c r="Q18" i="107"/>
  <c r="P17" i="108"/>
  <c r="P25" i="107"/>
  <c r="P14" i="107"/>
  <c r="P16" i="107"/>
  <c r="Q12" i="107"/>
  <c r="Q22" i="108"/>
  <c r="P6" i="108"/>
  <c r="Q8" i="108"/>
  <c r="Q13" i="108"/>
  <c r="Q11" i="107"/>
  <c r="Q11" i="108"/>
  <c r="P11" i="107"/>
  <c r="P11" i="108"/>
  <c r="Q26" i="108"/>
  <c r="Q7" i="107"/>
  <c r="P24" i="108"/>
  <c r="P9" i="108"/>
  <c r="P20" i="107"/>
  <c r="Q23" i="107"/>
  <c r="P19" i="108"/>
  <c r="P24" i="107"/>
  <c r="Q21" i="108"/>
  <c r="Q9" i="107"/>
  <c r="P25" i="108"/>
  <c r="P18" i="108"/>
  <c r="Q18" i="108"/>
  <c r="P21" i="108"/>
  <c r="P7" i="108"/>
  <c r="Q14" i="107"/>
  <c r="Q24" i="108"/>
  <c r="Q28" i="108"/>
  <c r="P7" i="107"/>
  <c r="P9" i="107"/>
  <c r="Q22" i="107"/>
  <c r="P26" i="108"/>
  <c r="P16" i="108"/>
  <c r="Q6" i="108"/>
  <c r="P8" i="108"/>
  <c r="Q27" i="107"/>
  <c r="P15" i="107"/>
  <c r="Q14" i="108"/>
  <c r="Q19" i="107"/>
  <c r="P29" i="107"/>
  <c r="P22" i="107"/>
  <c r="Q7" i="10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ALEX YEW JIAN FENG</author>
    <author>tc={E3089462-40BD-4FD6-8685-04E0478683BE}</author>
  </authors>
  <commentList>
    <comment ref="E14" authorId="0" shapeId="0" xr:uid="{7BE7EEFE-E183-4707-AED6-A6019AE3D5A8}">
      <text>
        <t>ALEX YEW JIAN FENG:
(NEED 4ppl, got orientation in audi 1 and audi 2 tgt)</t>
      </text>
    </comment>
    <comment ref="E15" authorId="1" shapeId="0" xr:uid="{E3089462-40BD-4FD6-8685-04E0478683BE}">
      <text>
        <t>[Threaded comment]
Your version of Excel allows you to read this threaded comment; however, any edits to it will get removed if the file is opened in a newer version of Excel. Learn more: https://go.microsoft.com/fwlink/?linkid=870924
Comment:
    (NEED 4ppl, got orientation in audi 1 and audi 2 tgt)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<sst xmlns="http://schemas.openxmlformats.org/spreadsheetml/2006/main" count="27494" uniqueCount="2476">
  <si>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</si>
  <si>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</si>
  <si>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</si>
  <si>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</si>
  <si>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</si>
  <si>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</si>
  <si>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</si>
  <si>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</si>
  <si>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</si>
  <si>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</si>
  <si>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</si>
  <si>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</si>
  <si>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</si>
  <si>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</si>
  <si>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</si>
  <si>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</si>
  <si>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</si>
  <si>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</si>
  <si>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</si>
  <si>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</si>
  <si>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</si>
  <si>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</si>
  <si>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</si>
  <si>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</si>
  <si>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</si>
  <si>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</si>
  <si>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</si>
  <si>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</si>
  <si>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</si>
  <si>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</si>
  <si>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</si>
  <si>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</si>
  <si>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</si>
  <si>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</si>
  <si>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</si>
  <si>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</si>
  <si>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</si>
  <si>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</si>
  <si>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</si>
  <si>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</si>
  <si>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</si>
  <si>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</si>
  <si>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</si>
  <si>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</si>
  <si>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</si>
  <si>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</si>
  <si>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</si>
  <si>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</si>
  <si>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</si>
  <si>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</si>
  <si>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</si>
  <si>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</si>
  <si>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</si>
  <si>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</si>
  <si>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</si>
  <si>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</si>
  <si>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</si>
  <si>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</si>
  <si>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</si>
  <si>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</si>
  <si>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</si>
  <si>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</si>
  <si>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</si>
  <si>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</si>
  <si>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</si>
  <si>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</si>
  <si>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</si>
  <si>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</si>
  <si>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</si>
  <si>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</si>
  <si>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</si>
  <si>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</si>
  <si>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</si>
  <si>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</si>
  <si>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</si>
  <si>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</si>
  <si>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</si>
  <si>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</si>
  <si>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</si>
  <si>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</si>
  <si>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</si>
  <si>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</si>
  <si>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</si>
  <si>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</si>
  <si>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</si>
  <si>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</si>
  <si>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</si>
  <si>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</si>
  <si>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</si>
  <si>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</si>
  <si>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</si>
  <si>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</si>
  <si>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</si>
  <si>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</si>
  <si>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</si>
  <si>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</si>
  <si>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</si>
  <si>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</si>
  <si>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</si>
  <si>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</si>
  <si>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</si>
  <si>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</si>
  <si>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</si>
  <si>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</si>
  <si>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</si>
  <si>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</si>
  <si>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</si>
  <si>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</si>
  <si>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</si>
  <si>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</si>
  <si>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</si>
  <si>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</si>
  <si>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</si>
  <si>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</si>
  <si>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</si>
  <si>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</si>
  <si>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</si>
  <si>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</si>
  <si>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</si>
  <si>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</si>
  <si>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</si>
  <si>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</si>
  <si>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</si>
  <si>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</si>
  <si>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</si>
  <si>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</si>
  <si>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</si>
  <si>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</si>
  <si>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</si>
  <si>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</si>
  <si>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</si>
  <si>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</si>
  <si>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</si>
  <si>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</si>
  <si>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</si>
  <si>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</si>
  <si>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</si>
  <si>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</si>
  <si>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</si>
  <si>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</si>
  <si>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</si>
  <si>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</si>
  <si>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</si>
  <si>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</si>
  <si>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</si>
  <si>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</si>
  <si>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</si>
  <si>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</si>
  <si>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</si>
  <si>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</si>
  <si>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</si>
  <si>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</si>
  <si>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</si>
  <si>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</si>
  <si>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</si>
  <si>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</si>
  <si>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</si>
  <si>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</si>
  <si>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</si>
  <si>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</si>
  <si>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</si>
  <si>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</si>
  <si>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</si>
  <si>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</si>
  <si>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</si>
  <si>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</si>
  <si>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</si>
  <si>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</si>
  <si>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</si>
  <si>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</si>
  <si>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</si>
  <si>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</si>
  <si>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</si>
  <si>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</si>
  <si>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</si>
  <si>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</si>
  <si>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</si>
  <si>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</si>
  <si>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</si>
  <si>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</si>
  <si>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</si>
  <si>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</si>
  <si>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</si>
  <si>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</si>
  <si>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</si>
  <si>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</si>
  <si>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</si>
  <si>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</si>
  <si>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</si>
  <si>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</si>
  <si>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</si>
  <si>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</si>
  <si>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</si>
  <si>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</si>
  <si>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</si>
  <si>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</si>
  <si>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</si>
  <si>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</si>
  <si>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</si>
  <si>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</si>
  <si>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</si>
  <si>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</si>
  <si>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</si>
  <si>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</si>
  <si>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</si>
  <si>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</si>
  <si>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</si>
  <si>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</si>
  <si>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</si>
  <si>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</si>
  <si>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</si>
  <si>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</si>
  <si>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</si>
  <si>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</si>
  <si>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</si>
  <si>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</si>
  <si>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</si>
  <si>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</si>
  <si>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</si>
  <si>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</si>
  <si>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</si>
  <si>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</si>
  <si>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</si>
  <si>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</si>
  <si>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</si>
  <si>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</si>
  <si>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</si>
  <si>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</si>
  <si>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</si>
  <si>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</si>
  <si>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</si>
  <si>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</si>
  <si>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</si>
  <si>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</si>
  <si>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</si>
  <si>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</si>
  <si>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</si>
  <si>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</si>
  <si>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</si>
  <si>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</si>
  <si>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</si>
  <si>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</si>
  <si>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</si>
  <si>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</si>
  <si>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</si>
  <si>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</si>
  <si>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</si>
  <si>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</si>
  <si>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</si>
  <si>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</si>
  <si>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</si>
  <si>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</si>
  <si>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</si>
  <si>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</si>
  <si>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</si>
  <si>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</si>
  <si>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</si>
  <si>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</si>
  <si>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</si>
  <si>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</si>
  <si>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</si>
  <si>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</si>
  <si>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</si>
  <si>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</si>
  <si>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</si>
  <si>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</si>
  <si>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</si>
  <si>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</si>
  <si>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</si>
  <si>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</si>
  <si>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</si>
  <si>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</si>
  <si>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</si>
  <si>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</si>
  <si>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</si>
  <si>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</si>
  <si>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</si>
  <si>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</si>
  <si>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</si>
  <si>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</si>
  <si>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</si>
  <si>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</si>
  <si>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</si>
  <si>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</si>
  <si>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</si>
  <si>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</si>
  <si>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</si>
  <si>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</si>
  <si>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</si>
  <si>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</si>
  <si>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</si>
  <si>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</si>
  <si>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</si>
  <si>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</si>
  <si>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</si>
  <si>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</si>
  <si>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</si>
  <si>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</si>
  <si>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</si>
  <si>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</si>
  <si>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</si>
  <si>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</si>
  <si>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</si>
  <si>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</si>
  <si>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</si>
  <si>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</si>
  <si>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</si>
  <si>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</si>
  <si>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</si>
  <si>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</si>
  <si>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</si>
  <si>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</si>
  <si>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</si>
  <si>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</si>
  <si>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</si>
  <si>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</si>
  <si>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</si>
  <si>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</si>
  <si>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</si>
  <si>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</si>
  <si>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</si>
  <si>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</si>
  <si>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</si>
  <si>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</si>
  <si>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</si>
  <si>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</si>
  <si>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</si>
  <si>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</si>
  <si>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</si>
  <si>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</si>
  <si>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</si>
  <si>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</si>
  <si>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</si>
  <si>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</si>
  <si>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</si>
  <si>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</si>
  <si>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</si>
  <si>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</si>
  <si>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</si>
  <si>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</si>
  <si>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</si>
  <si>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</si>
  <si>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</si>
  <si>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</si>
  <si>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</si>
  <si>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</si>
  <si>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</si>
  <si>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</si>
  <si>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</si>
  <si>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</si>
  <si>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</si>
  <si>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</si>
  <si>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</si>
  <si>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</si>
  <si>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</si>
  <si>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</si>
  <si>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</si>
  <si>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</si>
  <si>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</si>
  <si>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</si>
  <si>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</si>
  <si>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</si>
  <si>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</si>
  <si>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</si>
  <si>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</si>
  <si>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</si>
  <si>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</si>
  <si>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</si>
  <si>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</si>
  <si>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</si>
  <si>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</si>
  <si>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</si>
  <si>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</si>
  <si>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</si>
  <si>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</si>
  <si>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</si>
  <si>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</si>
  <si>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</si>
  <si>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</si>
  <si>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</si>
  <si>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</si>
  <si>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</si>
  <si>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</si>
  <si>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</si>
  <si>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</si>
  <si>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</si>
  <si>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</si>
  <si>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</si>
  <si>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</si>
  <si>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</si>
  <si>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</si>
  <si>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</si>
  <si>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</si>
  <si>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</si>
  <si>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</si>
  <si>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</si>
  <si>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</si>
  <si>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</si>
  <si>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</si>
  <si>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</si>
  <si>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</si>
  <si>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</si>
  <si>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</si>
  <si>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</si>
  <si>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</si>
  <si>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</si>
  <si>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</si>
  <si>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</si>
  <si>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</si>
  <si>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</si>
  <si>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</si>
  <si>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</si>
  <si>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</si>
  <si>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</si>
  <si>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</si>
  <si>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</si>
  <si>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</si>
  <si>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</si>
  <si>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</si>
  <si>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</si>
  <si>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</si>
  <si>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</si>
  <si>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</si>
  <si>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</si>
  <si>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</si>
  <si>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</si>
  <si>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</si>
  <si>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</si>
  <si>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</si>
  <si>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</si>
  <si>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</si>
  <si>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</si>
  <si>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</si>
  <si>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</si>
  <si>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</si>
  <si>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</si>
  <si>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</si>
  <si>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</si>
  <si>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</si>
  <si>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</si>
  <si>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</si>
  <si>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</si>
  <si>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</si>
  <si>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</si>
  <si>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</si>
  <si>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</si>
  <si>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</si>
  <si>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</si>
  <si>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</si>
  <si>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</si>
  <si>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</si>
  <si>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</si>
  <si>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</si>
  <si>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</si>
  <si>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</si>
  <si>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</si>
  <si>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</si>
  <si>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</si>
  <si>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</si>
  <si>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</si>
  <si>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</si>
  <si>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</si>
  <si>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</si>
  <si>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</si>
  <si>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</si>
  <si>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</si>
  <si>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</si>
  <si>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</si>
  <si>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</si>
  <si>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</si>
  <si>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</si>
  <si>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</si>
  <si>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</si>
  <si>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</si>
  <si>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</si>
  <si>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</si>
  <si>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</si>
  <si>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</si>
  <si>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</si>
  <si>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</si>
  <si>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</si>
  <si>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</si>
  <si>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</si>
  <si>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</si>
  <si>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</si>
  <si>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</si>
  <si>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</si>
  <si>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</si>
  <si>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</si>
  <si>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</si>
  <si>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</si>
  <si>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</si>
  <si>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</si>
  <si>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</si>
  <si>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</si>
  <si>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</si>
  <si>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</si>
  <si>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</si>
  <si>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</si>
  <si>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</si>
  <si>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</si>
  <si>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</si>
  <si>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</si>
  <si>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</si>
  <si>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</si>
  <si>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</si>
  <si>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</si>
  <si>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</si>
  <si>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</si>
  <si>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</si>
  <si>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</si>
  <si>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</si>
  <si>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</si>
  <si>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</si>
  <si>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</si>
  <si>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</si>
  <si>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</si>
  <si>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</si>
  <si>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</si>
  <si>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</si>
  <si>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</si>
  <si>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</si>
  <si>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</si>
  <si>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</si>
  <si>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</si>
  <si>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</si>
  <si>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</si>
  <si>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</si>
  <si>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</si>
  <si>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</si>
  <si>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</si>
  <si>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</si>
  <si>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</si>
  <si>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</si>
  <si>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</si>
  <si>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</si>
  <si>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</si>
  <si>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</si>
  <si>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</si>
  <si>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</si>
  <si>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</si>
  <si>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</si>
  <si>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</si>
  <si>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</si>
  <si>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</si>
  <si>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</si>
  <si>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</si>
  <si>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</si>
  <si>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</si>
  <si>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</si>
  <si>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</si>
  <si>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</si>
  <si>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</si>
  <si>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</si>
  <si>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</si>
  <si>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</si>
  <si>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</si>
  <si>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</si>
  <si>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</si>
  <si>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</si>
  <si>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</si>
  <si>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</si>
  <si>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</si>
  <si>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</si>
  <si>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</si>
  <si>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</si>
  <si>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</si>
  <si>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</si>
  <si>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</si>
  <si>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</si>
  <si>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</si>
  <si>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</si>
  <si>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</si>
  <si>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</si>
  <si>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</si>
  <si>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</si>
  <si>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</si>
  <si>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</si>
  <si>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</si>
  <si>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</si>
  <si>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</si>
  <si>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</si>
  <si>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</si>
  <si>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</si>
  <si>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</si>
  <si>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</si>
  <si>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</si>
  <si>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</si>
  <si>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</si>
  <si>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</si>
  <si>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</si>
  <si>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</si>
  <si>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</si>
  <si>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</si>
  <si>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</si>
  <si>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</si>
  <si>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</si>
  <si>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</si>
  <si>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</si>
  <si>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</si>
  <si>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</si>
  <si>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</si>
  <si>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</si>
  <si>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</si>
  <si>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</si>
  <si>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</si>
  <si>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</si>
  <si>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</si>
  <si>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</si>
  <si>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</si>
  <si>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</si>
  <si>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</si>
  <si>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</si>
  <si>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</si>
  <si>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</si>
  <si>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</si>
  <si>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</si>
  <si>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</si>
  <si>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</si>
  <si>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</si>
  <si>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</si>
  <si>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</si>
  <si>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</si>
  <si>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</si>
  <si>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</si>
  <si>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</si>
  <si>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</si>
  <si>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</si>
  <si>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</si>
  <si>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</si>
  <si>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</si>
  <si>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</si>
  <si>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</si>
  <si>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</si>
  <si>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</si>
  <si>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</si>
  <si>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</si>
  <si>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</si>
  <si>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</si>
  <si>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</si>
  <si>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</si>
  <si>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</si>
  <si>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</si>
  <si>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</si>
  <si>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</si>
  <si>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</si>
  <si>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</si>
  <si>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</si>
  <si>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</si>
  <si>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</si>
  <si>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</si>
  <si>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</si>
  <si>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</si>
  <si>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</si>
  <si>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</si>
  <si>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</si>
  <si>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</si>
  <si>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</si>
  <si>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</si>
  <si>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</si>
  <si>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</si>
  <si>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</si>
  <si>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</si>
  <si>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</si>
  <si>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</si>
  <si>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</si>
  <si>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</si>
  <si>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</si>
  <si>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</si>
  <si>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</si>
  <si>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</si>
  <si>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</si>
  <si>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</si>
  <si>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</si>
  <si>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</si>
  <si>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</si>
  <si>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</si>
  <si>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</si>
  <si>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</si>
  <si>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</si>
  <si>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</si>
  <si>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</si>
  <si>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</si>
  <si>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</si>
  <si>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</si>
  <si>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</si>
  <si>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</si>
  <si>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</si>
  <si>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</si>
  <si>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</si>
  <si>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</si>
  <si>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</si>
  <si>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</si>
  <si>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</si>
  <si>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</si>
  <si>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</si>
  <si>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</si>
  <si>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</si>
  <si>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</si>
  <si>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</si>
  <si>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</si>
  <si>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</si>
  <si>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</si>
  <si>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</si>
  <si>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</si>
  <si>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</si>
  <si>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</si>
  <si>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</si>
  <si>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</si>
  <si>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</si>
  <si>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</si>
  <si>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</si>
  <si>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</si>
  <si>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</si>
  <si>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</si>
  <si>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</si>
  <si>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</si>
  <si>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</si>
  <si>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</si>
  <si>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</si>
  <si>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</si>
  <si>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</si>
  <si>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</si>
  <si>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</si>
  <si>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</si>
  <si>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</si>
  <si>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</si>
  <si>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</si>
  <si>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</si>
  <si>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</si>
  <si>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</si>
  <si>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</si>
  <si>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</si>
  <si>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</si>
  <si>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</si>
  <si>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</si>
  <si>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</si>
  <si>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</si>
  <si>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</si>
  <si>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</si>
  <si>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</si>
  <si>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</si>
  <si>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</si>
  <si>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</si>
  <si>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</si>
  <si>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</si>
  <si>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</si>
  <si>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</si>
  <si>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</si>
  <si>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</si>
  <si>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</si>
  <si>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</si>
  <si>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</si>
  <si>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</si>
  <si>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</si>
  <si>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</si>
  <si>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</si>
  <si>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</si>
  <si>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</si>
  <si>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</si>
  <si>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</si>
  <si>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</si>
  <si>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</si>
  <si>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</si>
  <si>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</si>
  <si>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</si>
  <si>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</si>
  <si>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</si>
  <si>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</si>
  <si>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</si>
  <si>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</si>
  <si>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</si>
  <si>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</si>
  <si>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</si>
  <si>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</si>
  <si>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</si>
  <si>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</si>
  <si>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</si>
  <si>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</si>
  <si>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</si>
  <si>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</si>
  <si>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</si>
  <si>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</si>
  <si>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</si>
  <si>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</si>
  <si>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</si>
  <si>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</si>
  <si>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</si>
  <si>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</si>
  <si>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</si>
  <si>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</si>
  <si>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</si>
  <si>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</si>
  <si>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</si>
  <si>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</si>
  <si>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</si>
  <si>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</si>
  <si>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</si>
  <si>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</si>
  <si>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</si>
  <si>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</si>
  <si>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</si>
  <si>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</si>
  <si>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</si>
  <si>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</si>
  <si>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</si>
  <si>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</si>
  <si>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</si>
  <si>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</si>
  <si>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</si>
  <si>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</si>
  <si>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</si>
  <si>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</si>
  <si>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</si>
  <si>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</si>
  <si>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</si>
  <si>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</si>
  <si>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</si>
  <si>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</si>
  <si>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</si>
  <si>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</si>
  <si>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</si>
  <si>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</si>
  <si>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</si>
  <si>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</si>
  <si>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</si>
  <si>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</si>
  <si>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</si>
  <si>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</si>
  <si>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</si>
  <si>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</si>
  <si>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</si>
  <si>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</si>
  <si>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</si>
  <si>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</si>
  <si>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</si>
  <si>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</si>
  <si>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</si>
  <si>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</si>
  <si>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</si>
  <si>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</si>
  <si>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</si>
  <si>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</si>
  <si>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</si>
  <si>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</si>
  <si>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</si>
  <si>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</si>
  <si>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</si>
  <si>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</si>
  <si>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</si>
  <si>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</si>
  <si>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</si>
  <si>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</si>
  <si>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</si>
  <si>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</si>
  <si>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</si>
  <si>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</si>
  <si>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</si>
  <si>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</si>
  <si>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</si>
  <si>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</si>
  <si>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</si>
  <si>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</si>
  <si>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</si>
  <si>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</si>
  <si>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</si>
  <si>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</si>
  <si>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</si>
  <si>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</si>
  <si>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</si>
  <si>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</si>
  <si>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</si>
  <si>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</si>
  <si>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</si>
  <si>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</si>
  <si>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</si>
  <si>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</si>
  <si>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</si>
  <si>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</si>
  <si>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</si>
  <si>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</si>
  <si>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</si>
  <si>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</si>
  <si>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</si>
  <si>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</si>
  <si>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</si>
  <si>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</si>
  <si>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</si>
  <si>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</si>
  <si>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</si>
  <si>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</si>
  <si>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</si>
  <si>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</si>
  <si>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</si>
  <si>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</si>
  <si>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</si>
  <si>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</si>
  <si>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</si>
  <si>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</si>
  <si>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</si>
  <si>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</si>
  <si>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</si>
  <si>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</si>
  <si>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</si>
  <si>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</si>
  <si>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</si>
  <si>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</si>
  <si>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</si>
  <si>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</si>
  <si>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</si>
  <si>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</si>
  <si>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</si>
  <si>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</si>
  <si>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</si>
  <si>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</si>
  <si>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</si>
  <si>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</si>
  <si>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</si>
  <si>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</si>
  <si>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</si>
  <si>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</si>
  <si>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</si>
  <si>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</si>
  <si>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</si>
  <si>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</si>
  <si>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</si>
  <si>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</si>
  <si>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</si>
  <si>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</si>
  <si>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</si>
  <si>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</si>
  <si>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</si>
  <si>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</si>
  <si>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</si>
  <si>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</si>
  <si>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</si>
  <si>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</si>
  <si>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</si>
  <si>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</si>
  <si>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</si>
  <si>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</si>
  <si>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</si>
  <si>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</si>
  <si>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</si>
  <si>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</si>
  <si>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</si>
  <si>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</si>
  <si>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</si>
  <si>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</si>
  <si>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</si>
  <si>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</si>
  <si>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</si>
  <si>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</si>
  <si>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</si>
  <si>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</si>
  <si>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</si>
  <si>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</si>
  <si>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</si>
  <si>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</si>
  <si>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</si>
  <si>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</si>
  <si>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</si>
  <si>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</si>
  <si>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</si>
  <si>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</si>
  <si>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</si>
  <si>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</si>
  <si>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</si>
  <si>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</si>
  <si>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</si>
  <si>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</si>
  <si>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</si>
  <si>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</si>
  <si>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</si>
  <si>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</si>
  <si>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</si>
  <si>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</si>
  <si>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</si>
  <si>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</si>
  <si>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</si>
  <si>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</si>
  <si>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</si>
  <si>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</si>
  <si>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</si>
  <si>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</si>
  <si>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</si>
  <si>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</si>
  <si>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</si>
  <si>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</si>
  <si>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</si>
  <si>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</si>
  <si>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</si>
  <si>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</si>
  <si>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</si>
  <si>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</si>
  <si>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</si>
  <si>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</si>
  <si>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</si>
  <si>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</si>
  <si>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</si>
  <si>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</si>
  <si>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</si>
  <si>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</si>
  <si>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</si>
  <si>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</si>
  <si>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</si>
  <si>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</si>
  <si>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</si>
  <si>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</si>
  <si>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</si>
  <si>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</si>
  <si>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</si>
  <si>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</si>
  <si>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</si>
  <si>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</si>
  <si>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</si>
  <si>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</si>
  <si>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</si>
  <si>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</si>
  <si>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</si>
  <si>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</si>
  <si>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</si>
  <si>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</si>
  <si>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</si>
  <si>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</si>
  <si>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</si>
  <si>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</si>
  <si>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</si>
  <si>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</si>
  <si>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</si>
  <si>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</si>
  <si>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</si>
  <si>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</si>
  <si>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</si>
  <si>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</si>
  <si>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</si>
  <si>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</si>
  <si>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</si>
  <si>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</si>
  <si>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</si>
  <si>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</si>
  <si>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</si>
  <si>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</si>
  <si>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</si>
  <si>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</si>
  <si>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</si>
  <si>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</si>
  <si>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</si>
  <si>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</si>
  <si>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</si>
  <si>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</si>
  <si>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</si>
  <si>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</si>
  <si>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</si>
  <si>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</si>
  <si>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</si>
  <si>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</si>
  <si>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</si>
  <si>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</si>
  <si>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</si>
  <si>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</si>
  <si>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</si>
  <si>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</si>
  <si>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</si>
  <si>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</si>
  <si>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</si>
  <si>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</si>
  <si>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</si>
  <si>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</si>
  <si>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</si>
  <si>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</si>
  <si>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</si>
  <si>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</si>
  <si>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</si>
  <si>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</si>
  <si>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</si>
  <si>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</si>
  <si>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</si>
  <si>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</si>
  <si>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</si>
  <si>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</si>
  <si>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</si>
  <si>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</si>
  <si>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</si>
  <si>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</si>
  <si>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</si>
  <si>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</si>
  <si>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</si>
  <si>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</si>
  <si>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</si>
  <si>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</si>
  <si>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</si>
  <si>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</si>
  <si>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</si>
  <si>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</si>
  <si>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</si>
  <si>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</si>
  <si>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</si>
  <si>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</si>
  <si>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</si>
  <si>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</si>
  <si>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</si>
  <si>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</si>
  <si>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</si>
  <si>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</si>
  <si>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</si>
  <si>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</si>
  <si>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</si>
  <si>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</si>
  <si>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</si>
  <si>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</si>
  <si>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</si>
  <si>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</si>
  <si>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</si>
  <si>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</si>
  <si>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</si>
  <si>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</si>
  <si>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</si>
  <si>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</si>
  <si>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</si>
  <si>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</si>
  <si>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</si>
  <si>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</si>
  <si>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</si>
  <si>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</si>
  <si>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</si>
  <si>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</si>
  <si>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</si>
  <si>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</si>
  <si>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</si>
  <si>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</si>
  <si>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</si>
  <si>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</si>
  <si>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</si>
  <si>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</si>
  <si>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</si>
  <si>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</si>
  <si>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</si>
  <si>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</si>
  <si>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</si>
  <si>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</si>
  <si>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</si>
  <si>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</si>
  <si>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</si>
  <si>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</si>
  <si>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</si>
  <si>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</si>
  <si>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</si>
  <si>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</si>
  <si>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</si>
  <si>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</si>
  <si>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</si>
  <si>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</si>
  <si>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</si>
  <si>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</si>
  <si>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</si>
  <si>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</si>
  <si>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</si>
  <si>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</si>
  <si>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</si>
  <si>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</si>
  <si>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</si>
  <si>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</si>
  <si>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</si>
  <si>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</si>
  <si>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</si>
  <si>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</si>
  <si>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</si>
  <si>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</si>
  <si>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</si>
  <si>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</si>
  <si>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</si>
  <si>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</si>
  <si>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</si>
  <si>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</si>
  <si>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</si>
  <si>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</si>
  <si>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</si>
  <si>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</si>
  <si>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</si>
  <si>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</si>
  <si>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</si>
  <si>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</si>
  <si>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</si>
  <si>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</si>
  <si>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</si>
  <si>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</si>
  <si>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</si>
  <si>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</si>
  <si>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</si>
  <si>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</si>
  <si>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</si>
  <si>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</si>
  <si>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</si>
  <si>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</si>
  <si>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</si>
  <si>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</si>
  <si>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</si>
  <si>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</si>
  <si>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</si>
  <si>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</si>
  <si>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</si>
  <si>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</si>
  <si>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</si>
  <si>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</si>
  <si>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</si>
  <si>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</si>
  <si>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</si>
  <si>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</si>
  <si>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</si>
  <si>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</si>
  <si>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</si>
  <si>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</si>
  <si>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</si>
  <si>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</si>
  <si>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</si>
  <si>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</si>
  <si>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</si>
  <si>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</si>
  <si>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</si>
  <si>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</si>
  <si>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</si>
  <si>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</si>
  <si>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</si>
  <si>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</si>
  <si>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</si>
  <si>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</si>
  <si>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</si>
  <si>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</si>
  <si>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</si>
  <si>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</si>
  <si>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</si>
  <si>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</si>
  <si>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</si>
  <si>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</si>
  <si>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</si>
  <si>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</si>
  <si>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</si>
  <si>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</si>
  <si>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</si>
  <si>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</si>
  <si>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</si>
  <si>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</si>
  <si>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</si>
  <si>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</si>
  <si>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</si>
  <si>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</si>
  <si>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</si>
  <si>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</si>
  <si>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</si>
  <si>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</si>
  <si>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</si>
  <si>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</si>
  <si>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</si>
  <si>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</si>
  <si>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</si>
  <si>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</si>
  <si>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</si>
  <si>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</si>
  <si>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</si>
  <si>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</si>
  <si>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</si>
  <si>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</si>
  <si>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</si>
  <si>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</si>
  <si>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</si>
  <si>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</si>
  <si>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</si>
  <si>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</si>
  <si>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</si>
  <si>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</si>
  <si>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</si>
  <si>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</si>
  <si>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</si>
  <si>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</si>
  <si>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</si>
  <si>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</si>
  <si>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</si>
  <si>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</si>
  <si>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</si>
  <si>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</si>
  <si>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</si>
  <si>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</si>
  <si>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</si>
  <si>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</si>
  <si>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</si>
  <si>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</si>
  <si>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</si>
  <si>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</si>
  <si>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</si>
  <si>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</si>
  <si>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</si>
  <si>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</si>
  <si>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</si>
  <si>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</si>
  <si>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</si>
  <si>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</si>
  <si>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</si>
  <si>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</si>
  <si>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</si>
  <si>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</si>
  <si>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</si>
  <si>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</si>
  <si>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</si>
  <si>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</si>
  <si>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</si>
  <si>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</si>
  <si>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</si>
  <si>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</si>
  <si>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</si>
  <si>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</si>
  <si>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</si>
  <si>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</si>
  <si>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</si>
  <si>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</si>
  <si>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</si>
  <si>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</si>
  <si>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</si>
  <si>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</si>
  <si>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</si>
  <si>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</si>
  <si>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</si>
  <si>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</si>
  <si>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</si>
  <si>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</si>
  <si>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</si>
  <si>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</si>
  <si>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</si>
  <si>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</si>
  <si>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</si>
  <si>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</si>
  <si>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</si>
  <si>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</si>
  <si>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</si>
  <si>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</si>
  <si>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</si>
  <si>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</si>
  <si>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</si>
  <si>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</si>
  <si>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</si>
  <si>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</si>
  <si>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</si>
  <si>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</si>
  <si>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</si>
  <si>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</si>
  <si>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</si>
  <si>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</si>
  <si>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</si>
  <si>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</si>
  <si>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</si>
  <si>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</si>
  <si>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</si>
  <si>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</si>
  <si>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</si>
  <si>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</si>
  <si>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</si>
  <si>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</si>
  <si>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</si>
  <si>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</si>
  <si>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</si>
  <si>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</si>
  <si>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</si>
  <si>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</si>
  <si>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</si>
  <si>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</si>
  <si>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</si>
  <si>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</si>
  <si>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</si>
  <si>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</si>
  <si>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</si>
  <si>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</si>
  <si>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</si>
  <si>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</si>
  <si>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</si>
  <si>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</si>
  <si>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</si>
  <si>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</si>
  <si>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</si>
  <si>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</si>
  <si>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</si>
  <si>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</si>
  <si>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</si>
  <si>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</si>
  <si>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</si>
  <si>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</si>
  <si>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</si>
  <si>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</si>
  <si>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</si>
  <si>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</si>
  <si>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</si>
  <si>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</si>
  <si>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</si>
  <si>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</si>
  <si>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</si>
  <si>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</si>
  <si>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</si>
  <si>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</si>
  <si>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</si>
  <si>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</si>
  <si>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</si>
  <si>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</si>
  <si>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</si>
  <si>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</si>
  <si>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</si>
  <si>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</si>
  <si>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</si>
  <si>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</si>
  <si>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</si>
  <si>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</si>
  <si>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</si>
  <si>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</si>
  <si>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</si>
  <si>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</si>
  <si>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</si>
  <si>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</si>
  <si>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</si>
  <si>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</si>
  <si>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</si>
  <si>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</si>
  <si>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</si>
  <si>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</si>
  <si>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</si>
  <si>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</si>
  <si>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</si>
  <si>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</si>
  <si>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</si>
  <si>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</si>
  <si>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</si>
  <si>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</si>
  <si>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</si>
  <si>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</si>
  <si>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</si>
  <si>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</si>
  <si>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</si>
  <si>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</si>
  <si>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</si>
  <si>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</si>
  <si>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</si>
  <si>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</si>
  <si>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</si>
  <si>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</si>
  <si>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</si>
  <si>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</si>
  <si>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</si>
  <si>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</si>
  <si>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</si>
  <si>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</si>
  <si>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</si>
  <si>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</si>
  <si>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</si>
  <si>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</si>
  <si>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</si>
  <si>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</si>
  <si>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</si>
  <si>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</si>
  <si>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</si>
  <si>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</si>
  <si>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</si>
  <si>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</si>
  <si>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</si>
  <si>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</si>
  <si>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</si>
  <si>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</si>
  <si>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</si>
  <si>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</si>
  <si>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</si>
  <si>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</si>
  <si>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</si>
  <si>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</si>
  <si>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</si>
  <si>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</si>
  <si>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</si>
  <si>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</si>
  <si>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</si>
  <si>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</si>
  <si>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</si>
  <si>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</si>
  <si>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</si>
  <si>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</si>
  <si>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</si>
  <si>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</si>
  <si>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</si>
  <si>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</si>
  <si>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</si>
  <si>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</si>
  <si>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</si>
  <si>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</si>
  <si>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</si>
  <si>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</si>
  <si>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</si>
  <si>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</si>
  <si>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</si>
  <si>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</si>
  <si>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</si>
  <si>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</si>
  <si>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</si>
  <si>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</si>
  <si>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</si>
  <si>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</si>
  <si>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</si>
  <si>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</si>
  <si>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</si>
  <si>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</si>
  <si>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</si>
  <si>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</si>
  <si>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</si>
  <si>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</si>
  <si>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</si>
  <si>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</si>
  <si>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</si>
  <si>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</si>
  <si>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</si>
  <si>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</si>
  <si>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</si>
  <si>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</si>
  <si>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</si>
  <si>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</si>
  <si>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</si>
  <si>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</si>
  <si>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</si>
  <si>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</si>
  <si>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</si>
  <si>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</si>
  <si>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</si>
  <si>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</si>
  <si>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</si>
  <si>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</si>
  <si>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</si>
  <si>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</si>
  <si>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</si>
  <si>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</si>
  <si>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</si>
  <si>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</si>
  <si>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</si>
  <si>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</si>
  <si>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</si>
  <si>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</si>
  <si>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</si>
  <si>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</si>
  <si>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</si>
  <si>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</si>
  <si>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</si>
  <si>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</si>
  <si>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</si>
  <si>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</si>
  <si>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</si>
  <si>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</si>
  <si>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</si>
  <si>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</si>
  <si>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</si>
  <si>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</si>
  <si>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</si>
  <si>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</si>
  <si>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</si>
  <si>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</si>
  <si>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</si>
  <si>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</si>
  <si>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</si>
  <si>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</si>
  <si>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</si>
  <si>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</si>
  <si>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</si>
  <si>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</si>
  <si>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</si>
  <si>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</si>
  <si>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</si>
  <si>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</si>
  <si>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</si>
  <si>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</si>
  <si>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</si>
  <si>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</si>
  <si>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</si>
  <si>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</si>
  <si>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</si>
  <si>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</si>
  <si>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</si>
  <si>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</si>
  <si>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</si>
  <si>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</si>
  <si>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</si>
  <si>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</si>
  <si>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</si>
  <si>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</si>
  <si>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</si>
  <si>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</si>
  <si>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</si>
  <si>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</si>
  <si>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</si>
  <si>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</si>
  <si>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</si>
  <si>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</si>
  <si>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</si>
  <si>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</si>
  <si>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</si>
  <si>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</si>
  <si>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</si>
  <si>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</si>
  <si>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</si>
  <si>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</si>
  <si>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</si>
  <si>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</si>
  <si>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</si>
  <si>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</si>
  <si>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</si>
  <si>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</si>
  <si>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</si>
  <si>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</si>
  <si>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</si>
  <si>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</si>
  <si>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</si>
  <si>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</si>
  <si>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</si>
  <si>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</si>
  <si>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</si>
  <si>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</si>
  <si>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</si>
  <si>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</si>
  <si>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</si>
  <si>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</si>
  <si>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</si>
  <si>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</si>
  <si>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</si>
  <si>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</si>
  <si>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</si>
  <si>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</si>
  <si>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</si>
  <si>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</si>
  <si>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</si>
  <si>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</si>
  <si>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</si>
  <si>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</si>
  <si>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</si>
  <si>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</si>
  <si>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</si>
  <si>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</si>
  <si>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</si>
  <si>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</si>
  <si>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</si>
  <si>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</si>
  <si>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</si>
  <si>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</si>
  <si>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</si>
  <si>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</si>
  <si>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</si>
  <si>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</si>
  <si>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</si>
  <si>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</si>
  <si>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</si>
  <si>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</si>
  <si>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</si>
  <si>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</si>
  <si>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</si>
  <si>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</si>
  <si>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</si>
  <si>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</si>
  <si>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</si>
  <si>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</si>
  <si>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</si>
  <si>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</si>
  <si>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</si>
  <si>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</si>
  <si>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</si>
  <si>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</si>
  <si>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</si>
  <si>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</si>
  <si>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</si>
  <si>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</si>
  <si>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</si>
  <si>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</si>
  <si>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</si>
  <si>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</si>
  <si>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</si>
  <si>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</si>
  <si>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</si>
  <si>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</si>
  <si>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</si>
  <si>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</si>
  <si>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</si>
  <si>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</si>
  <si>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</si>
  <si>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</si>
  <si>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</si>
  <si>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</si>
  <si>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</si>
  <si>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</si>
  <si>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</si>
  <si>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</si>
  <si>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</si>
  <si>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</si>
  <si>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</si>
  <si>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</si>
  <si>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</si>
  <si>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</si>
  <si>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</si>
  <si>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</si>
  <si>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</si>
  <si>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</si>
  <si>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</si>
  <si>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</si>
  <si>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</si>
  <si>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</si>
  <si>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</si>
  <si>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</si>
  <si>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</si>
  <si>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</si>
  <si>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</si>
  <si>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</si>
  <si>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</si>
  <si>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</si>
  <si>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</si>
  <si>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</si>
  <si>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</si>
  <si>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</si>
  <si>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</si>
  <si>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</si>
  <si>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</si>
  <si>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</si>
  <si>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</si>
  <si>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</si>
  <si>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</si>
  <si>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</si>
  <si>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</si>
  <si>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</si>
  <si>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</si>
  <si>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</si>
  <si>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</si>
  <si>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</si>
  <si>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</si>
  <si>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</si>
  <si>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</si>
  <si>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</si>
  <si>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</si>
  <si>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</si>
  <si>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</si>
  <si>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</si>
  <si>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</si>
  <si>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</si>
  <si>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</si>
  <si>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</si>
  <si>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</si>
  <si>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</si>
  <si>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</si>
  <si>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</si>
  <si>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</si>
  <si>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</si>
  <si>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</si>
  <si>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</si>
  <si>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</si>
  <si>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</si>
  <si>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</si>
  <si>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</si>
  <si>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</si>
  <si>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</si>
  <si>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</si>
  <si>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</si>
  <si>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</si>
  <si>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</si>
  <si>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</si>
  <si>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</si>
  <si>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</si>
  <si>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</si>
  <si>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</si>
  <si>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</si>
  <si>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</si>
  <si>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</si>
  <si>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</si>
  <si>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</si>
  <si>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</si>
  <si>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</si>
  <si>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</si>
  <si>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</si>
  <si>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</si>
  <si>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</si>
  <si>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</si>
  <si>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</si>
  <si>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</si>
  <si>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</si>
  <si>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</si>
  <si>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</si>
  <si>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</si>
  <si>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</si>
  <si>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</si>
  <si>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</si>
  <si>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</si>
  <si>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</si>
  <si>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</si>
  <si>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</si>
  <si>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</si>
  <si>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</si>
  <si>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</si>
  <si>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</si>
  <si>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</si>
  <si>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</si>
  <si>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</si>
  <si>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</si>
  <si>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</si>
  <si>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</si>
  <si>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</si>
  <si>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</si>
  <si>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</si>
  <si>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</si>
  <si>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</si>
  <si>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</si>
  <si>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</si>
  <si>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</si>
  <si>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</si>
  <si>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</si>
  <si>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</si>
  <si>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</si>
  <si>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</si>
  <si>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</si>
  <si>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</si>
  <si>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</si>
  <si>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</si>
  <si>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</si>
  <si>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</si>
  <si>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</si>
  <si>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</si>
  <si>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</si>
  <si>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</si>
  <si>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</si>
  <si>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</si>
  <si>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</si>
  <si>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</si>
  <si>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</si>
  <si>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</si>
  <si>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</si>
  <si>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</si>
  <si>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</si>
  <si>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</si>
  <si>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</si>
  <si>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</si>
  <si>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</si>
  <si>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</si>
  <si>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</si>
  <si>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</si>
  <si>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</si>
  <si>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</si>
  <si>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</si>
  <si>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</si>
  <si>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</si>
  <si>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</si>
  <si>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</si>
  <si>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</si>
  <si>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</si>
  <si>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</si>
  <si>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</si>
  <si>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</si>
  <si>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</si>
  <si>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</si>
  <si>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</si>
  <si>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</si>
  <si>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</si>
  <si>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</si>
  <si>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</si>
  <si>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</si>
  <si>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</si>
  <si>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</si>
  <si>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</si>
  <si>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</si>
  <si>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</si>
  <si>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</si>
  <si>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</si>
  <si>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</si>
  <si>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</si>
  <si>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</si>
  <si>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</si>
  <si>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</si>
  <si>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</si>
  <si>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</si>
  <si>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</si>
  <si>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</si>
  <si>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</si>
  <si>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</si>
  <si>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</si>
  <si>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</si>
  <si>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</si>
  <si>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</si>
  <si>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</si>
  <si>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</si>
  <si>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</si>
  <si>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</si>
  <si>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</si>
  <si>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</si>
  <si>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</si>
  <si>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</si>
  <si>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</si>
  <si>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</si>
  <si>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</si>
  <si>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</si>
  <si>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</si>
  <si>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</si>
  <si>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</si>
  <si>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</si>
  <si>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</si>
  <si>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</si>
  <si>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</si>
  <si>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</si>
  <si>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</si>
  <si>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</si>
  <si>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</si>
  <si>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</si>
  <si>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</si>
  <si>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</si>
  <si>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</si>
  <si>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</si>
  <si>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</si>
  <si>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</si>
  <si>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</si>
  <si>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</si>
  <si>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</si>
  <si>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</si>
  <si>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</si>
  <si>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</si>
  <si>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</si>
  <si>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</si>
  <si>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</si>
  <si>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</si>
  <si>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</si>
  <si>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</si>
  <si>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</si>
  <si>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</si>
  <si>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</si>
  <si>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</si>
  <si>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</si>
  <si>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</si>
  <si>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</si>
  <si>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</si>
  <si>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</si>
  <si>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</si>
  <si>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</si>
  <si>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</si>
  <si>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</si>
  <si>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</si>
  <si>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</si>
  <si>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</si>
  <si>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</si>
  <si>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</si>
  <si>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</si>
  <si>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</si>
  <si>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</si>
  <si>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</si>
  <si>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</si>
  <si>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</si>
  <si>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</si>
  <si>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</si>
  <si>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</si>
  <si>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</si>
  <si>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</si>
  <si>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</si>
  <si>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</si>
  <si>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</si>
  <si>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</si>
  <si>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</si>
  <si>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</si>
  <si>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</si>
  <si>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</si>
  <si>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</si>
  <si>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</si>
  <si>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</si>
  <si>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</si>
  <si>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</si>
  <si>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</si>
  <si>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</si>
  <si>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</si>
  <si>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</si>
  <si>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</si>
  <si>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</si>
  <si>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</si>
  <si>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</si>
  <si>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</si>
  <si>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</si>
  <si>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</si>
  <si>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</si>
  <si>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</si>
  <si>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</si>
  <si>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</si>
  <si>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</si>
  <si>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</si>
  <si>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</si>
  <si>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</si>
  <si>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</si>
  <si>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</si>
  <si>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</si>
  <si>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</si>
  <si>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</si>
  <si>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</si>
  <si>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</si>
  <si>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</si>
  <si>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</si>
  <si>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</si>
  <si>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</si>
  <si>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</si>
  <si>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</si>
  <si>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</si>
  <si>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</si>
  <si>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</si>
  <si>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</si>
  <si>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</si>
  <si>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</si>
  <si>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</si>
  <si>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</si>
  <si>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</si>
  <si>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</si>
  <si>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</si>
  <si>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</si>
  <si>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</si>
  <si>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</si>
  <si>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</si>
  <si>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</si>
  <si>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</si>
  <si>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</si>
  <si>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</si>
  <si>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</si>
  <si>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</si>
  <si>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</si>
  <si>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</si>
  <si>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</si>
  <si>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</si>
  <si>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</si>
  <si>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</si>
  <si>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</si>
  <si>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</si>
  <si>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</si>
  <si>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</si>
  <si>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</si>
  <si>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</si>
  <si>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</si>
  <si>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</si>
  <si>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</si>
  <si>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</si>
  <si>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</si>
  <si>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</si>
  <si>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</si>
  <si>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</si>
  <si>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</si>
  <si>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</si>
  <si>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</si>
  <si>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</si>
  <si>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</si>
  <si>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</si>
  <si>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</si>
  <si>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</si>
  <si>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</si>
  <si>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</si>
  <si>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</si>
  <si>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</si>
  <si>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</si>
  <si>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</si>
  <si>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</si>
  <si>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</si>
  <si>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</si>
  <si>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</si>
  <si>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</si>
  <si>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</si>
  <si>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</si>
  <si>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</si>
  <si>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</si>
  <si>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</si>
  <si>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</si>
  <si>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</si>
  <si>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</si>
  <si>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</si>
  <si>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</si>
  <si>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</si>
  <si>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</si>
  <si>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</si>
  <si>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</si>
  <si>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</si>
  <si>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</si>
  <si>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</si>
  <si>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</si>
  <si>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</si>
  <si>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</si>
  <si>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</si>
  <si>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</si>
  <si>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</si>
  <si>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</si>
  <si>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</si>
  <si>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</si>
  <si>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</si>
  <si>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</si>
  <si>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</si>
  <si>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</si>
  <si>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</si>
  <si>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</si>
  <si>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</si>
  <si>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</si>
  <si>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</si>
  <si>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</si>
  <si>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</si>
  <si>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</si>
  <si>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</si>
  <si>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</si>
  <si>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</si>
  <si>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</si>
  <si>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</si>
  <si>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</si>
  <si>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</si>
  <si>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</si>
  <si>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</si>
  <si>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</si>
  <si>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</si>
  <si>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</si>
  <si>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</si>
  <si>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</si>
  <si>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</si>
  <si>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</si>
  <si>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</si>
  <si>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</si>
  <si>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</si>
  <si>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</si>
  <si>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</si>
  <si>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</si>
  <si>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</si>
  <si>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</si>
  <si>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</si>
  <si>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</si>
  <si>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</si>
  <si>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</si>
  <si>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</si>
  <si>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</si>
  <si>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</si>
  <si>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</si>
  <si>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</si>
  <si>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</si>
  <si>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</si>
  <si>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</si>
  <si>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</si>
  <si>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</si>
  <si>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</si>
  <si>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</si>
  <si>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</si>
  <si>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</si>
  <si>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</si>
  <si>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</si>
  <si>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</si>
  <si>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</si>
  <si>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</si>
  <si>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</si>
  <si>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</si>
  <si>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</si>
  <si>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</si>
  <si>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</si>
  <si>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</si>
  <si>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</si>
  <si>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</si>
  <si>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</si>
  <si>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</si>
  <si>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</si>
  <si>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</si>
  <si>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</si>
  <si>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</si>
  <si>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</si>
  <si>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</si>
  <si>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</si>
  <si>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</si>
  <si>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</si>
  <si>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</si>
  <si>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</si>
  <si>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</si>
  <si>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</si>
  <si>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</si>
  <si>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</si>
  <si>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</si>
  <si>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</si>
  <si>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</si>
  <si>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</si>
  <si>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</si>
  <si>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</si>
  <si>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</si>
  <si>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</si>
  <si>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</si>
  <si>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</si>
  <si>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</si>
  <si>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</si>
  <si>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</si>
  <si>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</si>
  <si>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</si>
  <si>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</si>
  <si>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</si>
  <si>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</si>
  <si>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</si>
  <si>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</si>
  <si>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</si>
  <si>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</si>
  <si>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</si>
  <si>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</si>
  <si>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</si>
  <si>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</si>
  <si>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</si>
  <si>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</si>
  <si>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</si>
  <si>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</si>
  <si>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</si>
  <si>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</si>
  <si>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</si>
  <si>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</si>
  <si>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</si>
  <si>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</si>
  <si>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</si>
  <si>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</si>
  <si>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</si>
  <si>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</si>
  <si>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</si>
  <si>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</si>
  <si>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</si>
  <si>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</si>
  <si>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</si>
  <si>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</si>
  <si>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</si>
  <si>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</si>
  <si>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</si>
  <si>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</si>
  <si>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</si>
  <si>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</si>
  <si>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</si>
  <si>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</si>
  <si>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</si>
  <si>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</si>
  <si>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</si>
  <si>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</si>
  <si>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</si>
  <si>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</si>
  <si>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</si>
  <si>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</si>
  <si>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</si>
  <si>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</si>
  <si>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</si>
  <si>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</si>
  <si>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</si>
  <si>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</si>
  <si>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</si>
  <si>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</si>
  <si>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</si>
  <si>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</si>
  <si>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</si>
  <si>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</si>
  <si>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</si>
  <si>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</si>
  <si>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</si>
  <si>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</si>
  <si>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</si>
  <si>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</si>
  <si>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</si>
  <si>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</si>
  <si>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</si>
  <si>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</si>
  <si>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</si>
  <si>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</si>
  <si>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</si>
  <si>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</si>
  <si>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</si>
  <si>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</si>
  <si>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</si>
  <si>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</si>
  <si>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</si>
  <si>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</si>
  <si>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</si>
  <si>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</si>
  <si>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</si>
  <si>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</si>
  <si>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</si>
  <si>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</si>
  <si>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</si>
  <si>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</si>
  <si>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</si>
  <si>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</si>
  <si>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</si>
  <si>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</si>
  <si>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</si>
  <si>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</si>
  <si>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</si>
  <si>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</si>
  <si>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</si>
  <si>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</si>
  <si>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</si>
  <si>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</si>
  <si>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</si>
  <si>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</si>
  <si>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</si>
  <si>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</si>
  <si>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</si>
  <si>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</si>
  <si>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</si>
  <si>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</si>
  <si>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</si>
  <si>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</si>
  <si>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</si>
  <si>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</si>
  <si>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</si>
  <si>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</si>
  <si>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</si>
  <si>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</si>
  <si>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</si>
  <si>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</si>
  <si>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</si>
  <si>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</si>
  <si>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</si>
  <si>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</si>
  <si>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</si>
  <si>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</si>
  <si>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</si>
  <si>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</si>
  <si>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</si>
  <si>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</si>
  <si>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</si>
  <si>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</si>
  <si>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</si>
  <si>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</si>
  <si>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</si>
  <si>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</si>
  <si>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</si>
  <si>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</si>
  <si>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</si>
  <si>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</si>
  <si>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</si>
  <si>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</si>
  <si>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</si>
  <si>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</si>
  <si>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</si>
  <si>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</si>
  <si>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</si>
  <si>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</si>
  <si>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</si>
  <si>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</si>
  <si>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</si>
  <si>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</si>
  <si>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</si>
  <si>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</si>
  <si>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</si>
  <si>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</si>
  <si>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</si>
  <si>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</si>
  <si>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</si>
  <si>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</si>
  <si>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</si>
  <si>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</si>
  <si>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</si>
  <si>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</si>
  <si>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</si>
  <si>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</si>
  <si>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</si>
  <si>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</si>
  <si>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</si>
  <si>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</si>
  <si>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</si>
  <si>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</si>
  <si>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</si>
  <si>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</si>
  <si>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</si>
  <si>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</si>
  <si>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</si>
  <si>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</si>
  <si>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</si>
  <si>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</si>
  <si>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</si>
  <si>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</si>
  <si>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</si>
  <si>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</si>
  <si>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</si>
  <si>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</si>
  <si>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</si>
  <si>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</si>
  <si>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</si>
  <si>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</si>
  <si>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</si>
  <si>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</si>
  <si>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</si>
  <si>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</si>
  <si>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</si>
  <si>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</si>
  <si>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</si>
  <si>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</si>
  <si>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</si>
  <si>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</si>
  <si>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</si>
  <si>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</si>
  <si>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</si>
  <si>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</si>
  <si>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</si>
  <si>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</si>
  <si>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</si>
  <si>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</si>
  <si>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</si>
  <si>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</si>
  <si>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</si>
  <si>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</si>
  <si>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</si>
  <si>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</si>
  <si>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</si>
  <si>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</si>
  <si>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</si>
  <si>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</si>
  <si>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</si>
  <si>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</si>
  <si>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</si>
  <si>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</si>
  <si>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</si>
  <si>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</si>
  <si>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</si>
  <si>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</si>
  <si>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</si>
  <si>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</si>
  <si>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</si>
  <si>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</si>
  <si>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</si>
  <si>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</si>
  <si>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</si>
  <si>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</si>
  <si>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</si>
  <si>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</si>
  <si>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</si>
  <si>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</si>
  <si>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</si>
  <si>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</si>
  <si>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</si>
  <si>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</si>
  <si>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</si>
  <si>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</si>
  <si>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</si>
  <si>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</si>
  <si>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</si>
  <si>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</si>
  <si>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</si>
  <si>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</si>
  <si>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</si>
  <si>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</si>
  <si>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</si>
  <si>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</si>
  <si>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</si>
  <si>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</si>
  <si>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</si>
  <si>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</si>
  <si>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</si>
  <si>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</si>
  <si>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</si>
  <si>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</si>
  <si>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</si>
  <si>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</si>
  <si>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</si>
  <si>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</si>
  <si>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</si>
  <si>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</si>
  <si>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</si>
  <si>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</si>
  <si>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</si>
  <si>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</si>
  <si>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</si>
  <si>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</si>
  <si>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</si>
  <si>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</si>
  <si>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</si>
  <si>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</si>
  <si>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</si>
  <si>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</si>
  <si>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</si>
  <si>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</si>
  <si>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</si>
  <si>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</si>
  <si>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</si>
  <si>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</si>
  <si>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</si>
  <si>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</si>
  <si>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 xml:space="preserve">Wei Jun </t>
  </si>
  <si>
    <t>Wei Yen, Alex,Ivan</t>
  </si>
  <si>
    <t>Wei Yen, Alex,Suki</t>
  </si>
  <si>
    <t>Paul,Ivan</t>
  </si>
  <si>
    <t>Wei Yen, Jia Leong, Alex</t>
  </si>
  <si>
    <t>Jia Leong, Wei Jun</t>
  </si>
  <si>
    <t>Wei Yen, Jia Leong</t>
  </si>
  <si>
    <t>Paul,Ivan, Jonathan</t>
  </si>
  <si>
    <t>Jonathan, Vijay, Jia Leong, Ivan, Vanness</t>
  </si>
  <si>
    <t>Jonathan, Vijay, Jia Leong, Vanness</t>
  </si>
  <si>
    <t>23/9/2024 - 29/9/2024</t>
  </si>
  <si>
    <t>back to ipoh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</si>
</sst>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LEX YEW JIAN FENG" id="{74569A8D-FF14-49CE-84CF-2CA1E56EBAE5}" userId="S::tp059373@mail.apu.edu.my::06096483-1dcf-4a9d-9fb8-4ae49fe4925b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15" dT="2024-09-20T17:44:29.34" personId="{74569A8D-FF14-49CE-84CF-2CA1E56EBAE5}" id="{E3089462-40BD-4FD6-8685-04E0478683BE}">
    <text>(NEED 4ppl, got orientation in audi 1 and audi 2 tgt)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1" t="s">
        <v>76</v>
      </c>
      <c r="B1" s="82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229</v>
      </c>
      <c r="M50" s="61"/>
    </row>
    <row r="51" spans="2:13">
      <c r="B51" s="387" t="s">
        <v>138</v>
      </c>
      <c r="D51" t="s">
        <v>478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229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524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524</v>
      </c>
      <c r="M50" s="61"/>
      <c r="N50" s="62"/>
    </row>
    <row r="51" spans="2:14">
      <c r="B51" s="387" t="s">
        <v>138</v>
      </c>
      <c r="D51" t="s">
        <v>478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820</v>
      </c>
    </row>
    <row r="49" spans="2:15">
      <c r="B49" s="387" t="s">
        <v>138</v>
      </c>
      <c r="D49" t="s">
        <v>821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844</v>
      </c>
    </row>
    <row r="49" spans="2:15">
      <c r="B49" s="387" t="s">
        <v>138</v>
      </c>
      <c r="D49" t="s">
        <v>845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983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1008</v>
      </c>
    </row>
    <row r="49" spans="2:15">
      <c r="B49" s="387" t="s">
        <v>138</v>
      </c>
      <c r="D49" t="s">
        <v>1009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1202</v>
      </c>
    </row>
    <row r="51" spans="2:15">
      <c r="B51" s="387" t="s">
        <v>138</v>
      </c>
      <c r="D51" t="s">
        <v>1102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D52" t="s">
        <v>1209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1483</v>
      </c>
    </row>
    <row r="33" spans="2:15">
      <c r="B33" s="56"/>
      <c r="D33" s="246" t="s">
        <v>1484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5" spans="2:15">
      <c r="B35" s="127" t="s">
        <v>136</v>
      </c>
      <c r="D35" s="247" t="s">
        <v>1485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1646</v>
      </c>
      <c r="F35">
        <v>44</v>
      </c>
      <c r="M35" s="61"/>
      <c r="N35" s="62"/>
      <c r="O35" s="61"/>
    </row>
    <row r="36" spans="5:15" hidden="1">
      <c r="E36" s="254" t="s">
        <v>1647</v>
      </c>
      <c r="F36">
        <f>16+24</f>
        <v>40</v>
      </c>
      <c r="M36" s="61"/>
      <c r="N36" s="62"/>
      <c r="O36" s="61"/>
    </row>
    <row r="37" spans="5:15" hidden="1">
      <c r="E37" s="254" t="s">
        <v>1648</v>
      </c>
      <c r="F37">
        <f>5+4+4+5.5+5.5+3+5+6+3</f>
        <v>41</v>
      </c>
      <c r="M37" s="61"/>
      <c r="N37" s="62"/>
      <c r="O37" s="61"/>
    </row>
    <row r="38" spans="5:15" hidden="1">
      <c r="E38" s="254" t="s">
        <v>1649</v>
      </c>
      <c r="F38">
        <f>3+2+2+1+1+3+3</f>
        <v>15</v>
      </c>
      <c r="M38" s="61"/>
      <c r="N38" s="62"/>
      <c r="O38" s="61"/>
    </row>
    <row r="39" spans="5:15" hidden="1">
      <c r="E39" s="254" t="s">
        <v>1650</v>
      </c>
      <c r="F39">
        <f>26+16</f>
        <v>42</v>
      </c>
    </row>
    <row r="40" spans="5:15" hidden="1">
      <c r="E40" s="254" t="s">
        <v>1651</v>
      </c>
      <c r="F40">
        <f>38+24</f>
        <v>62</v>
      </c>
    </row>
    <row r="41" spans="5:15" hidden="1">
      <c r="E41" s="254" t="s">
        <v>1652</v>
      </c>
      <c r="F41">
        <v>15</v>
      </c>
    </row>
    <row r="42" spans="5:15" hidden="1">
      <c r="E42" s="254" t="s">
        <v>1653</v>
      </c>
      <c r="F42">
        <v>14</v>
      </c>
    </row>
    <row r="43" spans="5:15" hidden="1">
      <c r="E43" s="254" t="s">
        <v>1654</v>
      </c>
      <c r="F43">
        <v>11</v>
      </c>
    </row>
    <row r="44" spans="5:15" hidden="1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0" spans="2:22">
      <c r="D30" t="s">
        <v>1732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1483</v>
      </c>
    </row>
    <row r="24" spans="2:22">
      <c r="B24" s="56"/>
      <c r="D24" s="58" t="s">
        <v>1484</v>
      </c>
    </row>
    <row r="27" spans="2:22">
      <c r="B27" s="127" t="s">
        <v>136</v>
      </c>
      <c r="D27" s="167" t="s">
        <v>1797</v>
      </c>
    </row>
    <row r="29" spans="2:2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67" t="s">
        <v>1818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>
      <c r="D32" s="103" t="s">
        <v>707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  <row r="27" spans="2:2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8" t="s">
        <v>2129</v>
      </c>
      <c r="C60" s="848"/>
      <c r="D60" s="848"/>
      <c r="E60" s="848"/>
    </row>
    <row r="61" spans="1:15">
      <c r="B61" s="848" t="s">
        <v>2130</v>
      </c>
      <c r="C61" s="848"/>
      <c r="D61" s="826"/>
      <c r="E61" s="826"/>
      <c r="F61" s="826"/>
    </row>
    <row r="62" spans="1:15">
      <c r="B62" s="848" t="s">
        <v>2131</v>
      </c>
      <c r="C62" s="848"/>
      <c r="D62" s="848"/>
      <c r="E62" s="848"/>
      <c r="F62" s="848"/>
    </row>
    <row r="63" spans="1:15">
      <c r="B63" s="848" t="s">
        <v>2132</v>
      </c>
      <c r="C63" s="848"/>
      <c r="D63" s="848"/>
      <c r="E63" s="848"/>
      <c r="F63" s="848"/>
    </row>
    <row r="64" spans="1:1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9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8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zoomScale="115" zoomScaleNormal="115" workbookViewId="0">
      <pane xSplit="4" topLeftCell="E9" activePane="topRight" state="frozen"/>
      <selection pane="topRight" activeCell="H22" sqref="H22"/>
      <selection activeCell="A4" sqref="A4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3.5</v>
      </c>
      <c r="O10" s="803" t="s">
        <v>2137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3.5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/>
      <c r="K15" s="460"/>
      <c r="L15" s="61"/>
      <c r="M15" s="647" t="s">
        <v>67</v>
      </c>
      <c r="N15" s="551">
        <f>COUNTIF(E7:K44, "*Jia Leong*")/2</f>
        <v>9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2464</v>
      </c>
      <c r="I20" s="452" t="s">
        <v>70</v>
      </c>
      <c r="J20" s="458"/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2464</v>
      </c>
      <c r="I21" s="452" t="s">
        <v>70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/>
      <c r="K22" s="460"/>
      <c r="L22" s="61"/>
      <c r="M22" s="646" t="s">
        <v>1956</v>
      </c>
      <c r="N22" s="327">
        <f>COUNTIF(E7:K44, "*Ivan*")/2</f>
        <v>8.5</v>
      </c>
      <c r="O22" s="802" t="s">
        <v>1977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/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2465</v>
      </c>
      <c r="H24" s="261" t="s">
        <v>67</v>
      </c>
      <c r="I24" s="452" t="s">
        <v>2422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2466</v>
      </c>
      <c r="H25" s="261" t="s">
        <v>67</v>
      </c>
      <c r="I25" s="452" t="s">
        <v>2422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2466</v>
      </c>
      <c r="H26" s="261" t="s">
        <v>67</v>
      </c>
      <c r="I26" s="452" t="s">
        <v>2467</v>
      </c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2466</v>
      </c>
      <c r="H27" s="261" t="s">
        <v>67</v>
      </c>
      <c r="I27" s="452" t="s">
        <v>2467</v>
      </c>
      <c r="J27" s="458"/>
      <c r="K27" s="460"/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2468</v>
      </c>
      <c r="H28" s="261" t="s">
        <v>2469</v>
      </c>
      <c r="I28" s="452" t="s">
        <v>2467</v>
      </c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2468</v>
      </c>
      <c r="H29" s="261"/>
      <c r="I29" s="452" t="s">
        <v>2467</v>
      </c>
      <c r="J29" s="458"/>
      <c r="K29" s="460"/>
      <c r="L29" s="61"/>
      <c r="M29" s="651" t="s">
        <v>1111</v>
      </c>
      <c r="N29" s="334">
        <f>COUNTIF(E7:K44, "*Paul*")/2</f>
        <v>4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2470</v>
      </c>
      <c r="H30" s="261"/>
      <c r="I30" s="452" t="s">
        <v>2467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2468</v>
      </c>
      <c r="H31" s="261"/>
      <c r="I31" s="452" t="s">
        <v>2467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2470</v>
      </c>
      <c r="H32" s="261"/>
      <c r="I32" s="452" t="s">
        <v>2467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2470</v>
      </c>
      <c r="H33" s="261"/>
      <c r="I33" s="452" t="s">
        <v>2471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2473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topLeftCell="A14" zoomScale="115" zoomScaleNormal="115" workbookViewId="0">
      <selection activeCell="G16" sqref="G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ca="1">IF(NOW() &lt; $H$49 + TIME(23,50,0), IF(AND(N7&lt;5, O7=""), "penalty of RM5 per hour", ""), P7)</f>
        <v>penalty of RM5 per hour</v>
      </c>
      <c r="Q7" s="785">
        <f ca="1">IF(NOW() &lt; $H$49 + TIME(23,50,0), IF(AND(N7&lt;5, O7=""), (5-N7)*5, ""), Q7)</f>
        <v>25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2475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ca="1">IF(NOW() &lt; $H$49 + TIME(23,50,0), IF(AND(N9&lt;5, O9=""), "penalty of RM5 per hour", ""), P9)</f>
        <v>penalty of RM5 per hour</v>
      </c>
      <c r="Q9" s="785">
        <f ca="1">IF(NOW() &lt; $H$49 + TIME(23,50,0), IF(AND(N9&lt;5, O9=""), (5-N9)*5, ""), Q9)</f>
        <v>25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ca="1">IF(NOW() &lt; $H$49 + TIME(23,50,0), IF(AND(N11&lt;5, O11=""), "penalty of RM5 per hour", ""), P11)</f>
        <v>penalty of RM5 per hour</v>
      </c>
      <c r="Q11" s="785">
        <f ca="1">IF(NOW() &lt; $H$49 + TIME(23,50,0), IF(AND(N11&lt;5, O11=""), (5-N11)*5, ""), Q11)</f>
        <v>25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ca="1">IF(NOW() &lt; $H$49 + TIME(23,50,0), IF(AND(N15&lt;5, O15=""), "penalty of RM5 per hour", ""), P15)</f>
        <v>penalty of RM5 per hour</v>
      </c>
      <c r="Q15" s="785">
        <f ca="1">IF(NOW() &lt; $H$49 + TIME(23,50,0), IF(AND(N15&lt;5, O15=""), (5-N15)*5, ""), Q15)</f>
        <v>25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694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2065</v>
      </c>
      <c r="F18" s="705" t="s">
        <v>2065</v>
      </c>
      <c r="G18" s="452"/>
      <c r="H18" s="5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ca="1">IF(NOW() &lt; $H$49 + TIME(23,50,0), IF(AND(N18&lt;5, O18=""), "penalty of RM5 per hour", ""), P18)</f>
        <v>penalty of RM5 per hour</v>
      </c>
      <c r="Q18" s="785">
        <f ca="1">IF(NOW() &lt; $H$49 + TIME(23,50,0), IF(AND(N18&lt;5, O18=""), (5-N18)*5, ""), Q18)</f>
        <v>25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2065</v>
      </c>
      <c r="F19" s="705" t="s">
        <v>2065</v>
      </c>
      <c r="G19" s="452" t="s">
        <v>1965</v>
      </c>
      <c r="H19" s="561" t="s">
        <v>1965</v>
      </c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25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2065</v>
      </c>
      <c r="F20" s="705"/>
      <c r="G20" s="452" t="s">
        <v>1965</v>
      </c>
      <c r="H20" s="561" t="s">
        <v>1965</v>
      </c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ca="1">IF(NOW() &lt; $H$49 + TIME(23,50,0), IF(AND(N20&lt;5, O20=""), "penalty of RM5 per hour", ""), P20)</f>
        <v>penalty of RM5 per hour</v>
      </c>
      <c r="Q20" s="785">
        <f ca="1">IF(NOW() &lt; $H$49 + TIME(23,50,0), IF(AND(N20&lt;5, O20=""), (5-N20)*5, ""), Q20)</f>
        <v>25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2065</v>
      </c>
      <c r="F21" s="705"/>
      <c r="G21" s="452" t="s">
        <v>1965</v>
      </c>
      <c r="H21" s="561" t="s">
        <v>1965</v>
      </c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2065</v>
      </c>
      <c r="F22" s="705"/>
      <c r="G22" s="452" t="s">
        <v>1965</v>
      </c>
      <c r="H22" s="561" t="s">
        <v>1965</v>
      </c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ca="1">IF(NOW() &lt; $H$49 + TIME(23,50,0), IF(AND(N22&lt;5, O22=""), "penalty of RM5 per hour", ""), P22)</f>
        <v>penalty of RM5 per hour</v>
      </c>
      <c r="Q22" s="785">
        <f ca="1">IF(NOW() &lt; $H$49 + TIME(23,50,0), IF(AND(N22&lt;5, O22=""), (5-N22)*5, ""), Q22)</f>
        <v>25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2065</v>
      </c>
      <c r="F23" s="705"/>
      <c r="G23" s="452" t="s">
        <v>1965</v>
      </c>
      <c r="H23" s="561" t="s">
        <v>1965</v>
      </c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2009</v>
      </c>
      <c r="F24" s="70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2009</v>
      </c>
      <c r="F25" s="70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2009</v>
      </c>
      <c r="F26" s="70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5</v>
      </c>
      <c r="O26" s="802"/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2009</v>
      </c>
      <c r="F27" s="694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2009</v>
      </c>
      <c r="F28" s="694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2009</v>
      </c>
      <c r="F29" s="694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2009</v>
      </c>
      <c r="F30" s="694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2009</v>
      </c>
      <c r="F31" s="694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2103</v>
      </c>
      <c r="F32" s="694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2103</v>
      </c>
      <c r="F33" s="694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  <legacy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2024-09-20T17:45:55Z</dcterms:modified>
  <cp:category/>
  <cp:contentStatus/>
</cp:coreProperties>
</file>