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513" documentId="101_{C41BB324-3EAE-5148-95F2-E4AD19BF45B2}" xr6:coauthVersionLast="47" xr6:coauthVersionMax="47" xr10:uidLastSave="{97BE9DDD-2CEA-4A30-82B5-2E4F43650A17}"/>
  <bookViews>
    <workbookView xWindow="-108" yWindow="-108" windowWidth="23256" windowHeight="12456" firstSheet="26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r:id="rId27"/>
    <sheet name="8 July 2024  " sheetId="99" r:id="rId28"/>
    <sheet name="15 July 2024  " sheetId="100" r:id="rId29"/>
    <sheet name="22 July 2024  " sheetId="101" r:id="rId30"/>
    <sheet name="29 July 2024  " sheetId="102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95" l="1"/>
  <c r="N27" i="95"/>
  <c r="N26" i="95"/>
  <c r="N25" i="95"/>
  <c r="N17" i="95"/>
  <c r="N12" i="95"/>
  <c r="L25" i="95" a="1"/>
  <c r="L25" i="95"/>
  <c r="L26" i="95" a="1"/>
  <c r="L26" i="95"/>
  <c r="L27" i="95" a="1"/>
  <c r="L27" i="95"/>
  <c r="L28" i="95" a="1"/>
  <c r="L28" i="95"/>
  <c r="L9" i="127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<sst xmlns="http://schemas.openxmlformats.org/spreadsheetml/2006/main" count="25032" uniqueCount="2044">
  <si>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</si>
  <si>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</si>
  <si>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</si>
  <si>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</si>
  <si>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</si>
  <si>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</si>
  <si>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</si>
  <si>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</si>
  <si>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</si>
  <si>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</si>
  <si>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</si>
  <si>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</si>
  <si>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</si>
  <si>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</si>
  <si>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</si>
  <si>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</si>
  <si>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</si>
  <si>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</si>
  <si>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</si>
  <si>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</si>
  <si>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</si>
  <si>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</si>
  <si>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</si>
  <si>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</si>
  <si>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</si>
  <si>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</si>
  <si>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</si>
  <si>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</si>
  <si>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</si>
  <si>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</si>
  <si>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</si>
  <si>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</si>
  <si>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</si>
  <si>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</si>
  <si>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</si>
  <si>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</si>
  <si>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</si>
  <si>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</si>
  <si>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</si>
  <si>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</si>
  <si>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</si>
  <si>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</si>
  <si>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</si>
  <si>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</si>
  <si>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</si>
  <si>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</si>
  <si>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</si>
  <si>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</si>
  <si>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</si>
  <si>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</si>
  <si>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</si>
  <si>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</si>
  <si>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</si>
  <si>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</si>
  <si>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</si>
  <si>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</si>
  <si>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</si>
  <si>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</si>
  <si>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</si>
  <si>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</si>
  <si>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</si>
  <si>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</si>
  <si>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</si>
  <si>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</si>
  <si>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</si>
  <si>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</si>
  <si>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</si>
  <si>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</si>
  <si>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</si>
  <si>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</si>
  <si>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</si>
  <si>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</si>
  <si>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</si>
  <si>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</si>
  <si>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</si>
  <si>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</si>
  <si>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</si>
  <si>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</si>
  <si>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</si>
  <si>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</si>
  <si>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</si>
  <si>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</si>
  <si>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</si>
  <si>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</si>
  <si>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</si>
  <si>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</si>
  <si>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</si>
  <si>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</si>
  <si>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</si>
  <si>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</si>
  <si>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</si>
  <si>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</si>
  <si>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</si>
  <si>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</si>
  <si>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</si>
  <si>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</si>
  <si>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</si>
  <si>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</si>
  <si>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</si>
  <si>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</si>
  <si>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</si>
  <si>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</si>
  <si>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</si>
  <si>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</si>
  <si>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</si>
  <si>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</si>
  <si>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</si>
  <si>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</si>
  <si>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</si>
  <si>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</si>
  <si>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</si>
  <si>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</si>
  <si>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</si>
  <si>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</si>
  <si>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</si>
  <si>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</si>
  <si>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</si>
  <si>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</si>
  <si>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</si>
  <si>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</si>
  <si>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</si>
  <si>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</si>
  <si>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</si>
  <si>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</si>
  <si>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</si>
  <si>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</si>
  <si>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</si>
  <si>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</si>
  <si>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</si>
  <si>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</si>
  <si>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</si>
  <si>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</si>
  <si>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</si>
  <si>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</si>
  <si>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</si>
  <si>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</si>
  <si>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</si>
  <si>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</si>
  <si>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</si>
  <si>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</si>
  <si>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</si>
  <si>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</si>
  <si>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</si>
  <si>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</si>
  <si>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</si>
  <si>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</si>
  <si>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</si>
  <si>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</si>
  <si>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</si>
  <si>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</si>
  <si>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</si>
  <si>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</si>
  <si>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</si>
  <si>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</si>
  <si>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</si>
  <si>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</si>
  <si>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</si>
  <si>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</si>
  <si>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</si>
  <si>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</si>
  <si>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</si>
  <si>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</si>
  <si>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</si>
  <si>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</si>
  <si>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</si>
  <si>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</si>
  <si>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</si>
  <si>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</si>
  <si>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</si>
  <si>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</si>
  <si>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</si>
  <si>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</si>
  <si>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</si>
  <si>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</si>
  <si>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</si>
  <si>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</si>
  <si>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</si>
  <si>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</si>
  <si>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</si>
  <si>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</si>
  <si>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</si>
  <si>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</si>
  <si>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</si>
  <si>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</si>
  <si>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</si>
  <si>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</si>
  <si>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</si>
  <si>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</si>
  <si>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</si>
  <si>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</si>
  <si>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</si>
  <si>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</si>
  <si>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</si>
  <si>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</si>
  <si>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</si>
  <si>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</si>
  <si>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</si>
  <si>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</si>
  <si>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</si>
  <si>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</si>
  <si>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</si>
  <si>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</si>
  <si>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</si>
  <si>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</si>
  <si>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</si>
  <si>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</si>
  <si>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</si>
  <si>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</si>
  <si>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</si>
  <si>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</si>
  <si>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</si>
  <si>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</si>
  <si>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</si>
  <si>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</si>
  <si>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</si>
  <si>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</si>
  <si>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</si>
  <si>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</si>
  <si>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</si>
  <si>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</si>
  <si>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</si>
  <si>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</si>
  <si>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</si>
  <si>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</si>
  <si>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</si>
  <si>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</si>
  <si>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</si>
  <si>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</si>
  <si>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</si>
  <si>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</si>
  <si>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</si>
  <si>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</si>
  <si>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</si>
  <si>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</si>
  <si>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</si>
  <si>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</si>
  <si>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</si>
  <si>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</si>
  <si>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</si>
  <si>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</si>
  <si>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</si>
  <si>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</si>
  <si>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</si>
  <si>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</si>
  <si>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 xml:space="preserve">Ivan &amp; 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</si>
  <si>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</si>
  <si>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</si>
  <si>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</si>
  <si>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</si>
  <si>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</si>
  <si>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</si>
  <si>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</si>
  <si>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</si>
  <si>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</si>
  <si>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</si>
  <si>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</si>
  <si>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</si>
  <si>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</si>
  <si>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</si>
  <si>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</si>
  <si>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</si>
  <si>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</si>
  <si>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</si>
  <si>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</si>
  <si>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</si>
  <si>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</si>
  <si>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</si>
  <si>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</si>
  <si>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</si>
  <si>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</si>
  <si>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</si>
  <si>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</si>
  <si>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</si>
  <si>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</si>
  <si>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</si>
  <si>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</si>
  <si>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</si>
  <si>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</si>
  <si>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</si>
  <si>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</si>
  <si>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</si>
  <si>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</si>
  <si>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</si>
  <si>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</si>
  <si>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</si>
  <si>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</si>
  <si>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</si>
  <si>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</si>
  <si>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</si>
  <si>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</si>
  <si>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</si>
  <si>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</si>
  <si>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</si>
  <si>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</si>
  <si>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</si>
  <si>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</si>
  <si>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</si>
  <si>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</si>
  <si>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</si>
  <si>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</si>
  <si>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</si>
  <si>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</si>
  <si>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</si>
  <si>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</si>
  <si>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</si>
  <si>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</si>
  <si>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</si>
  <si>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</si>
  <si>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</si>
  <si>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</si>
  <si>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</si>
  <si>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</si>
  <si>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</si>
  <si>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</si>
  <si>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</si>
  <si>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</si>
  <si>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</si>
  <si>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</si>
  <si>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</si>
  <si>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</si>
  <si>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</si>
  <si>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</si>
  <si>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</si>
  <si>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</si>
  <si>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</si>
  <si>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</si>
  <si>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</si>
  <si>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</si>
  <si>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</si>
  <si>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</si>
  <si>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</si>
  <si>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</si>
  <si>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</si>
  <si>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</si>
  <si>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</si>
  <si>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</si>
  <si>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</si>
  <si>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</si>
  <si>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</si>
  <si>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</si>
  <si>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</si>
  <si>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</si>
  <si>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</si>
  <si>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</si>
  <si>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</si>
  <si>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</si>
  <si>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</si>
  <si>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</si>
  <si>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</si>
  <si>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</si>
  <si>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</si>
  <si>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</si>
  <si>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</si>
  <si>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</si>
  <si>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</si>
  <si>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</si>
  <si>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</si>
  <si>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</si>
  <si>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</si>
  <si>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</si>
  <si>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</si>
  <si>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</si>
  <si>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</si>
  <si>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</si>
  <si>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</si>
  <si>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</si>
  <si>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</si>
  <si>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</si>
  <si>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</si>
  <si>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</si>
  <si>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</si>
  <si>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</si>
  <si>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</si>
  <si>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</si>
  <si>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</si>
  <si>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</si>
  <si>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</si>
  <si>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</si>
  <si>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</si>
  <si>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</si>
  <si>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</si>
  <si>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</si>
  <si>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</si>
  <si>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</si>
  <si>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</si>
  <si>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</si>
  <si>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</si>
  <si>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</si>
  <si>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</si>
  <si>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</si>
  <si>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</si>
  <si>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</si>
  <si>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</si>
  <si>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</si>
  <si>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</si>
  <si>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</si>
  <si>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</si>
  <si>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</si>
  <si>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</si>
  <si>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</si>
  <si>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</si>
  <si>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</si>
  <si>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</si>
  <si>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</si>
  <si>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</si>
  <si>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</si>
  <si>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</si>
  <si>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</si>
  <si>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</si>
  <si>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</si>
  <si>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</si>
  <si>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</si>
  <si>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</si>
  <si>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</si>
  <si>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</si>
  <si>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</si>
  <si>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</si>
  <si>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</si>
  <si>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</si>
  <si>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</si>
  <si>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</si>
  <si>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</si>
  <si>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</si>
  <si>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</si>
  <si>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</si>
  <si>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</si>
  <si>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</si>
  <si>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</si>
  <si>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</si>
  <si>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</si>
  <si>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</si>
  <si>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</si>
  <si>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</si>
  <si>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</si>
  <si>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</si>
  <si>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</si>
  <si>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</si>
  <si>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</si>
  <si>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</si>
  <si>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</si>
  <si>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</si>
  <si>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</si>
  <si>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</si>
  <si>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</si>
  <si>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</si>
  <si>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</si>
  <si>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</si>
  <si>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</si>
  <si>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</si>
  <si>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</si>
  <si>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</si>
  <si>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</si>
  <si>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</si>
  <si>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</si>
  <si>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</si>
  <si>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</si>
  <si>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</si>
  <si>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</si>
  <si>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</si>
  <si>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</si>
  <si>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</si>
  <si>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</si>
  <si>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</si>
  <si>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</si>
  <si>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</si>
  <si>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</si>
  <si>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</si>
  <si>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</si>
  <si>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</si>
  <si>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</si>
  <si>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</si>
  <si>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</si>
  <si>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</si>
  <si>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</si>
  <si>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</si>
  <si>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</si>
  <si>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</si>
  <si>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</si>
  <si>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</si>
  <si>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</si>
  <si>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</si>
  <si>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</si>
  <si>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</si>
  <si>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</si>
  <si>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</si>
  <si>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</si>
  <si>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</si>
  <si>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</si>
  <si>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</si>
  <si>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</si>
  <si>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</si>
  <si>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</si>
  <si>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</si>
  <si>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</si>
  <si>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</si>
  <si>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</si>
  <si>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</si>
  <si>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</si>
  <si>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</si>
  <si>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</si>
  <si>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</si>
  <si>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</si>
  <si>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</si>
  <si>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</si>
  <si>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</si>
  <si>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</si>
  <si>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</si>
  <si>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</si>
  <si>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</si>
  <si>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</si>
  <si>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</si>
  <si>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</si>
  <si>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</si>
  <si>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</si>
  <si>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</si>
  <si>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</si>
  <si>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</si>
  <si>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</si>
  <si>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</si>
  <si>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</si>
  <si>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</si>
  <si>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</si>
  <si>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</si>
  <si>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</si>
  <si>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</si>
  <si>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</si>
  <si>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</si>
  <si>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</si>
  <si>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</si>
  <si>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</si>
  <si>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</si>
  <si>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</si>
  <si>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</si>
  <si>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</si>
  <si>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</si>
  <si>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</si>
  <si>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</si>
  <si>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</si>
  <si>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</si>
  <si>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</si>
  <si>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</si>
  <si>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</si>
  <si>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</si>
  <si>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</si>
  <si>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</si>
  <si>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</si>
  <si>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</si>
  <si>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</si>
  <si>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</si>
  <si>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</si>
  <si>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</si>
  <si>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</si>
  <si>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</si>
  <si>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</si>
  <si>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</si>
  <si>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</si>
  <si>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</si>
  <si>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</si>
  <si>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</si>
  <si>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</si>
  <si>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</si>
  <si>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</si>
  <si>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</si>
  <si>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</si>
  <si>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</si>
  <si>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</si>
  <si>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</si>
  <si>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</si>
  <si>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</si>
  <si>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</si>
  <si>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</si>
  <si>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</si>
  <si>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</si>
  <si>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</si>
  <si>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</si>
  <si>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</si>
  <si>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</si>
  <si>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</si>
  <si>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</si>
  <si>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</si>
  <si>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</si>
  <si>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</si>
  <si>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</si>
  <si>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</si>
  <si>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</si>
  <si>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</si>
  <si>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</si>
  <si>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</si>
  <si>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</si>
  <si>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</si>
  <si>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</si>
  <si>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</si>
  <si>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</si>
  <si>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</si>
  <si>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</si>
  <si>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</si>
  <si>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</si>
  <si>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</si>
  <si>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</si>
  <si>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</si>
  <si>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</si>
  <si>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</si>
  <si>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</si>
  <si>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</si>
  <si>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</si>
  <si>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</si>
  <si>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</si>
  <si>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</si>
  <si>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</si>
  <si>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</si>
  <si>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</si>
  <si>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</si>
  <si>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</si>
  <si>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</si>
  <si>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</si>
  <si>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</si>
  <si>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</si>
  <si>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</si>
  <si>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</si>
  <si>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</si>
  <si>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</si>
  <si>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</si>
  <si>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</si>
  <si>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</si>
  <si>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</si>
  <si>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</si>
  <si>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</si>
  <si>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</si>
  <si>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</si>
  <si>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</si>
  <si>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</si>
  <si>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</si>
  <si>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</si>
  <si>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</si>
  <si>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</si>
  <si>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</si>
  <si>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</si>
  <si>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</si>
  <si>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</si>
  <si>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</si>
  <si>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</si>
  <si>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</si>
  <si>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</si>
  <si>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</si>
  <si>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</si>
  <si>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</si>
  <si>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</si>
  <si>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</si>
  <si>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</si>
  <si>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</si>
  <si>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</si>
  <si>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</si>
  <si>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</si>
  <si>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</si>
  <si>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</si>
  <si>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</si>
  <si>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</si>
  <si>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</si>
  <si>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</si>
  <si>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</si>
  <si>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</si>
  <si>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</si>
  <si>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</si>
  <si>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</si>
  <si>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</si>
  <si>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</si>
  <si>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</si>
  <si>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</si>
  <si>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</si>
  <si>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</si>
  <si>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</si>
  <si>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</si>
  <si>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</si>
  <si>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</si>
  <si>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</si>
  <si>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</si>
  <si>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</si>
  <si>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</si>
  <si>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</si>
  <si>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</si>
  <si>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</si>
  <si>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</si>
  <si>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</si>
  <si>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</si>
  <si>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</si>
  <si>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</si>
  <si>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</si>
  <si>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</si>
  <si>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</si>
  <si>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</si>
  <si>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</si>
  <si>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</si>
  <si>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</si>
  <si>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</si>
  <si>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</si>
  <si>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</si>
  <si>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</si>
  <si>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</si>
  <si>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</si>
  <si>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</si>
  <si>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</si>
  <si>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</si>
  <si>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</si>
  <si>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</si>
  <si>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</si>
  <si>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</si>
  <si>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</si>
  <si>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</si>
  <si>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</si>
  <si>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</si>
  <si>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</si>
  <si>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</si>
  <si>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</si>
  <si>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</si>
  <si>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</si>
  <si>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</si>
  <si>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</si>
  <si>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</si>
  <si>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</si>
  <si>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</si>
  <si>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</si>
  <si>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</si>
  <si>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</si>
  <si>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</si>
  <si>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</si>
  <si>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</si>
  <si>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</si>
  <si>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</si>
  <si>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</si>
  <si>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</si>
  <si>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</si>
  <si>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</si>
  <si>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</si>
  <si>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</si>
  <si>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</si>
  <si>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</si>
  <si>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</si>
  <si>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</si>
  <si>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</si>
  <si>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</si>
  <si>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</si>
  <si>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</si>
  <si>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</si>
  <si>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</si>
  <si>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</si>
  <si>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</si>
  <si>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</si>
  <si>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</si>
  <si>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</si>
  <si>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</si>
  <si>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</si>
  <si>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</si>
  <si>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</si>
  <si>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</si>
  <si>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</si>
  <si>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</si>
  <si>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</si>
  <si>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</si>
  <si>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</si>
  <si>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</si>
  <si>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</si>
  <si>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</si>
  <si>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</si>
  <si>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</si>
  <si>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</si>
  <si>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</si>
  <si>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</si>
  <si>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</si>
  <si>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</si>
  <si>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</si>
  <si>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</si>
  <si>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</si>
  <si>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</si>
  <si>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</si>
  <si>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</si>
  <si>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</si>
  <si>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</si>
  <si>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</si>
  <si>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</si>
  <si>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</si>
  <si>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</si>
  <si>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</si>
  <si>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</si>
  <si>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</si>
  <si>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</si>
  <si>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</si>
  <si>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</si>
  <si>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</si>
  <si>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</si>
  <si>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</si>
  <si>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</si>
  <si>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</si>
  <si>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</si>
  <si>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</si>
  <si>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</si>
  <si>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</si>
  <si>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</si>
  <si>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</si>
  <si>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</si>
  <si>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</si>
  <si>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</si>
  <si>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</si>
  <si>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</si>
  <si>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</si>
  <si>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</si>
  <si>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</si>
  <si>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</si>
  <si>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</si>
  <si>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</si>
  <si>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</si>
  <si>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</si>
  <si>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</si>
  <si>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</si>
  <si>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</si>
  <si>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</si>
  <si>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</si>
  <si>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</si>
  <si>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</si>
  <si>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</si>
  <si>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</si>
  <si>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</si>
  <si>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</si>
  <si>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</si>
  <si>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</si>
  <si>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</si>
  <si>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</si>
  <si>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</si>
  <si>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</si>
  <si>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</si>
  <si>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</si>
  <si>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</si>
  <si>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</si>
  <si>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</si>
  <si>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</si>
  <si>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</si>
  <si>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</si>
  <si>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</si>
  <si>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</si>
  <si>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</si>
  <si>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</si>
  <si>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</si>
  <si>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</si>
  <si>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</si>
  <si>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</si>
  <si>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</si>
  <si>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</si>
  <si>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</si>
  <si>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</si>
  <si>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</si>
  <si>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</si>
  <si>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</si>
  <si>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</si>
  <si>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</si>
  <si>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</si>
  <si>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</si>
  <si>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</si>
  <si>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</si>
  <si>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</si>
  <si>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</si>
  <si>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</si>
  <si>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</si>
  <si>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</si>
  <si>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</si>
  <si>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</si>
  <si>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</si>
  <si>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</si>
  <si>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</si>
  <si>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</si>
  <si>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</si>
  <si>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</si>
  <si>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</si>
  <si>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</si>
  <si>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</si>
  <si>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</si>
  <si>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</si>
  <si>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</si>
  <si>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</si>
  <si>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</si>
  <si>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</si>
  <si>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</si>
  <si>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</si>
  <si>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</si>
  <si>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</si>
  <si>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</si>
  <si>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</si>
  <si>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</si>
  <si>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</si>
  <si>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</si>
  <si>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</si>
  <si>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</si>
  <si>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</si>
  <si>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</si>
  <si>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</si>
  <si>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</si>
  <si>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</si>
  <si>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</si>
  <si>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</si>
  <si>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</si>
  <si>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</si>
  <si>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</si>
  <si>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</si>
  <si>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</si>
  <si>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</si>
  <si>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</si>
  <si>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</si>
  <si>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</si>
  <si>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</si>
  <si>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</si>
  <si>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</si>
  <si>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</si>
  <si>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</si>
  <si>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</si>
  <si>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</si>
  <si>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</si>
  <si>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</si>
  <si>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</si>
  <si>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</si>
  <si>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</si>
  <si>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</si>
  <si>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</si>
  <si>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</si>
  <si>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</si>
  <si>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</si>
  <si>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</si>
  <si>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</si>
  <si>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</si>
  <si>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</si>
  <si>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</si>
  <si>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</si>
  <si>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</si>
  <si>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</si>
  <si>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</si>
  <si>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</si>
  <si>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</si>
  <si>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</si>
  <si>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</si>
  <si>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</si>
  <si>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</si>
  <si>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</si>
  <si>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</si>
  <si>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</si>
  <si>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</si>
  <si>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</si>
  <si>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</si>
  <si>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</si>
  <si>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</si>
  <si>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</si>
  <si>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</si>
  <si>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</si>
  <si>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</si>
  <si>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</si>
  <si>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</si>
  <si>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</si>
  <si>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</si>
  <si>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</si>
  <si>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</si>
  <si>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</si>
  <si>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</si>
  <si>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</si>
  <si>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</si>
  <si>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</si>
  <si>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</si>
  <si>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</si>
  <si>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</si>
  <si>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</si>
  <si>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</si>
  <si>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</si>
  <si>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</si>
  <si>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</si>
  <si>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</si>
  <si>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</si>
  <si>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</si>
  <si>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</si>
  <si>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</si>
  <si>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</si>
  <si>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</si>
  <si>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</si>
  <si>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</si>
  <si>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</si>
  <si>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</si>
  <si>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</si>
  <si>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</si>
  <si>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</si>
  <si>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</si>
  <si>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</si>
  <si>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</si>
  <si>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</si>
  <si>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</si>
  <si>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</si>
  <si>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</si>
  <si>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</si>
  <si>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</si>
  <si>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</si>
  <si>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</si>
  <si>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</si>
  <si>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</si>
  <si>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</si>
  <si>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</si>
  <si>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</si>
  <si>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</si>
  <si>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</si>
  <si>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</si>
  <si>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</si>
  <si>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</si>
  <si>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</si>
  <si>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</si>
  <si>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</si>
  <si>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</si>
  <si>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</si>
  <si>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</si>
  <si>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</si>
  <si>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</si>
  <si>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</si>
  <si>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</si>
  <si>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</si>
  <si>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</si>
  <si>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</si>
  <si>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</si>
  <si>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</si>
  <si>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</si>
  <si>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</si>
  <si>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</si>
  <si>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</si>
  <si>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</si>
  <si>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</si>
  <si>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</si>
  <si>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</si>
  <si>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</si>
  <si>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</si>
  <si>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</si>
  <si>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</si>
  <si>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</si>
  <si>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</si>
  <si>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</si>
  <si>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</si>
  <si>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</si>
  <si>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</si>
  <si>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</si>
  <si>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</si>
  <si>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</si>
  <si>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</si>
  <si>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</si>
  <si>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</si>
  <si>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</si>
  <si>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</si>
  <si>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</si>
  <si>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</si>
  <si>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</si>
  <si>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</si>
  <si>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</si>
  <si>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</si>
  <si>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</si>
  <si>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</si>
  <si>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</si>
  <si>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</si>
  <si>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</si>
  <si>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</si>
  <si>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</si>
  <si>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</si>
  <si>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</si>
  <si>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</si>
  <si>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</si>
  <si>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</si>
  <si>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</si>
  <si>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</si>
  <si>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</si>
  <si>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</si>
  <si>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</si>
  <si>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</si>
  <si>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</si>
  <si>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</si>
  <si>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</si>
  <si>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</si>
  <si>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</si>
  <si>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</si>
  <si>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</si>
  <si>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</si>
  <si>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</si>
  <si>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</si>
  <si>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</si>
  <si>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</si>
  <si>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</si>
  <si>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</si>
  <si>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</si>
  <si>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</si>
  <si>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</si>
  <si>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</si>
  <si>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</si>
  <si>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</si>
  <si>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</si>
  <si>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</si>
  <si>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</si>
  <si>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</si>
  <si>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</si>
  <si>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</si>
  <si>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</si>
  <si>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</si>
  <si>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</si>
  <si>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</si>
  <si>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</si>
  <si>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</si>
  <si>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</si>
  <si>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</si>
  <si>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</si>
  <si>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</si>
  <si>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</si>
  <si>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</si>
  <si>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</si>
  <si>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</si>
  <si>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</si>
  <si>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</si>
  <si>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</si>
  <si>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</si>
  <si>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</si>
  <si>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</si>
  <si>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</si>
  <si>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</si>
  <si>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</si>
  <si>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</si>
  <si>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</si>
  <si>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</si>
  <si>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</si>
  <si>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</si>
  <si>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</si>
  <si>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</si>
  <si>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</si>
  <si>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</si>
  <si>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</si>
  <si>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</si>
  <si>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</si>
  <si>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</si>
  <si>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</si>
  <si>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</si>
  <si>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</si>
  <si>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</si>
  <si>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</si>
  <si>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</si>
  <si>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</si>
  <si>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</si>
  <si>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</si>
  <si>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</si>
  <si>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</si>
  <si>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</si>
  <si>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</si>
  <si>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</si>
  <si>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</si>
  <si>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</si>
  <si>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</si>
  <si>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</si>
  <si>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</si>
  <si>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</si>
  <si>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</si>
  <si>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</si>
  <si>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</si>
  <si>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</si>
  <si>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</si>
  <si>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</si>
  <si>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</si>
  <si>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</si>
  <si>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</si>
  <si>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</si>
  <si>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</si>
  <si>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</si>
  <si>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</si>
  <si>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</si>
  <si>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</si>
  <si>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</si>
  <si>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</si>
  <si>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</si>
  <si>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</si>
  <si>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</si>
  <si>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</si>
  <si>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</si>
  <si>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</si>
  <si>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</si>
  <si>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</si>
  <si>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</si>
  <si>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</si>
  <si>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</si>
  <si>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</si>
  <si>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</si>
  <si>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</si>
  <si>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</si>
  <si>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</si>
  <si>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</si>
  <si>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</si>
  <si>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</si>
  <si>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</si>
  <si>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</si>
  <si>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</si>
  <si>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</si>
  <si>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</si>
  <si>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</si>
  <si>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</si>
  <si>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</si>
  <si>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</si>
  <si>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</si>
  <si>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</si>
  <si>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</si>
  <si>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</si>
  <si>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</si>
  <si>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</si>
  <si>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</si>
  <si>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</si>
  <si>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</si>
  <si>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</si>
  <si>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</si>
  <si>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</si>
  <si>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</si>
  <si>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</si>
  <si>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</si>
  <si>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</si>
  <si>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</si>
  <si>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</si>
  <si>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</si>
  <si>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</si>
  <si>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</si>
  <si>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</si>
  <si>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</si>
  <si>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</si>
  <si>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</si>
  <si>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</si>
  <si>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</si>
  <si>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</si>
  <si>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</si>
  <si>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</si>
  <si>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</si>
  <si>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</si>
  <si>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</si>
  <si>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</si>
  <si>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</si>
  <si>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</si>
  <si>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</si>
  <si>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</si>
  <si>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</si>
  <si>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</si>
  <si>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</si>
  <si>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</si>
  <si>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</si>
  <si>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</si>
  <si>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</si>
  <si>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</si>
  <si>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</si>
  <si>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</si>
  <si>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</si>
  <si>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</si>
  <si>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</si>
  <si>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</si>
  <si>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</si>
  <si>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</si>
  <si>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</si>
  <si>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</si>
  <si>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</si>
  <si>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</si>
  <si>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</si>
  <si>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</si>
  <si>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</si>
  <si>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</si>
  <si>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</si>
  <si>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</si>
  <si>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</si>
  <si>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</si>
  <si>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</si>
  <si>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</si>
  <si>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</si>
  <si>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</si>
  <si>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</si>
  <si>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</si>
  <si>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</si>
  <si>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</si>
  <si>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</si>
  <si>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</si>
  <si>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</si>
  <si>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</si>
  <si>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</si>
  <si>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</si>
  <si>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</si>
  <si>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</si>
  <si>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</si>
  <si>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</si>
  <si>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</si>
  <si>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</si>
  <si>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</si>
  <si>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</si>
  <si>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</si>
  <si>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</si>
  <si>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</si>
  <si>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</si>
  <si>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</si>
  <si>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</si>
  <si>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</si>
  <si>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</si>
  <si>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</si>
  <si>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</si>
  <si>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</si>
  <si>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</si>
  <si>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</si>
  <si>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</si>
  <si>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</si>
  <si>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</si>
  <si>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</si>
  <si>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</si>
  <si>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</si>
  <si>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</si>
  <si>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</si>
  <si>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</si>
  <si>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</si>
  <si>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</si>
  <si>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</si>
  <si>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</si>
  <si>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</si>
  <si>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</si>
  <si>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</si>
  <si>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</si>
  <si>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</si>
  <si>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</si>
  <si>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</si>
  <si>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</si>
  <si>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</si>
  <si>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</si>
  <si>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</si>
  <si>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</si>
  <si>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</si>
  <si>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</si>
  <si>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</si>
  <si>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</si>
  <si>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</si>
  <si>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</si>
  <si>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</si>
  <si>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</si>
  <si>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</si>
  <si>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</si>
  <si>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</si>
  <si>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</si>
  <si>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</si>
  <si>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</si>
  <si>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</si>
  <si>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</si>
  <si>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</si>
  <si>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</si>
  <si>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</si>
  <si>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</si>
  <si>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</si>
  <si>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</si>
  <si>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</si>
  <si>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</si>
  <si>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</si>
  <si>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</si>
  <si>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</si>
  <si>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</si>
  <si>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</si>
  <si>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</si>
  <si>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</si>
  <si>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</si>
  <si>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</si>
  <si>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</si>
  <si>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</si>
  <si>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</si>
  <si>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</si>
  <si>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</si>
  <si>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</si>
  <si>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</si>
  <si>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</si>
  <si>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</si>
  <si>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</si>
  <si>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</si>
  <si>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</si>
  <si>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</si>
  <si>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</si>
  <si>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</si>
  <si>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</si>
  <si>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</si>
  <si>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</si>
  <si>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</si>
  <si>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</si>
  <si>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</si>
  <si>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</si>
  <si>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</si>
  <si>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</si>
  <si>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</si>
  <si>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</si>
  <si>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</si>
  <si>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</si>
  <si>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</si>
  <si>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</si>
  <si>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</si>
  <si>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</si>
  <si>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</si>
  <si>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</si>
  <si>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</si>
  <si>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</si>
  <si>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</si>
  <si>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</si>
  <si>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</si>
  <si>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</si>
  <si>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</si>
  <si>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</si>
  <si>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</si>
  <si>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</si>
  <si>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</si>
  <si>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</si>
  <si>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</si>
  <si>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</si>
  <si>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</si>
  <si>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</si>
  <si>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</si>
  <si>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</si>
  <si>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</si>
  <si>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</si>
  <si>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</si>
  <si>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</si>
  <si>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</si>
  <si>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</si>
  <si>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</si>
  <si>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</si>
  <si>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</si>
  <si>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</si>
  <si>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</si>
  <si>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</si>
  <si>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</si>
  <si>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</si>
  <si>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</si>
  <si>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</si>
  <si>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</si>
  <si>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</si>
  <si>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</si>
  <si>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</si>
  <si>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</si>
  <si>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</si>
  <si>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</si>
  <si>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</si>
  <si>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</si>
  <si>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</si>
  <si>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</si>
  <si>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</si>
  <si>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</si>
  <si>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</si>
  <si>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</si>
  <si>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</si>
  <si>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</si>
  <si>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</si>
  <si>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</si>
  <si>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</si>
  <si>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</si>
  <si>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</si>
  <si>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</si>
  <si>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</si>
  <si>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</si>
  <si>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</si>
  <si>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</si>
  <si>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</si>
  <si>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</si>
  <si>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</si>
  <si>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</si>
  <si>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</si>
  <si>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</si>
  <si>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</si>
  <si>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</si>
  <si>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</si>
  <si>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</si>
  <si>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</si>
  <si>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</si>
  <si>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</si>
  <si>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</si>
  <si>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</si>
  <si>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</si>
  <si>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</si>
  <si>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</si>
  <si>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</si>
  <si>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</si>
  <si>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</si>
  <si>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</si>
  <si>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</si>
  <si>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</si>
  <si>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</si>
  <si>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</si>
  <si>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</si>
  <si>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</si>
  <si>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</si>
  <si>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</si>
  <si>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</si>
  <si>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</si>
  <si>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</si>
  <si>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</si>
  <si>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</si>
  <si>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</si>
  <si>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</si>
  <si>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</si>
  <si>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</si>
  <si>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</si>
  <si>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</si>
  <si>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</si>
  <si>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</si>
  <si>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</si>
  <si>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</si>
  <si>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</si>
  <si>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</si>
  <si>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</si>
  <si>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</si>
  <si>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</si>
  <si>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</si>
  <si>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</si>
  <si>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</si>
  <si>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</si>
  <si>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</si>
  <si>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</si>
  <si>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</si>
  <si>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</si>
  <si>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</si>
  <si>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</si>
  <si>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</si>
  <si>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</si>
  <si>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</si>
  <si>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</si>
  <si>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</si>
  <si>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</si>
  <si>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</si>
  <si>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</si>
  <si>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</si>
  <si>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</si>
  <si>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</si>
  <si>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</si>
  <si>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</si>
  <si>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</si>
  <si>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</si>
  <si>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</si>
  <si>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</si>
  <si>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</si>
  <si>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</si>
  <si>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</si>
  <si>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</si>
  <si>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</si>
  <si>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</si>
  <si>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</si>
  <si>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</si>
  <si>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</si>
  <si>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</si>
  <si>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</si>
  <si>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</si>
  <si>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</si>
  <si>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</si>
  <si>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</si>
  <si>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</si>
  <si>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</si>
  <si>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</si>
  <si>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</si>
  <si>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</si>
  <si>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</si>
  <si>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</si>
  <si>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</si>
  <si>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</si>
  <si>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</si>
  <si>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</si>
  <si>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</si>
  <si>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</si>
  <si>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</si>
  <si>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</si>
  <si>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</si>
  <si>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</si>
  <si>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</si>
  <si>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</si>
  <si>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</si>
  <si>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</si>
  <si>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</si>
  <si>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</si>
  <si>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</si>
  <si>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</si>
  <si>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</si>
  <si>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</si>
  <si>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</si>
  <si>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</si>
  <si>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</si>
  <si>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</si>
  <si>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</si>
  <si>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</si>
  <si>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</si>
  <si>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</si>
  <si>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</si>
  <si>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</si>
  <si>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</si>
  <si>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</si>
  <si>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</si>
  <si>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</si>
  <si>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</si>
  <si>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</si>
  <si>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</si>
  <si>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</si>
  <si>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</si>
  <si>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</si>
  <si>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</si>
  <si>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</si>
  <si>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</si>
  <si>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</si>
  <si>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</si>
  <si>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</si>
  <si>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</si>
  <si>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</si>
  <si>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</si>
  <si>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</si>
  <si>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</si>
  <si>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</si>
  <si>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</si>
  <si>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</si>
  <si>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</si>
  <si>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</si>
  <si>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</si>
  <si>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</si>
  <si>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</si>
  <si>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</si>
  <si>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</si>
  <si>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</si>
  <si>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</si>
  <si>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</si>
  <si>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</si>
  <si>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</si>
  <si>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</si>
  <si>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</si>
  <si>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</si>
  <si>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</si>
  <si>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</si>
  <si>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</si>
  <si>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</si>
  <si>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</si>
  <si>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</si>
  <si>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</si>
  <si>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</si>
  <si>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</si>
  <si>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</si>
  <si>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</si>
  <si>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</si>
  <si>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</si>
  <si>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</si>
  <si>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</si>
  <si>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</si>
  <si>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</si>
  <si>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</si>
  <si>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</si>
  <si>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</si>
  <si>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</si>
  <si>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</si>
  <si>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</si>
  <si>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</si>
  <si>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</si>
  <si>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</si>
  <si>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</si>
  <si>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</si>
  <si>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</si>
  <si>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</si>
  <si>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</si>
  <si>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</si>
  <si>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</si>
  <si>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</si>
  <si>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</si>
  <si>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</si>
  <si>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</si>
  <si>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</si>
  <si>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</si>
  <si>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</si>
  <si>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</si>
  <si>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</si>
  <si>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</si>
  <si>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</si>
  <si>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</si>
  <si>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</si>
  <si>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</si>
  <si>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</si>
  <si>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</si>
  <si>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</si>
  <si>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</si>
  <si>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</si>
  <si>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</si>
  <si>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</si>
  <si>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</si>
  <si>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</si>
  <si>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</si>
  <si>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</si>
  <si>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</si>
  <si>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</si>
  <si>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</si>
  <si>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</si>
  <si>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</si>
  <si>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</si>
  <si>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</si>
  <si>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</si>
  <si>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</si>
  <si>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</si>
  <si>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</si>
  <si>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</si>
  <si>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</si>
  <si>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</si>
  <si>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</si>
  <si>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</si>
  <si>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</si>
  <si>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</si>
  <si>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</si>
  <si>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</si>
  <si>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</si>
  <si>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</si>
  <si>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</si>
  <si>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</si>
  <si>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</si>
  <si>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</si>
  <si>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</si>
  <si>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</si>
  <si>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</si>
  <si>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</si>
  <si>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</si>
  <si>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</si>
  <si>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</si>
  <si>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</si>
  <si>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</si>
  <si>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</si>
  <si>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</si>
  <si>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</si>
  <si>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</si>
  <si>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</si>
  <si>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</si>
  <si>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</si>
  <si>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</si>
  <si>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</si>
  <si>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</si>
  <si>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</si>
  <si>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</si>
  <si>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</si>
  <si>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</si>
  <si>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</si>
  <si>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</si>
  <si>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</si>
  <si>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</si>
  <si>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</si>
  <si>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</si>
  <si>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</si>
  <si>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</si>
  <si>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</si>
  <si>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</si>
  <si>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</si>
  <si>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</si>
  <si>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</si>
  <si>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</si>
  <si>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</si>
  <si>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</si>
  <si>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</si>
  <si>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</si>
  <si>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</si>
  <si>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</si>
  <si>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</si>
  <si>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</si>
  <si>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</si>
  <si>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</si>
  <si>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</si>
  <si>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</si>
  <si>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</si>
  <si>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</si>
  <si>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</si>
  <si>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</si>
  <si>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</si>
  <si>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</si>
  <si>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</si>
  <si>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</si>
  <si>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</si>
  <si>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</si>
  <si>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</si>
  <si>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</si>
  <si>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</si>
  <si>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</si>
  <si>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</si>
  <si>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</si>
  <si>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</si>
  <si>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</si>
  <si>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</si>
  <si>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</si>
  <si>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</si>
  <si>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</si>
  <si>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</si>
  <si>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</si>
  <si>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</si>
  <si>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</si>
  <si>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</si>
  <si>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</si>
  <si>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</si>
  <si>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</si>
  <si>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</si>
  <si>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</si>
  <si>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</si>
  <si>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</si>
  <si>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</si>
  <si>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</si>
  <si>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</si>
  <si>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</si>
  <si>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</si>
  <si>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</si>
  <si>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</si>
  <si>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</si>
  <si>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</si>
  <si>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</si>
  <si>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</si>
  <si>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</si>
  <si>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</si>
  <si>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</si>
  <si>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</si>
  <si>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</si>
  <si>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</si>
  <si>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</si>
  <si>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</si>
  <si>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</si>
  <si>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</si>
  <si>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</si>
  <si>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</si>
  <si>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</si>
  <si>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</si>
  <si>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</si>
  <si>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</si>
  <si>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</si>
  <si>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</si>
  <si>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</si>
  <si>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</si>
  <si>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</si>
  <si>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</si>
  <si>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</si>
  <si>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</si>
  <si>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</si>
  <si>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</si>
  <si>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</si>
  <si>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</si>
  <si>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</si>
  <si>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</si>
  <si>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</si>
  <si>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</si>
  <si>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</si>
  <si>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</si>
  <si>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</si>
  <si>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</si>
  <si>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</si>
  <si>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</si>
  <si>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</si>
  <si>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</si>
  <si>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</si>
  <si>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</si>
  <si>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</si>
  <si>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</si>
  <si>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</si>
  <si>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</si>
  <si>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</si>
  <si>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</si>
  <si>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</si>
  <si>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</si>
  <si>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</si>
  <si>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</si>
  <si>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</si>
  <si>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</si>
  <si>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</si>
  <si>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</si>
  <si>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</si>
  <si>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</si>
  <si>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</si>
  <si>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</si>
  <si>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</si>
  <si>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</si>
  <si>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</si>
  <si>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</si>
  <si>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</si>
  <si>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</si>
  <si>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</si>
  <si>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</si>
  <si>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</si>
  <si>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</si>
  <si>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</si>
  <si>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</si>
  <si>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</si>
  <si>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</si>
  <si>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</si>
  <si>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</si>
  <si>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</si>
  <si>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</si>
  <si>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</si>
  <si>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</si>
  <si>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</si>
  <si>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</si>
  <si>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</si>
  <si>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</si>
  <si>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</si>
  <si>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</si>
  <si>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</si>
  <si>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</si>
  <si>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</si>
  <si>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</si>
  <si>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</si>
  <si>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</si>
  <si>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</si>
  <si>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</si>
  <si>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</si>
  <si>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</si>
  <si>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</si>
  <si>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</si>
  <si>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</si>
  <si>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</si>
  <si>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</si>
  <si>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</si>
  <si>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</si>
  <si>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</si>
  <si>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</si>
  <si>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</si>
  <si>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</si>
  <si>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</si>
  <si>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</si>
  <si>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</si>
  <si>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</si>
  <si>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</si>
  <si>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</si>
  <si>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</si>
  <si>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</si>
  <si>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</si>
  <si>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</si>
  <si>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</si>
  <si>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</si>
  <si>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</si>
  <si>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</si>
  <si>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</si>
  <si>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</si>
  <si>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</si>
  <si>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</si>
  <si>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</si>
  <si>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</si>
  <si>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</si>
  <si>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</si>
  <si>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</si>
  <si>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</si>
  <si>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</si>
  <si>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</si>
  <si>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</si>
  <si>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</si>
  <si>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</si>
  <si>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</si>
  <si>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</si>
  <si>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</si>
  <si>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</si>
  <si>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</si>
  <si>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</si>
  <si>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</si>
  <si>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</si>
  <si>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</si>
  <si>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</si>
  <si>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</si>
  <si>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</si>
  <si>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</si>
  <si>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</si>
  <si>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</si>
  <si>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</si>
  <si>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</si>
  <si>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</si>
  <si>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</si>
  <si>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</si>
  <si>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</si>
  <si>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</si>
  <si>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</si>
  <si>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</si>
  <si>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</si>
  <si>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</si>
  <si>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</si>
  <si>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</si>
  <si>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</si>
  <si>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</si>
  <si>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</si>
  <si>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</si>
  <si>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</si>
  <si>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</si>
  <si>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</si>
  <si>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</si>
  <si>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</si>
  <si>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</si>
  <si>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</si>
  <si>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</si>
  <si>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</si>
  <si>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</si>
  <si>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</si>
  <si>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</si>
  <si>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</si>
  <si>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</si>
  <si>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</si>
  <si>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</si>
  <si>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</si>
  <si>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</si>
  <si>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</si>
  <si>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</si>
  <si>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</si>
  <si>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</si>
  <si>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</si>
  <si>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</si>
  <si>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</si>
  <si>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</si>
  <si>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</si>
  <si>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</si>
  <si>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</si>
  <si>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</si>
  <si>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</si>
  <si>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</si>
  <si>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</si>
  <si>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</si>
  <si>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</si>
  <si>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</si>
  <si>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</si>
  <si>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</si>
  <si>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</si>
  <si>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</si>
  <si>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</si>
  <si>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</si>
  <si>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</si>
  <si>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</si>
  <si>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</si>
  <si>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</si>
  <si>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</si>
  <si>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</si>
  <si>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Nicholas,Ivan</t>
  </si>
  <si>
    <t>Nicholas, 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</si>
  <si>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</si>
  <si>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</si>
  <si>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</si>
  <si>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</si>
  <si>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</si>
  <si>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</si>
  <si>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</si>
  <si>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</si>
  <si>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</si>
  <si>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</si>
  <si>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</si>
  <si>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</si>
  <si>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</si>
  <si>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</si>
  <si>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</si>
  <si>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</si>
  <si>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Wei Yen,Ivan</t>
  </si>
  <si>
    <t xml:space="preserve">Rafi,Rahhulann </t>
  </si>
  <si>
    <t>Zi Ming</t>
  </si>
  <si>
    <t xml:space="preserve">Alex, Rahhulann </t>
  </si>
  <si>
    <t>Wei Yen, Tai Wei</t>
  </si>
  <si>
    <t>YZ,Rahhulann</t>
  </si>
  <si>
    <t>Ivan,Rahhulann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</si>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</sst>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49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8"/>
      <c r="H2" s="638"/>
      <c r="I2" s="638"/>
      <c r="J2" s="638"/>
      <c r="K2" s="63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3">
        <v>2024</v>
      </c>
      <c r="D4" s="644"/>
      <c r="E4" s="644"/>
      <c r="F4" s="644"/>
      <c r="G4" s="644"/>
      <c r="H4" s="644"/>
      <c r="I4" s="644"/>
      <c r="J4" s="644"/>
      <c r="K4" s="644"/>
      <c r="L4" s="644"/>
      <c r="M4" s="644"/>
      <c r="N4" s="644"/>
      <c r="O4" s="644"/>
      <c r="P4" s="644"/>
      <c r="Q4" s="644"/>
      <c r="R4" s="644"/>
      <c r="S4" s="644"/>
      <c r="T4" s="644"/>
      <c r="U4" s="644"/>
      <c r="V4" s="644"/>
      <c r="W4" s="644"/>
      <c r="X4" s="644"/>
      <c r="Y4" s="644"/>
      <c r="Z4" s="644"/>
      <c r="AA4" s="644"/>
      <c r="AB4" s="644"/>
      <c r="AC4" s="644"/>
      <c r="AD4" s="644"/>
      <c r="AE4" s="644"/>
      <c r="AF4" s="644"/>
      <c r="AG4" s="644"/>
      <c r="AH4" s="644"/>
      <c r="AI4" s="644"/>
      <c r="AJ4" s="644"/>
      <c r="AK4" s="644"/>
      <c r="AL4" s="644"/>
      <c r="AM4" s="644"/>
      <c r="AN4" s="644"/>
      <c r="AO4" s="644"/>
      <c r="AP4" s="644"/>
      <c r="AQ4" s="644"/>
      <c r="AR4" s="644"/>
      <c r="AS4" s="644"/>
      <c r="AT4" s="644"/>
      <c r="AU4" s="644"/>
      <c r="AV4" s="644"/>
      <c r="AW4" s="644"/>
      <c r="AX4" s="644"/>
      <c r="AY4" s="644"/>
      <c r="AZ4" s="644"/>
      <c r="BA4" s="644"/>
      <c r="BB4" s="644"/>
      <c r="BC4" s="645"/>
    </row>
    <row r="5" spans="1:55">
      <c r="A5" s="473"/>
      <c r="B5" s="474" t="s">
        <v>1</v>
      </c>
      <c r="C5" s="646" t="s">
        <v>2</v>
      </c>
      <c r="D5" s="646"/>
      <c r="E5" s="646"/>
      <c r="F5" s="646"/>
      <c r="G5" s="646"/>
      <c r="H5" s="646"/>
      <c r="I5" s="646"/>
      <c r="J5" s="646"/>
      <c r="K5" s="646"/>
      <c r="L5" s="646"/>
      <c r="M5" s="646"/>
      <c r="N5" s="646"/>
      <c r="O5" s="647"/>
      <c r="P5" s="648" t="s">
        <v>3</v>
      </c>
      <c r="Q5" s="648"/>
      <c r="R5" s="648"/>
      <c r="S5" s="648"/>
      <c r="T5" s="648"/>
      <c r="U5" s="648"/>
      <c r="V5" s="648"/>
      <c r="W5" s="648"/>
      <c r="X5" s="648"/>
      <c r="Y5" s="648"/>
      <c r="Z5" s="648"/>
      <c r="AA5" s="648"/>
      <c r="AB5" s="649"/>
      <c r="AC5" s="648" t="s">
        <v>4</v>
      </c>
      <c r="AD5" s="648"/>
      <c r="AE5" s="648"/>
      <c r="AF5" s="648"/>
      <c r="AG5" s="648"/>
      <c r="AH5" s="648"/>
      <c r="AI5" s="648"/>
      <c r="AJ5" s="648"/>
      <c r="AK5" s="648"/>
      <c r="AL5" s="648"/>
      <c r="AM5" s="648"/>
      <c r="AN5" s="648"/>
      <c r="AO5" s="649"/>
      <c r="AP5" s="648" t="s">
        <v>5</v>
      </c>
      <c r="AQ5" s="648"/>
      <c r="AR5" s="648"/>
      <c r="AS5" s="648"/>
      <c r="AT5" s="648"/>
      <c r="AU5" s="648"/>
      <c r="AV5" s="648"/>
      <c r="AW5" s="648"/>
      <c r="AX5" s="648"/>
      <c r="AY5" s="648"/>
      <c r="AZ5" s="648"/>
      <c r="BA5" s="648"/>
      <c r="BB5" s="649"/>
      <c r="BC5" s="485" t="s">
        <v>1</v>
      </c>
    </row>
    <row r="6" spans="1:55">
      <c r="A6" s="473"/>
      <c r="B6" s="475" t="s">
        <v>1</v>
      </c>
      <c r="C6" s="639" t="s">
        <v>6</v>
      </c>
      <c r="D6" s="639"/>
      <c r="E6" s="639"/>
      <c r="F6" s="639"/>
      <c r="G6" s="640"/>
      <c r="H6" s="641" t="s">
        <v>7</v>
      </c>
      <c r="I6" s="641"/>
      <c r="J6" s="641"/>
      <c r="K6" s="642"/>
      <c r="L6" s="641" t="s">
        <v>8</v>
      </c>
      <c r="M6" s="641"/>
      <c r="N6" s="641"/>
      <c r="O6" s="642"/>
      <c r="P6" s="641" t="s">
        <v>9</v>
      </c>
      <c r="Q6" s="641"/>
      <c r="R6" s="641"/>
      <c r="S6" s="641"/>
      <c r="T6" s="642"/>
      <c r="U6" s="641" t="s">
        <v>10</v>
      </c>
      <c r="V6" s="641"/>
      <c r="W6" s="641"/>
      <c r="X6" s="642"/>
      <c r="Y6" s="641" t="s">
        <v>11</v>
      </c>
      <c r="Z6" s="641"/>
      <c r="AA6" s="641"/>
      <c r="AB6" s="642"/>
      <c r="AC6" s="641" t="s">
        <v>12</v>
      </c>
      <c r="AD6" s="641"/>
      <c r="AE6" s="641"/>
      <c r="AF6" s="641"/>
      <c r="AG6" s="642"/>
      <c r="AH6" s="641" t="s">
        <v>13</v>
      </c>
      <c r="AI6" s="641"/>
      <c r="AJ6" s="641"/>
      <c r="AK6" s="642"/>
      <c r="AL6" s="641" t="s">
        <v>14</v>
      </c>
      <c r="AM6" s="641"/>
      <c r="AN6" s="641"/>
      <c r="AO6" s="641"/>
      <c r="AP6" s="642"/>
      <c r="AQ6" s="641" t="s">
        <v>15</v>
      </c>
      <c r="AR6" s="641"/>
      <c r="AS6" s="641"/>
      <c r="AT6" s="642"/>
      <c r="AU6" s="641" t="s">
        <v>16</v>
      </c>
      <c r="AV6" s="641"/>
      <c r="AW6" s="641"/>
      <c r="AX6" s="642"/>
      <c r="AY6" s="639" t="s">
        <v>17</v>
      </c>
      <c r="AZ6" s="639"/>
      <c r="BA6" s="639"/>
      <c r="BB6" s="63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0" t="s">
        <v>75</v>
      </c>
      <c r="B1" s="65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162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168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169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175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162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182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183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185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217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182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226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227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228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235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243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244</v>
      </c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245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246</v>
      </c>
      <c r="K5" s="223" t="s">
        <v>247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248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249</v>
      </c>
      <c r="F5" s="223" t="s">
        <v>250</v>
      </c>
      <c r="G5" s="223" t="s">
        <v>251</v>
      </c>
      <c r="H5" s="223" t="s">
        <v>252</v>
      </c>
      <c r="I5" s="223" t="s">
        <v>253</v>
      </c>
      <c r="J5" s="223" t="s">
        <v>254</v>
      </c>
      <c r="K5" s="223" t="s">
        <v>255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256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257</v>
      </c>
      <c r="F5" s="223" t="s">
        <v>258</v>
      </c>
      <c r="G5" s="223" t="s">
        <v>259</v>
      </c>
      <c r="H5" s="223" t="s">
        <v>260</v>
      </c>
      <c r="I5" s="223" t="s">
        <v>261</v>
      </c>
      <c r="J5" s="223" t="s">
        <v>262</v>
      </c>
      <c r="K5" s="223" t="s">
        <v>263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226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264</v>
      </c>
      <c r="F5" s="223" t="s">
        <v>265</v>
      </c>
      <c r="G5" s="223" t="s">
        <v>266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267</v>
      </c>
      <c r="F5" s="223" t="s">
        <v>268</v>
      </c>
      <c r="G5" s="223" t="s">
        <v>269</v>
      </c>
      <c r="H5" s="223" t="s">
        <v>270</v>
      </c>
      <c r="I5" s="223" t="s">
        <v>271</v>
      </c>
      <c r="J5" s="223" t="s">
        <v>272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273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276</v>
      </c>
      <c r="F6" s="282" t="s">
        <v>276</v>
      </c>
      <c r="G6" s="282" t="s">
        <v>276</v>
      </c>
      <c r="H6" s="282" t="s">
        <v>276</v>
      </c>
      <c r="I6" s="282" t="s">
        <v>276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277</v>
      </c>
      <c r="I12" s="515" t="s">
        <v>277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278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277</v>
      </c>
      <c r="I13" s="515" t="s">
        <v>277</v>
      </c>
      <c r="J13" s="458" t="s">
        <v>278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279</v>
      </c>
      <c r="I16" s="515" t="s">
        <v>54</v>
      </c>
      <c r="J16" s="458" t="s">
        <v>278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279</v>
      </c>
      <c r="I17" s="515" t="s">
        <v>54</v>
      </c>
      <c r="J17" s="458" t="s">
        <v>278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279</v>
      </c>
      <c r="I18" s="515" t="s">
        <v>54</v>
      </c>
      <c r="J18" s="458" t="s">
        <v>278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279</v>
      </c>
      <c r="I19" s="452" t="s">
        <v>54</v>
      </c>
      <c r="J19" s="458" t="s">
        <v>278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279</v>
      </c>
      <c r="I20" s="452" t="s">
        <v>54</v>
      </c>
      <c r="J20" s="458" t="s">
        <v>278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280</v>
      </c>
      <c r="I21" s="452" t="s">
        <v>281</v>
      </c>
      <c r="J21" s="458" t="s">
        <v>278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280</v>
      </c>
      <c r="I22" s="452" t="s">
        <v>281</v>
      </c>
      <c r="J22" s="458" t="s">
        <v>278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282</v>
      </c>
      <c r="I23" s="452" t="s">
        <v>283</v>
      </c>
      <c r="J23" s="458" t="s">
        <v>278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284</v>
      </c>
      <c r="I24" s="452" t="s">
        <v>283</v>
      </c>
      <c r="J24" s="458" t="s">
        <v>278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284</v>
      </c>
      <c r="I25" s="575" t="s">
        <v>285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284</v>
      </c>
      <c r="I26" s="575" t="s">
        <v>285</v>
      </c>
      <c r="J26" s="458" t="s">
        <v>278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286</v>
      </c>
      <c r="I27" s="575" t="s">
        <v>285</v>
      </c>
      <c r="J27" s="458" t="s">
        <v>278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286</v>
      </c>
      <c r="I28" s="575" t="s">
        <v>285</v>
      </c>
      <c r="J28" s="458" t="s">
        <v>278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287</v>
      </c>
      <c r="I29" s="575" t="s">
        <v>288</v>
      </c>
      <c r="J29" s="458" t="s">
        <v>278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287</v>
      </c>
      <c r="I30" s="575" t="s">
        <v>288</v>
      </c>
      <c r="J30" s="458" t="s">
        <v>278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287</v>
      </c>
      <c r="I31" s="575" t="s">
        <v>288</v>
      </c>
      <c r="J31" s="458" t="s">
        <v>278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289</v>
      </c>
      <c r="I32" s="575" t="s">
        <v>288</v>
      </c>
      <c r="J32" s="458" t="s">
        <v>278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289</v>
      </c>
      <c r="I33" s="575" t="s">
        <v>108</v>
      </c>
      <c r="J33" s="458" t="s">
        <v>278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290</v>
      </c>
      <c r="I34" s="537" t="s">
        <v>291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290</v>
      </c>
      <c r="I35" s="537" t="s">
        <v>291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290</v>
      </c>
      <c r="I36" s="537" t="s">
        <v>291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292</v>
      </c>
      <c r="I37" s="537" t="s">
        <v>291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292</v>
      </c>
      <c r="I38" s="537" t="s">
        <v>291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294</v>
      </c>
      <c r="D46" s="255" t="s">
        <v>295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294</v>
      </c>
      <c r="D47" t="s">
        <v>296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297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298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299</v>
      </c>
      <c r="F12" s="515" t="s">
        <v>299</v>
      </c>
      <c r="G12" s="515" t="s">
        <v>299</v>
      </c>
      <c r="H12" s="515" t="s">
        <v>299</v>
      </c>
      <c r="I12" s="515" t="s">
        <v>299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278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299</v>
      </c>
      <c r="F13" s="515" t="s">
        <v>299</v>
      </c>
      <c r="G13" s="515" t="s">
        <v>299</v>
      </c>
      <c r="H13" s="515" t="s">
        <v>299</v>
      </c>
      <c r="I13" s="515" t="s">
        <v>299</v>
      </c>
      <c r="J13" s="458" t="s">
        <v>278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299</v>
      </c>
      <c r="F14" s="515" t="s">
        <v>300</v>
      </c>
      <c r="G14" s="515" t="s">
        <v>57</v>
      </c>
      <c r="H14" s="515" t="s">
        <v>54</v>
      </c>
      <c r="I14" s="452" t="s">
        <v>57</v>
      </c>
      <c r="J14" s="458" t="s">
        <v>278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299</v>
      </c>
      <c r="F15" s="515" t="s">
        <v>301</v>
      </c>
      <c r="G15" s="515" t="s">
        <v>54</v>
      </c>
      <c r="H15" s="515" t="s">
        <v>54</v>
      </c>
      <c r="I15" s="452" t="s">
        <v>57</v>
      </c>
      <c r="J15" s="458" t="s">
        <v>278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299</v>
      </c>
      <c r="F16" s="515" t="s">
        <v>301</v>
      </c>
      <c r="G16" s="515" t="s">
        <v>302</v>
      </c>
      <c r="H16" s="515" t="s">
        <v>54</v>
      </c>
      <c r="I16" s="452" t="s">
        <v>57</v>
      </c>
      <c r="J16" s="458" t="s">
        <v>278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299</v>
      </c>
      <c r="F17" s="515" t="s">
        <v>301</v>
      </c>
      <c r="G17" s="515" t="s">
        <v>302</v>
      </c>
      <c r="H17" s="515" t="s">
        <v>54</v>
      </c>
      <c r="I17" s="452" t="s">
        <v>303</v>
      </c>
      <c r="J17" s="458" t="s">
        <v>278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304</v>
      </c>
      <c r="G18" s="515" t="s">
        <v>302</v>
      </c>
      <c r="H18" s="561" t="s">
        <v>305</v>
      </c>
      <c r="I18" s="452" t="s">
        <v>303</v>
      </c>
      <c r="J18" s="458" t="s">
        <v>278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304</v>
      </c>
      <c r="G19" s="515" t="s">
        <v>302</v>
      </c>
      <c r="H19" s="561" t="s">
        <v>306</v>
      </c>
      <c r="I19" s="452" t="s">
        <v>307</v>
      </c>
      <c r="J19" s="458" t="s">
        <v>278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308</v>
      </c>
      <c r="F20" s="515" t="s">
        <v>309</v>
      </c>
      <c r="G20" s="515" t="s">
        <v>302</v>
      </c>
      <c r="H20" s="561" t="s">
        <v>306</v>
      </c>
      <c r="I20" s="452" t="s">
        <v>307</v>
      </c>
      <c r="J20" s="458" t="s">
        <v>278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308</v>
      </c>
      <c r="F21" s="515" t="s">
        <v>304</v>
      </c>
      <c r="G21" s="515" t="s">
        <v>54</v>
      </c>
      <c r="H21" s="561" t="s">
        <v>310</v>
      </c>
      <c r="I21" s="452" t="s">
        <v>311</v>
      </c>
      <c r="J21" s="458" t="s">
        <v>278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308</v>
      </c>
      <c r="F22" s="515" t="s">
        <v>312</v>
      </c>
      <c r="G22" s="515" t="s">
        <v>54</v>
      </c>
      <c r="H22" s="561" t="s">
        <v>310</v>
      </c>
      <c r="I22" s="452" t="s">
        <v>313</v>
      </c>
      <c r="J22" s="458" t="s">
        <v>278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314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315</v>
      </c>
      <c r="G23" s="515" t="s">
        <v>54</v>
      </c>
      <c r="H23" s="561" t="s">
        <v>310</v>
      </c>
      <c r="I23" s="452" t="s">
        <v>313</v>
      </c>
      <c r="J23" s="458" t="s">
        <v>278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308</v>
      </c>
      <c r="F24" s="515" t="s">
        <v>315</v>
      </c>
      <c r="G24" s="515" t="s">
        <v>54</v>
      </c>
      <c r="H24" s="561" t="s">
        <v>316</v>
      </c>
      <c r="I24" s="452" t="s">
        <v>313</v>
      </c>
      <c r="J24" s="458" t="s">
        <v>278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317</v>
      </c>
      <c r="F25" s="515" t="s">
        <v>318</v>
      </c>
      <c r="G25" s="515" t="s">
        <v>319</v>
      </c>
      <c r="H25" s="561" t="s">
        <v>320</v>
      </c>
      <c r="I25" s="452" t="s">
        <v>313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317</v>
      </c>
      <c r="F26" s="515" t="s">
        <v>318</v>
      </c>
      <c r="G26" s="452" t="s">
        <v>302</v>
      </c>
      <c r="H26" s="561" t="s">
        <v>321</v>
      </c>
      <c r="I26" s="452" t="s">
        <v>322</v>
      </c>
      <c r="J26" s="458" t="s">
        <v>278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280</v>
      </c>
      <c r="F27" s="515" t="s">
        <v>323</v>
      </c>
      <c r="G27" s="452" t="s">
        <v>302</v>
      </c>
      <c r="H27" s="561" t="s">
        <v>321</v>
      </c>
      <c r="I27" s="452" t="s">
        <v>322</v>
      </c>
      <c r="J27" s="458" t="s">
        <v>278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280</v>
      </c>
      <c r="F28" s="515" t="s">
        <v>324</v>
      </c>
      <c r="G28" s="452" t="s">
        <v>54</v>
      </c>
      <c r="H28" s="561" t="s">
        <v>321</v>
      </c>
      <c r="I28" s="306" t="s">
        <v>325</v>
      </c>
      <c r="J28" s="458" t="s">
        <v>278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280</v>
      </c>
      <c r="F29" s="515" t="s">
        <v>280</v>
      </c>
      <c r="G29" s="452" t="s">
        <v>54</v>
      </c>
      <c r="H29" s="561" t="s">
        <v>326</v>
      </c>
      <c r="I29" s="306" t="s">
        <v>161</v>
      </c>
      <c r="J29" s="458" t="s">
        <v>278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280</v>
      </c>
      <c r="F30" s="515" t="s">
        <v>280</v>
      </c>
      <c r="G30" s="452" t="s">
        <v>54</v>
      </c>
      <c r="H30" s="561" t="s">
        <v>326</v>
      </c>
      <c r="I30" s="306" t="s">
        <v>161</v>
      </c>
      <c r="J30" s="458" t="s">
        <v>278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327</v>
      </c>
      <c r="F31" s="515" t="s">
        <v>280</v>
      </c>
      <c r="G31" s="452" t="s">
        <v>54</v>
      </c>
      <c r="H31" s="561" t="s">
        <v>326</v>
      </c>
      <c r="I31" s="306" t="s">
        <v>161</v>
      </c>
      <c r="J31" s="458" t="s">
        <v>278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327</v>
      </c>
      <c r="F32" s="515" t="s">
        <v>280</v>
      </c>
      <c r="G32" s="452" t="s">
        <v>54</v>
      </c>
      <c r="H32" s="561" t="s">
        <v>326</v>
      </c>
      <c r="I32" s="306" t="s">
        <v>161</v>
      </c>
      <c r="J32" s="458" t="s">
        <v>278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327</v>
      </c>
      <c r="F33" s="515" t="s">
        <v>280</v>
      </c>
      <c r="G33" s="452" t="s">
        <v>54</v>
      </c>
      <c r="H33" s="561" t="s">
        <v>328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294</v>
      </c>
      <c r="D46" s="255" t="s">
        <v>295</v>
      </c>
      <c r="I46" s="199"/>
      <c r="M46" s="61"/>
      <c r="N46" s="62"/>
      <c r="O46" s="61"/>
    </row>
    <row r="47" spans="2:20">
      <c r="B47" s="570" t="s">
        <v>52</v>
      </c>
      <c r="C47" t="s">
        <v>294</v>
      </c>
      <c r="D47" t="s">
        <v>296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330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B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331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310</v>
      </c>
      <c r="F12" s="515" t="s">
        <v>310</v>
      </c>
      <c r="G12" s="515" t="s">
        <v>310</v>
      </c>
      <c r="H12" s="515" t="s">
        <v>310</v>
      </c>
      <c r="I12" s="515" t="s">
        <v>310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278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310</v>
      </c>
      <c r="G13" s="515" t="s">
        <v>310</v>
      </c>
      <c r="H13" s="515" t="s">
        <v>310</v>
      </c>
      <c r="I13" s="515" t="s">
        <v>310</v>
      </c>
      <c r="J13" s="583" t="s">
        <v>333</v>
      </c>
      <c r="K13" s="459" t="s">
        <v>278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279</v>
      </c>
      <c r="F14" s="515" t="s">
        <v>67</v>
      </c>
      <c r="G14" s="515" t="s">
        <v>334</v>
      </c>
      <c r="H14" s="585" t="s">
        <v>310</v>
      </c>
      <c r="I14" s="515" t="s">
        <v>310</v>
      </c>
      <c r="J14" s="583" t="s">
        <v>333</v>
      </c>
      <c r="K14" s="583" t="s">
        <v>333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279</v>
      </c>
      <c r="F15" s="515" t="s">
        <v>67</v>
      </c>
      <c r="G15" s="515" t="s">
        <v>334</v>
      </c>
      <c r="H15" s="585" t="s">
        <v>310</v>
      </c>
      <c r="I15" s="515" t="s">
        <v>310</v>
      </c>
      <c r="J15" s="583" t="s">
        <v>333</v>
      </c>
      <c r="K15" s="583" t="s">
        <v>333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279</v>
      </c>
      <c r="F16" s="452" t="s">
        <v>67</v>
      </c>
      <c r="G16" s="515" t="s">
        <v>334</v>
      </c>
      <c r="H16" s="585" t="s">
        <v>310</v>
      </c>
      <c r="I16" s="452" t="s">
        <v>65</v>
      </c>
      <c r="J16" s="583" t="s">
        <v>333</v>
      </c>
      <c r="K16" s="583" t="s">
        <v>333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279</v>
      </c>
      <c r="F17" s="515" t="s">
        <v>335</v>
      </c>
      <c r="G17" s="515" t="s">
        <v>334</v>
      </c>
      <c r="H17" s="585" t="s">
        <v>310</v>
      </c>
      <c r="I17" s="452" t="s">
        <v>65</v>
      </c>
      <c r="J17" s="583" t="s">
        <v>333</v>
      </c>
      <c r="K17" s="583" t="s">
        <v>333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335</v>
      </c>
      <c r="G18" s="515" t="s">
        <v>336</v>
      </c>
      <c r="H18" s="585" t="s">
        <v>161</v>
      </c>
      <c r="I18" s="452" t="s">
        <v>337</v>
      </c>
      <c r="J18" s="583" t="s">
        <v>333</v>
      </c>
      <c r="K18" s="583" t="s">
        <v>333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338</v>
      </c>
      <c r="F19" s="515" t="s">
        <v>335</v>
      </c>
      <c r="G19" s="515" t="s">
        <v>334</v>
      </c>
      <c r="H19" s="585" t="s">
        <v>161</v>
      </c>
      <c r="I19" s="452" t="s">
        <v>337</v>
      </c>
      <c r="J19" s="583" t="s">
        <v>333</v>
      </c>
      <c r="K19" s="583" t="s">
        <v>333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338</v>
      </c>
      <c r="F20" s="515" t="s">
        <v>335</v>
      </c>
      <c r="G20" s="515" t="s">
        <v>334</v>
      </c>
      <c r="H20" s="585" t="s">
        <v>161</v>
      </c>
      <c r="I20" s="452" t="s">
        <v>337</v>
      </c>
      <c r="J20" s="583" t="s">
        <v>333</v>
      </c>
      <c r="K20" s="583" t="s">
        <v>333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339</v>
      </c>
      <c r="F21" s="515" t="s">
        <v>340</v>
      </c>
      <c r="G21" s="452" t="s">
        <v>334</v>
      </c>
      <c r="H21" s="585" t="s">
        <v>341</v>
      </c>
      <c r="I21" s="452" t="s">
        <v>342</v>
      </c>
      <c r="J21" s="583" t="s">
        <v>333</v>
      </c>
      <c r="K21" s="583" t="s">
        <v>333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343</v>
      </c>
      <c r="F22" s="515" t="s">
        <v>344</v>
      </c>
      <c r="G22" s="452" t="s">
        <v>345</v>
      </c>
      <c r="H22" s="585" t="s">
        <v>346</v>
      </c>
      <c r="I22" s="585" t="s">
        <v>347</v>
      </c>
      <c r="J22" s="583" t="s">
        <v>333</v>
      </c>
      <c r="K22" s="583" t="s">
        <v>333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343</v>
      </c>
      <c r="F23" s="515" t="s">
        <v>348</v>
      </c>
      <c r="G23" s="452" t="s">
        <v>345</v>
      </c>
      <c r="H23" s="585" t="s">
        <v>346</v>
      </c>
      <c r="I23" s="585" t="s">
        <v>347</v>
      </c>
      <c r="J23" s="583" t="s">
        <v>333</v>
      </c>
      <c r="K23" s="583" t="s">
        <v>333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349</v>
      </c>
      <c r="F24" s="515" t="s">
        <v>348</v>
      </c>
      <c r="G24" s="452" t="s">
        <v>350</v>
      </c>
      <c r="H24" s="585" t="s">
        <v>351</v>
      </c>
      <c r="I24" s="585" t="s">
        <v>347</v>
      </c>
      <c r="J24" s="583" t="s">
        <v>278</v>
      </c>
      <c r="K24" s="583" t="s">
        <v>333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349</v>
      </c>
      <c r="F25" s="515" t="s">
        <v>348</v>
      </c>
      <c r="G25" s="452" t="s">
        <v>350</v>
      </c>
      <c r="H25" s="585" t="s">
        <v>351</v>
      </c>
      <c r="I25" s="585" t="s">
        <v>352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349</v>
      </c>
      <c r="F26" s="515" t="s">
        <v>353</v>
      </c>
      <c r="G26" s="452" t="s">
        <v>354</v>
      </c>
      <c r="H26" s="585" t="s">
        <v>351</v>
      </c>
      <c r="I26" s="585" t="s">
        <v>355</v>
      </c>
      <c r="J26" s="583" t="s">
        <v>333</v>
      </c>
      <c r="K26" s="583" t="s">
        <v>278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356</v>
      </c>
      <c r="F27" s="515" t="s">
        <v>357</v>
      </c>
      <c r="G27" s="452" t="s">
        <v>358</v>
      </c>
      <c r="H27" s="585" t="s">
        <v>351</v>
      </c>
      <c r="I27" s="585" t="s">
        <v>359</v>
      </c>
      <c r="J27" s="583" t="s">
        <v>333</v>
      </c>
      <c r="K27" s="583" t="s">
        <v>333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356</v>
      </c>
      <c r="F28" s="515" t="s">
        <v>357</v>
      </c>
      <c r="G28" s="452" t="s">
        <v>358</v>
      </c>
      <c r="H28" s="585" t="s">
        <v>360</v>
      </c>
      <c r="I28" s="585" t="s">
        <v>359</v>
      </c>
      <c r="J28" s="459" t="s">
        <v>333</v>
      </c>
      <c r="K28" s="583" t="s">
        <v>333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361</v>
      </c>
      <c r="F29" s="515" t="s">
        <v>357</v>
      </c>
      <c r="G29" s="452" t="s">
        <v>362</v>
      </c>
      <c r="H29" s="585" t="s">
        <v>360</v>
      </c>
      <c r="I29" s="585" t="s">
        <v>363</v>
      </c>
      <c r="J29" s="459" t="s">
        <v>333</v>
      </c>
      <c r="K29" s="459" t="s">
        <v>333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361</v>
      </c>
      <c r="F30" s="452" t="s">
        <v>68</v>
      </c>
      <c r="G30" s="452" t="s">
        <v>364</v>
      </c>
      <c r="H30" s="585" t="s">
        <v>365</v>
      </c>
      <c r="I30" s="585" t="s">
        <v>363</v>
      </c>
      <c r="J30" s="459" t="s">
        <v>333</v>
      </c>
      <c r="K30" s="459" t="s">
        <v>278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366</v>
      </c>
      <c r="F31" s="452" t="s">
        <v>367</v>
      </c>
      <c r="G31" s="452" t="s">
        <v>364</v>
      </c>
      <c r="H31" s="585" t="s">
        <v>365</v>
      </c>
      <c r="I31" s="585" t="s">
        <v>363</v>
      </c>
      <c r="J31" s="459" t="s">
        <v>278</v>
      </c>
      <c r="K31" s="459" t="s">
        <v>278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368</v>
      </c>
      <c r="F32" s="452" t="s">
        <v>367</v>
      </c>
      <c r="G32" s="452" t="s">
        <v>369</v>
      </c>
      <c r="H32" s="585" t="s">
        <v>365</v>
      </c>
      <c r="I32" s="585" t="s">
        <v>363</v>
      </c>
      <c r="J32" s="459" t="s">
        <v>278</v>
      </c>
      <c r="K32" s="459" t="s">
        <v>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370</v>
      </c>
      <c r="F33" s="452" t="s">
        <v>367</v>
      </c>
      <c r="G33" s="452" t="s">
        <v>371</v>
      </c>
      <c r="H33" s="585" t="s">
        <v>365</v>
      </c>
      <c r="I33" s="585" t="s">
        <v>363</v>
      </c>
      <c r="J33" s="583" t="s">
        <v>278</v>
      </c>
      <c r="K33" s="459" t="s">
        <v>278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372</v>
      </c>
      <c r="F34" s="586" t="s">
        <v>373</v>
      </c>
      <c r="G34" s="538" t="s">
        <v>371</v>
      </c>
      <c r="H34" s="538"/>
      <c r="I34" s="537" t="s">
        <v>108</v>
      </c>
      <c r="J34" s="583" t="s">
        <v>278</v>
      </c>
      <c r="K34" s="459" t="s">
        <v>278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372</v>
      </c>
      <c r="F35" s="586" t="s">
        <v>373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372</v>
      </c>
      <c r="F36" s="586" t="s">
        <v>373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374</v>
      </c>
      <c r="F37" s="586" t="s">
        <v>373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374</v>
      </c>
      <c r="F38" s="586" t="s">
        <v>373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294</v>
      </c>
      <c r="D46" s="255" t="s">
        <v>295</v>
      </c>
      <c r="I46" s="199"/>
      <c r="M46" s="61"/>
      <c r="N46" s="62"/>
      <c r="O46" s="61"/>
    </row>
    <row r="47" spans="2:20">
      <c r="B47" s="570" t="s">
        <v>52</v>
      </c>
      <c r="C47" t="s">
        <v>294</v>
      </c>
      <c r="D47" t="s">
        <v>296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273</v>
      </c>
      <c r="C3" s="653"/>
      <c r="D3" s="653"/>
      <c r="E3" s="653"/>
      <c r="F3" s="653"/>
      <c r="G3" s="653"/>
      <c r="H3" s="653"/>
      <c r="I3" s="653"/>
      <c r="J3" s="653"/>
      <c r="K3" s="6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276</v>
      </c>
      <c r="F6" s="282" t="s">
        <v>276</v>
      </c>
      <c r="G6" s="282" t="s">
        <v>276</v>
      </c>
      <c r="H6" s="282" t="s">
        <v>276</v>
      </c>
      <c r="I6" s="282" t="s">
        <v>276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277</v>
      </c>
      <c r="F12" s="515" t="s">
        <v>277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277</v>
      </c>
      <c r="F13" s="515" t="s">
        <v>277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277</v>
      </c>
      <c r="F15" s="515" t="s">
        <v>376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277</v>
      </c>
      <c r="F16" s="515" t="s">
        <v>376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308</v>
      </c>
      <c r="F17" s="515" t="s">
        <v>376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308</v>
      </c>
      <c r="F18" s="515" t="s">
        <v>376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317</v>
      </c>
      <c r="F19" s="515" t="s">
        <v>376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317</v>
      </c>
      <c r="F20" s="515" t="s">
        <v>376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317</v>
      </c>
      <c r="F21" s="515" t="s">
        <v>376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279</v>
      </c>
      <c r="F22" s="515" t="s">
        <v>377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377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379</v>
      </c>
      <c r="G24" s="515"/>
      <c r="H24" s="515"/>
      <c r="I24" s="515" t="s">
        <v>67</v>
      </c>
      <c r="J24" s="458"/>
      <c r="K24" s="460"/>
      <c r="L24" s="61"/>
      <c r="M24" s="416" t="s">
        <v>380</v>
      </c>
      <c r="N24" s="565">
        <f>COUNTIF(E7:K44, "*Wei Jun*")/2</f>
        <v>4.5</v>
      </c>
      <c r="O24" s="550"/>
      <c r="P24" s="199"/>
      <c r="Q24" s="416" t="s">
        <v>380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378</v>
      </c>
      <c r="F25" s="515" t="s">
        <v>379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378</v>
      </c>
      <c r="F26" s="515" t="s">
        <v>379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379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382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383</v>
      </c>
      <c r="F31" s="515" t="s">
        <v>384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383</v>
      </c>
      <c r="F32" s="515" t="s">
        <v>384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383</v>
      </c>
      <c r="F33" s="515" t="s">
        <v>384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294</v>
      </c>
      <c r="D46" s="255" t="s">
        <v>295</v>
      </c>
      <c r="I46" s="199"/>
      <c r="M46" s="61"/>
      <c r="N46" s="62"/>
      <c r="O46" s="61"/>
    </row>
    <row r="47" spans="2:20">
      <c r="B47" s="570" t="s">
        <v>52</v>
      </c>
      <c r="C47" t="s">
        <v>294</v>
      </c>
      <c r="D47" t="s">
        <v>296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297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385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386</v>
      </c>
      <c r="F6" s="282" t="s">
        <v>386</v>
      </c>
      <c r="G6" s="282" t="s">
        <v>386</v>
      </c>
      <c r="H6" s="282" t="s">
        <v>386</v>
      </c>
      <c r="I6" s="282" t="s">
        <v>386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314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387</v>
      </c>
      <c r="F12" s="515" t="s">
        <v>387</v>
      </c>
      <c r="G12" s="515" t="s">
        <v>387</v>
      </c>
      <c r="H12" s="515" t="s">
        <v>387</v>
      </c>
      <c r="I12" s="515" t="s">
        <v>387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387</v>
      </c>
      <c r="F13" s="515" t="s">
        <v>387</v>
      </c>
      <c r="G13" s="515" t="s">
        <v>387</v>
      </c>
      <c r="H13" s="515" t="s">
        <v>387</v>
      </c>
      <c r="I13" s="515" t="s">
        <v>387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304</v>
      </c>
      <c r="F14" s="515" t="s">
        <v>388</v>
      </c>
      <c r="G14" s="515" t="s">
        <v>387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304</v>
      </c>
      <c r="F15" s="515" t="s">
        <v>389</v>
      </c>
      <c r="G15" s="515" t="s">
        <v>304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304</v>
      </c>
      <c r="F16" s="515" t="s">
        <v>389</v>
      </c>
      <c r="G16" s="515" t="s">
        <v>304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390</v>
      </c>
      <c r="F17" s="515" t="s">
        <v>389</v>
      </c>
      <c r="G17" s="515" t="s">
        <v>304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387</v>
      </c>
      <c r="F18" s="515" t="s">
        <v>389</v>
      </c>
      <c r="G18" s="452" t="s">
        <v>310</v>
      </c>
      <c r="H18" s="261" t="s">
        <v>68</v>
      </c>
      <c r="I18" s="452" t="s">
        <v>328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391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387</v>
      </c>
      <c r="F19" s="515" t="s">
        <v>389</v>
      </c>
      <c r="G19" s="452" t="s">
        <v>310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387</v>
      </c>
      <c r="F20" s="515" t="s">
        <v>389</v>
      </c>
      <c r="G20" s="452" t="s">
        <v>392</v>
      </c>
      <c r="H20" s="261" t="s">
        <v>68</v>
      </c>
      <c r="I20" s="452" t="s">
        <v>328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393</v>
      </c>
      <c r="F21" s="515" t="s">
        <v>389</v>
      </c>
      <c r="G21" s="452" t="s">
        <v>394</v>
      </c>
      <c r="H21" s="261" t="s">
        <v>68</v>
      </c>
      <c r="I21" s="452" t="s">
        <v>328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395</v>
      </c>
      <c r="F22" s="515" t="s">
        <v>389</v>
      </c>
      <c r="G22" s="452" t="s">
        <v>394</v>
      </c>
      <c r="H22" s="261" t="s">
        <v>396</v>
      </c>
      <c r="I22" s="452" t="s">
        <v>328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314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397</v>
      </c>
      <c r="F23" s="515" t="s">
        <v>389</v>
      </c>
      <c r="G23" s="452" t="s">
        <v>394</v>
      </c>
      <c r="H23" s="261" t="s">
        <v>396</v>
      </c>
      <c r="I23" s="452" t="s">
        <v>328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389</v>
      </c>
      <c r="G24" s="452" t="s">
        <v>394</v>
      </c>
      <c r="H24" s="515" t="s">
        <v>57</v>
      </c>
      <c r="I24" s="452" t="s">
        <v>328</v>
      </c>
      <c r="J24" s="458"/>
      <c r="K24" s="460"/>
      <c r="L24" s="61"/>
      <c r="M24" s="416" t="s">
        <v>380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377</v>
      </c>
      <c r="G25" s="452" t="s">
        <v>394</v>
      </c>
      <c r="H25" s="515" t="s">
        <v>57</v>
      </c>
      <c r="I25" s="452" t="s">
        <v>328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398</v>
      </c>
      <c r="F26" s="515" t="s">
        <v>377</v>
      </c>
      <c r="G26" s="452" t="s">
        <v>399</v>
      </c>
      <c r="H26" s="515" t="s">
        <v>57</v>
      </c>
      <c r="I26" s="452" t="s">
        <v>328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400</v>
      </c>
      <c r="F27" s="515" t="s">
        <v>401</v>
      </c>
      <c r="G27" s="452" t="s">
        <v>399</v>
      </c>
      <c r="H27" s="515" t="s">
        <v>57</v>
      </c>
      <c r="I27" s="452" t="s">
        <v>328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402</v>
      </c>
      <c r="F28" s="515" t="s">
        <v>401</v>
      </c>
      <c r="G28" s="452" t="s">
        <v>403</v>
      </c>
      <c r="H28" s="515" t="s">
        <v>57</v>
      </c>
      <c r="I28" s="306" t="s">
        <v>328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403</v>
      </c>
      <c r="H29" s="261" t="s">
        <v>328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65</v>
      </c>
      <c r="G30" s="452" t="s">
        <v>404</v>
      </c>
      <c r="H30" s="261" t="s">
        <v>328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405</v>
      </c>
      <c r="F31" s="515" t="s">
        <v>399</v>
      </c>
      <c r="G31" s="452" t="s">
        <v>406</v>
      </c>
      <c r="H31" s="261" t="s">
        <v>328</v>
      </c>
      <c r="I31" s="306" t="s">
        <v>407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405</v>
      </c>
      <c r="F32" s="515" t="s">
        <v>399</v>
      </c>
      <c r="G32" s="452" t="s">
        <v>406</v>
      </c>
      <c r="H32" s="261" t="s">
        <v>328</v>
      </c>
      <c r="I32" s="306" t="s">
        <v>407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405</v>
      </c>
      <c r="F33" s="515" t="s">
        <v>399</v>
      </c>
      <c r="G33" s="452" t="s">
        <v>408</v>
      </c>
      <c r="H33" s="261" t="s">
        <v>328</v>
      </c>
      <c r="I33" s="306" t="s">
        <v>407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294</v>
      </c>
      <c r="D46" s="255" t="s">
        <v>295</v>
      </c>
      <c r="I46" s="199"/>
      <c r="M46" s="61"/>
      <c r="N46" s="62"/>
      <c r="O46" s="61"/>
    </row>
    <row r="47" spans="2:20">
      <c r="B47" s="570" t="s">
        <v>52</v>
      </c>
      <c r="C47" t="s">
        <v>294</v>
      </c>
      <c r="D47" t="s">
        <v>296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297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409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410</v>
      </c>
      <c r="F6" s="282" t="s">
        <v>411</v>
      </c>
      <c r="G6" s="282" t="s">
        <v>411</v>
      </c>
      <c r="H6" s="282" t="s">
        <v>411</v>
      </c>
      <c r="I6" s="282" t="s">
        <v>411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314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314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412</v>
      </c>
      <c r="F12" s="515" t="s">
        <v>413</v>
      </c>
      <c r="G12" s="515" t="s">
        <v>413</v>
      </c>
      <c r="H12" s="515" t="s">
        <v>413</v>
      </c>
      <c r="I12" s="515" t="s">
        <v>413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412</v>
      </c>
      <c r="F13" s="515" t="s">
        <v>413</v>
      </c>
      <c r="G13" s="515" t="s">
        <v>413</v>
      </c>
      <c r="H13" s="515" t="s">
        <v>413</v>
      </c>
      <c r="I13" s="515" t="s">
        <v>413</v>
      </c>
      <c r="J13" s="458"/>
      <c r="K13" s="459" t="s">
        <v>278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414</v>
      </c>
      <c r="G14" s="515" t="s">
        <v>415</v>
      </c>
      <c r="H14" s="261" t="s">
        <v>413</v>
      </c>
      <c r="I14" s="452" t="s">
        <v>415</v>
      </c>
      <c r="J14" s="458"/>
      <c r="K14" s="460" t="s">
        <v>278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416</v>
      </c>
      <c r="F15" s="515" t="s">
        <v>414</v>
      </c>
      <c r="G15" s="515" t="s">
        <v>415</v>
      </c>
      <c r="H15" s="261" t="s">
        <v>413</v>
      </c>
      <c r="I15" s="452" t="s">
        <v>415</v>
      </c>
      <c r="J15" s="458"/>
      <c r="K15" s="460" t="s">
        <v>278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416</v>
      </c>
      <c r="F16" s="515" t="s">
        <v>414</v>
      </c>
      <c r="G16" s="515" t="s">
        <v>415</v>
      </c>
      <c r="H16" s="261" t="s">
        <v>413</v>
      </c>
      <c r="I16" s="452" t="s">
        <v>415</v>
      </c>
      <c r="J16" s="458" t="s">
        <v>417</v>
      </c>
      <c r="K16" s="460" t="s">
        <v>278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418</v>
      </c>
      <c r="F17" s="515" t="s">
        <v>414</v>
      </c>
      <c r="G17" s="515" t="s">
        <v>415</v>
      </c>
      <c r="H17" s="261" t="s">
        <v>413</v>
      </c>
      <c r="I17" s="452" t="s">
        <v>415</v>
      </c>
      <c r="J17" s="458" t="s">
        <v>417</v>
      </c>
      <c r="K17" s="460" t="s">
        <v>278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418</v>
      </c>
      <c r="F18" s="515" t="s">
        <v>57</v>
      </c>
      <c r="G18" s="452" t="s">
        <v>67</v>
      </c>
      <c r="H18" s="261" t="s">
        <v>413</v>
      </c>
      <c r="I18" s="452" t="s">
        <v>415</v>
      </c>
      <c r="J18" s="458" t="s">
        <v>419</v>
      </c>
      <c r="K18" s="460" t="s">
        <v>278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418</v>
      </c>
      <c r="F19" s="515" t="s">
        <v>414</v>
      </c>
      <c r="G19" s="452" t="s">
        <v>418</v>
      </c>
      <c r="H19" s="261" t="s">
        <v>413</v>
      </c>
      <c r="I19" s="452" t="s">
        <v>420</v>
      </c>
      <c r="J19" s="458" t="s">
        <v>419</v>
      </c>
      <c r="K19" s="460" t="s">
        <v>278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421</v>
      </c>
      <c r="F20" s="515" t="s">
        <v>415</v>
      </c>
      <c r="G20" s="452" t="s">
        <v>422</v>
      </c>
      <c r="H20" s="261" t="s">
        <v>68</v>
      </c>
      <c r="I20" s="452" t="s">
        <v>57</v>
      </c>
      <c r="J20" s="458" t="s">
        <v>419</v>
      </c>
      <c r="K20" s="460" t="s">
        <v>278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421</v>
      </c>
      <c r="F21" s="515" t="s">
        <v>413</v>
      </c>
      <c r="G21" s="452" t="s">
        <v>422</v>
      </c>
      <c r="H21" s="261" t="s">
        <v>68</v>
      </c>
      <c r="I21" s="452" t="s">
        <v>423</v>
      </c>
      <c r="J21" s="458" t="s">
        <v>424</v>
      </c>
      <c r="K21" s="460" t="s">
        <v>278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421</v>
      </c>
      <c r="F22" s="515" t="s">
        <v>413</v>
      </c>
      <c r="G22" s="452" t="s">
        <v>422</v>
      </c>
      <c r="H22" s="561" t="s">
        <v>70</v>
      </c>
      <c r="I22" s="452" t="s">
        <v>423</v>
      </c>
      <c r="J22" s="458" t="s">
        <v>424</v>
      </c>
      <c r="K22" s="460" t="s">
        <v>278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421</v>
      </c>
      <c r="F23" s="515" t="s">
        <v>413</v>
      </c>
      <c r="G23" s="452" t="s">
        <v>425</v>
      </c>
      <c r="H23" s="561" t="s">
        <v>70</v>
      </c>
      <c r="I23" s="452" t="s">
        <v>426</v>
      </c>
      <c r="J23" s="458" t="s">
        <v>424</v>
      </c>
      <c r="K23" s="460" t="s">
        <v>278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413</v>
      </c>
      <c r="G24" s="452" t="s">
        <v>428</v>
      </c>
      <c r="H24" s="561" t="s">
        <v>70</v>
      </c>
      <c r="I24" s="452" t="s">
        <v>426</v>
      </c>
      <c r="J24" s="458" t="s">
        <v>429</v>
      </c>
      <c r="K24" s="460" t="s">
        <v>278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378</v>
      </c>
      <c r="F25" s="515" t="s">
        <v>413</v>
      </c>
      <c r="G25" s="452" t="s">
        <v>70</v>
      </c>
      <c r="H25" s="561" t="s">
        <v>70</v>
      </c>
      <c r="I25" s="452" t="s">
        <v>426</v>
      </c>
      <c r="J25" s="458" t="s">
        <v>430</v>
      </c>
      <c r="K25" s="460" t="s">
        <v>278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413</v>
      </c>
      <c r="G26" s="452" t="s">
        <v>57</v>
      </c>
      <c r="H26" s="561" t="s">
        <v>70</v>
      </c>
      <c r="I26" s="452" t="s">
        <v>57</v>
      </c>
      <c r="J26" s="458" t="s">
        <v>430</v>
      </c>
      <c r="K26" s="460" t="s">
        <v>278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431</v>
      </c>
      <c r="F27" s="515" t="s">
        <v>413</v>
      </c>
      <c r="G27" s="452" t="s">
        <v>57</v>
      </c>
      <c r="H27" s="561" t="s">
        <v>70</v>
      </c>
      <c r="I27" s="452" t="s">
        <v>432</v>
      </c>
      <c r="J27" s="458" t="s">
        <v>430</v>
      </c>
      <c r="K27" s="460" t="s">
        <v>278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431</v>
      </c>
      <c r="F28" s="452" t="s">
        <v>433</v>
      </c>
      <c r="G28" s="452" t="s">
        <v>418</v>
      </c>
      <c r="H28" s="561" t="s">
        <v>67</v>
      </c>
      <c r="I28" s="452" t="s">
        <v>67</v>
      </c>
      <c r="J28" s="458" t="s">
        <v>430</v>
      </c>
      <c r="K28" s="460" t="s">
        <v>278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431</v>
      </c>
      <c r="F29" s="452" t="s">
        <v>433</v>
      </c>
      <c r="G29" s="452" t="s">
        <v>418</v>
      </c>
      <c r="H29" s="561" t="s">
        <v>413</v>
      </c>
      <c r="I29" s="452" t="s">
        <v>413</v>
      </c>
      <c r="J29" s="458" t="s">
        <v>430</v>
      </c>
      <c r="K29" s="460" t="s">
        <v>278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431</v>
      </c>
      <c r="F30" s="452" t="s">
        <v>433</v>
      </c>
      <c r="G30" s="452" t="s">
        <v>418</v>
      </c>
      <c r="H30" s="561" t="s">
        <v>434</v>
      </c>
      <c r="I30" s="452" t="s">
        <v>70</v>
      </c>
      <c r="J30" s="458" t="s">
        <v>430</v>
      </c>
      <c r="K30" s="460" t="s">
        <v>278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433</v>
      </c>
      <c r="F31" s="452" t="s">
        <v>433</v>
      </c>
      <c r="G31" s="452" t="s">
        <v>70</v>
      </c>
      <c r="H31" s="561" t="s">
        <v>434</v>
      </c>
      <c r="I31" s="452" t="s">
        <v>435</v>
      </c>
      <c r="J31" s="458" t="s">
        <v>430</v>
      </c>
      <c r="K31" s="460" t="s">
        <v>278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433</v>
      </c>
      <c r="F32" s="452" t="s">
        <v>433</v>
      </c>
      <c r="G32" s="452" t="s">
        <v>70</v>
      </c>
      <c r="H32" s="561" t="s">
        <v>434</v>
      </c>
      <c r="I32" s="452" t="s">
        <v>435</v>
      </c>
      <c r="J32" s="458" t="s">
        <v>430</v>
      </c>
      <c r="K32" s="460" t="s">
        <v>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433</v>
      </c>
      <c r="F33" s="452" t="s">
        <v>433</v>
      </c>
      <c r="G33" s="452" t="s">
        <v>70</v>
      </c>
      <c r="H33" s="561" t="s">
        <v>434</v>
      </c>
      <c r="I33" s="452" t="s">
        <v>436</v>
      </c>
      <c r="J33" s="458" t="s">
        <v>430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433</v>
      </c>
      <c r="J34" s="458" t="s">
        <v>430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433</v>
      </c>
      <c r="J35" s="458" t="s">
        <v>430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433</v>
      </c>
      <c r="J36" s="458" t="s">
        <v>430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297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437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438</v>
      </c>
      <c r="F7" s="515" t="s">
        <v>438</v>
      </c>
      <c r="G7" s="515" t="s">
        <v>438</v>
      </c>
      <c r="H7" s="515" t="s">
        <v>438</v>
      </c>
      <c r="I7" s="515" t="s">
        <v>438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297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439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440</v>
      </c>
      <c r="F6" s="282" t="s">
        <v>440</v>
      </c>
      <c r="G6" s="282" t="s">
        <v>440</v>
      </c>
      <c r="H6" s="282" t="s">
        <v>440</v>
      </c>
      <c r="I6" s="282" t="s">
        <v>440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303</v>
      </c>
      <c r="F12" s="515" t="s">
        <v>66</v>
      </c>
      <c r="G12" s="515" t="s">
        <v>303</v>
      </c>
      <c r="H12" s="515" t="s">
        <v>303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303</v>
      </c>
      <c r="F13" s="515" t="s">
        <v>66</v>
      </c>
      <c r="G13" s="515" t="s">
        <v>303</v>
      </c>
      <c r="H13" s="515" t="s">
        <v>303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441</v>
      </c>
      <c r="G14" s="515" t="s">
        <v>442</v>
      </c>
      <c r="H14" s="561" t="s">
        <v>442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317</v>
      </c>
      <c r="F15" s="515" t="s">
        <v>441</v>
      </c>
      <c r="G15" s="515" t="s">
        <v>443</v>
      </c>
      <c r="H15" s="561" t="s">
        <v>442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317</v>
      </c>
      <c r="F16" s="515" t="s">
        <v>441</v>
      </c>
      <c r="G16" s="515" t="s">
        <v>443</v>
      </c>
      <c r="H16" s="561" t="s">
        <v>442</v>
      </c>
      <c r="I16" s="452" t="s">
        <v>428</v>
      </c>
      <c r="J16" s="458" t="s">
        <v>444</v>
      </c>
      <c r="K16" s="460" t="s">
        <v>445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446</v>
      </c>
      <c r="F17" s="515" t="s">
        <v>441</v>
      </c>
      <c r="G17" s="515" t="s">
        <v>443</v>
      </c>
      <c r="H17" s="561" t="s">
        <v>447</v>
      </c>
      <c r="I17" s="452" t="s">
        <v>428</v>
      </c>
      <c r="J17" s="458" t="s">
        <v>444</v>
      </c>
      <c r="K17" s="460" t="s">
        <v>445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308</v>
      </c>
      <c r="F18" s="515" t="s">
        <v>441</v>
      </c>
      <c r="G18" s="452" t="s">
        <v>418</v>
      </c>
      <c r="H18" s="561" t="s">
        <v>310</v>
      </c>
      <c r="I18" s="452" t="s">
        <v>428</v>
      </c>
      <c r="J18" s="458" t="s">
        <v>444</v>
      </c>
      <c r="K18" s="460" t="s">
        <v>445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308</v>
      </c>
      <c r="F19" s="515" t="s">
        <v>448</v>
      </c>
      <c r="G19" s="452" t="s">
        <v>67</v>
      </c>
      <c r="H19" s="561" t="s">
        <v>401</v>
      </c>
      <c r="I19" s="452" t="s">
        <v>433</v>
      </c>
      <c r="J19" s="458" t="s">
        <v>444</v>
      </c>
      <c r="K19" s="460" t="s">
        <v>449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308</v>
      </c>
      <c r="F20" s="515" t="s">
        <v>448</v>
      </c>
      <c r="G20" s="452" t="s">
        <v>67</v>
      </c>
      <c r="H20" s="561" t="s">
        <v>450</v>
      </c>
      <c r="I20" s="452" t="s">
        <v>433</v>
      </c>
      <c r="J20" s="458" t="s">
        <v>444</v>
      </c>
      <c r="K20" s="460" t="s">
        <v>449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442</v>
      </c>
      <c r="I21" s="452" t="s">
        <v>433</v>
      </c>
      <c r="J21" s="458" t="s">
        <v>444</v>
      </c>
      <c r="K21" s="460" t="s">
        <v>449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308</v>
      </c>
      <c r="F22" s="515" t="s">
        <v>66</v>
      </c>
      <c r="G22" s="452" t="s">
        <v>67</v>
      </c>
      <c r="H22" s="561" t="s">
        <v>451</v>
      </c>
      <c r="I22" s="452" t="s">
        <v>433</v>
      </c>
      <c r="J22" s="458" t="s">
        <v>444</v>
      </c>
      <c r="K22" s="460" t="s">
        <v>449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308</v>
      </c>
      <c r="F23" s="515" t="s">
        <v>66</v>
      </c>
      <c r="G23" s="452" t="s">
        <v>428</v>
      </c>
      <c r="H23" s="452" t="s">
        <v>442</v>
      </c>
      <c r="I23" s="452" t="s">
        <v>433</v>
      </c>
      <c r="J23" s="458" t="s">
        <v>444</v>
      </c>
      <c r="K23" s="460" t="s">
        <v>449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446</v>
      </c>
      <c r="F24" s="515" t="s">
        <v>66</v>
      </c>
      <c r="G24" s="452" t="s">
        <v>428</v>
      </c>
      <c r="H24" s="452" t="s">
        <v>452</v>
      </c>
      <c r="I24" s="452" t="s">
        <v>433</v>
      </c>
      <c r="J24" s="458" t="s">
        <v>444</v>
      </c>
      <c r="K24" s="460" t="s">
        <v>449</v>
      </c>
      <c r="L24" s="61"/>
      <c r="M24" s="416" t="s">
        <v>380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446</v>
      </c>
      <c r="F25" s="515" t="s">
        <v>59</v>
      </c>
      <c r="G25" s="452" t="s">
        <v>428</v>
      </c>
      <c r="H25" s="452" t="s">
        <v>452</v>
      </c>
      <c r="I25" s="452" t="s">
        <v>433</v>
      </c>
      <c r="J25" s="458" t="s">
        <v>444</v>
      </c>
      <c r="K25" s="460" t="s">
        <v>449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317</v>
      </c>
      <c r="F26" s="515" t="s">
        <v>59</v>
      </c>
      <c r="G26" s="452" t="s">
        <v>453</v>
      </c>
      <c r="H26" s="452" t="s">
        <v>452</v>
      </c>
      <c r="I26" s="452" t="s">
        <v>61</v>
      </c>
      <c r="J26" s="458" t="s">
        <v>444</v>
      </c>
      <c r="K26" s="460" t="s">
        <v>449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317</v>
      </c>
      <c r="F27" s="515" t="s">
        <v>454</v>
      </c>
      <c r="G27" s="452" t="s">
        <v>455</v>
      </c>
      <c r="H27" s="452" t="s">
        <v>456</v>
      </c>
      <c r="I27" s="452" t="s">
        <v>61</v>
      </c>
      <c r="J27" s="458" t="s">
        <v>444</v>
      </c>
      <c r="K27" s="460" t="s">
        <v>449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457</v>
      </c>
      <c r="F28" s="515" t="s">
        <v>454</v>
      </c>
      <c r="G28" s="452" t="s">
        <v>455</v>
      </c>
      <c r="H28" s="561" t="s">
        <v>458</v>
      </c>
      <c r="I28" s="452" t="s">
        <v>70</v>
      </c>
      <c r="J28" s="458" t="s">
        <v>444</v>
      </c>
      <c r="K28" s="460" t="s">
        <v>449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455</v>
      </c>
      <c r="F29" s="515" t="s">
        <v>454</v>
      </c>
      <c r="G29" s="452" t="s">
        <v>455</v>
      </c>
      <c r="H29" s="561" t="s">
        <v>458</v>
      </c>
      <c r="I29" s="452" t="s">
        <v>70</v>
      </c>
      <c r="J29" s="458" t="s">
        <v>444</v>
      </c>
      <c r="K29" s="460" t="s">
        <v>449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455</v>
      </c>
      <c r="F30" s="515" t="s">
        <v>454</v>
      </c>
      <c r="G30" s="452" t="s">
        <v>455</v>
      </c>
      <c r="H30" s="561" t="s">
        <v>458</v>
      </c>
      <c r="I30" s="452" t="s">
        <v>458</v>
      </c>
      <c r="J30" s="458" t="s">
        <v>444</v>
      </c>
      <c r="K30" s="460" t="s">
        <v>449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455</v>
      </c>
      <c r="F31" s="515" t="s">
        <v>454</v>
      </c>
      <c r="G31" s="452" t="s">
        <v>455</v>
      </c>
      <c r="H31" s="561" t="s">
        <v>428</v>
      </c>
      <c r="I31" s="452" t="s">
        <v>458</v>
      </c>
      <c r="J31" s="458" t="s">
        <v>444</v>
      </c>
      <c r="K31" s="460" t="s">
        <v>449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455</v>
      </c>
      <c r="F32" s="515" t="s">
        <v>454</v>
      </c>
      <c r="G32" s="452" t="s">
        <v>455</v>
      </c>
      <c r="H32" s="561" t="s">
        <v>428</v>
      </c>
      <c r="I32" s="452" t="s">
        <v>458</v>
      </c>
      <c r="J32" s="458"/>
      <c r="K32" s="460" t="s">
        <v>449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455</v>
      </c>
      <c r="F33" s="515" t="s">
        <v>454</v>
      </c>
      <c r="G33" s="452" t="s">
        <v>455</v>
      </c>
      <c r="H33" s="561" t="s">
        <v>428</v>
      </c>
      <c r="I33" s="452" t="s">
        <v>458</v>
      </c>
      <c r="J33" s="458"/>
      <c r="K33" s="460" t="s">
        <v>449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459</v>
      </c>
      <c r="F34" s="538"/>
      <c r="G34" s="538"/>
      <c r="H34" s="538"/>
      <c r="I34" s="537" t="s">
        <v>458</v>
      </c>
      <c r="J34" s="458"/>
      <c r="K34" s="460" t="s">
        <v>449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459</v>
      </c>
      <c r="F35" s="353"/>
      <c r="G35" s="350"/>
      <c r="H35" s="538"/>
      <c r="I35" s="537"/>
      <c r="J35" s="458"/>
      <c r="K35" s="460" t="s">
        <v>449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459</v>
      </c>
      <c r="F36" s="353"/>
      <c r="G36" s="350"/>
      <c r="H36" s="538"/>
      <c r="I36" s="537"/>
      <c r="J36" s="458"/>
      <c r="K36" s="460" t="s">
        <v>449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459</v>
      </c>
      <c r="F37" s="353"/>
      <c r="G37" s="337"/>
      <c r="H37" s="538"/>
      <c r="I37" s="273"/>
      <c r="J37" s="458"/>
      <c r="K37" s="460" t="s">
        <v>445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297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460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461</v>
      </c>
      <c r="F5" s="223" t="s">
        <v>462</v>
      </c>
      <c r="G5" s="223" t="s">
        <v>463</v>
      </c>
      <c r="H5" s="223" t="s">
        <v>464</v>
      </c>
      <c r="I5" s="223" t="s">
        <v>465</v>
      </c>
      <c r="J5" s="223" t="s">
        <v>466</v>
      </c>
      <c r="K5" s="223" t="s">
        <v>467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468</v>
      </c>
      <c r="F6" s="282" t="s">
        <v>469</v>
      </c>
      <c r="G6" s="282" t="s">
        <v>468</v>
      </c>
      <c r="H6" s="282" t="s">
        <v>470</v>
      </c>
      <c r="I6" s="282" t="s">
        <v>468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471</v>
      </c>
      <c r="F7" s="515" t="s">
        <v>428</v>
      </c>
      <c r="G7" s="515" t="s">
        <v>471</v>
      </c>
      <c r="H7" s="560"/>
      <c r="I7" s="452" t="s">
        <v>471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471</v>
      </c>
      <c r="F8" s="515" t="s">
        <v>428</v>
      </c>
      <c r="G8" s="515" t="s">
        <v>471</v>
      </c>
      <c r="H8" s="560"/>
      <c r="I8" s="452" t="s">
        <v>471</v>
      </c>
      <c r="J8" s="458" t="s">
        <v>417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472</v>
      </c>
      <c r="F9" s="515" t="s">
        <v>453</v>
      </c>
      <c r="G9" s="515" t="s">
        <v>471</v>
      </c>
      <c r="H9" s="308"/>
      <c r="I9" s="452" t="s">
        <v>471</v>
      </c>
      <c r="J9" s="458" t="s">
        <v>417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446</v>
      </c>
      <c r="F10" s="515" t="s">
        <v>453</v>
      </c>
      <c r="G10" s="515" t="s">
        <v>471</v>
      </c>
      <c r="H10" s="308"/>
      <c r="I10" s="452" t="s">
        <v>453</v>
      </c>
      <c r="J10" s="458" t="s">
        <v>417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446</v>
      </c>
      <c r="F11" s="452" t="s">
        <v>473</v>
      </c>
      <c r="G11" s="515" t="s">
        <v>471</v>
      </c>
      <c r="H11" s="308"/>
      <c r="I11" s="452" t="s">
        <v>453</v>
      </c>
      <c r="J11" s="458" t="s">
        <v>417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446</v>
      </c>
      <c r="F12" s="515" t="s">
        <v>474</v>
      </c>
      <c r="G12" s="515" t="s">
        <v>471</v>
      </c>
      <c r="H12" s="308"/>
      <c r="I12" s="452" t="s">
        <v>453</v>
      </c>
      <c r="J12" s="458" t="s">
        <v>417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335</v>
      </c>
      <c r="F13" s="515" t="s">
        <v>474</v>
      </c>
      <c r="G13" s="452" t="s">
        <v>448</v>
      </c>
      <c r="H13" s="308"/>
      <c r="I13" s="452" t="s">
        <v>453</v>
      </c>
      <c r="J13" s="458" t="s">
        <v>417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335</v>
      </c>
      <c r="F14" s="515" t="s">
        <v>474</v>
      </c>
      <c r="G14" s="452" t="s">
        <v>474</v>
      </c>
      <c r="H14" s="308"/>
      <c r="I14" s="452" t="s">
        <v>453</v>
      </c>
      <c r="J14" s="458" t="s">
        <v>417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335</v>
      </c>
      <c r="F15" s="515" t="s">
        <v>474</v>
      </c>
      <c r="G15" s="452" t="s">
        <v>474</v>
      </c>
      <c r="H15" s="308"/>
      <c r="I15" s="452" t="s">
        <v>453</v>
      </c>
      <c r="J15" s="458" t="s">
        <v>417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475</v>
      </c>
      <c r="F16" s="515" t="s">
        <v>474</v>
      </c>
      <c r="G16" s="452" t="s">
        <v>474</v>
      </c>
      <c r="H16" s="308"/>
      <c r="I16" s="452" t="s">
        <v>453</v>
      </c>
      <c r="J16" s="458" t="s">
        <v>417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475</v>
      </c>
      <c r="F17" s="515" t="s">
        <v>476</v>
      </c>
      <c r="G17" s="452" t="s">
        <v>474</v>
      </c>
      <c r="H17" s="308"/>
      <c r="I17" s="452" t="s">
        <v>477</v>
      </c>
      <c r="J17" s="458" t="s">
        <v>417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475</v>
      </c>
      <c r="F18" s="515" t="s">
        <v>478</v>
      </c>
      <c r="G18" s="452" t="s">
        <v>474</v>
      </c>
      <c r="H18" s="308"/>
      <c r="I18" s="452" t="s">
        <v>477</v>
      </c>
      <c r="J18" s="458" t="s">
        <v>417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475</v>
      </c>
      <c r="F19" s="515" t="s">
        <v>478</v>
      </c>
      <c r="G19" s="452" t="s">
        <v>479</v>
      </c>
      <c r="H19" s="308"/>
      <c r="I19" s="452" t="s">
        <v>474</v>
      </c>
      <c r="J19" s="458" t="s">
        <v>417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475</v>
      </c>
      <c r="F20" s="515" t="s">
        <v>476</v>
      </c>
      <c r="G20" s="452" t="s">
        <v>428</v>
      </c>
      <c r="H20" s="308" t="s">
        <v>68</v>
      </c>
      <c r="I20" s="452" t="s">
        <v>477</v>
      </c>
      <c r="J20" s="458" t="s">
        <v>417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475</v>
      </c>
      <c r="F21" s="515" t="s">
        <v>476</v>
      </c>
      <c r="G21" s="452" t="s">
        <v>455</v>
      </c>
      <c r="H21" s="308" t="s">
        <v>329</v>
      </c>
      <c r="I21" s="452" t="s">
        <v>453</v>
      </c>
      <c r="J21" s="458" t="s">
        <v>417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317</v>
      </c>
      <c r="F22" s="452" t="s">
        <v>480</v>
      </c>
      <c r="G22" s="452" t="s">
        <v>455</v>
      </c>
      <c r="H22" s="308" t="s">
        <v>357</v>
      </c>
      <c r="I22" s="452" t="s">
        <v>453</v>
      </c>
      <c r="J22" s="458" t="s">
        <v>417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481</v>
      </c>
      <c r="F23" s="452" t="s">
        <v>480</v>
      </c>
      <c r="G23" s="452" t="s">
        <v>482</v>
      </c>
      <c r="H23" s="308" t="s">
        <v>357</v>
      </c>
      <c r="I23" s="452" t="s">
        <v>453</v>
      </c>
      <c r="J23" s="458" t="s">
        <v>417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457</v>
      </c>
      <c r="F24" s="452" t="s">
        <v>480</v>
      </c>
      <c r="G24" s="452" t="s">
        <v>482</v>
      </c>
      <c r="H24" s="308" t="s">
        <v>357</v>
      </c>
      <c r="I24" s="452" t="s">
        <v>453</v>
      </c>
      <c r="J24" s="458" t="s">
        <v>417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457</v>
      </c>
      <c r="F25" s="452" t="s">
        <v>476</v>
      </c>
      <c r="G25" s="452" t="s">
        <v>458</v>
      </c>
      <c r="H25" s="308" t="s">
        <v>357</v>
      </c>
      <c r="I25" s="306" t="s">
        <v>483</v>
      </c>
      <c r="J25" s="458" t="s">
        <v>417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457</v>
      </c>
      <c r="F26" s="452" t="s">
        <v>433</v>
      </c>
      <c r="G26" s="452" t="s">
        <v>458</v>
      </c>
      <c r="H26" s="308" t="s">
        <v>357</v>
      </c>
      <c r="I26" s="306" t="s">
        <v>483</v>
      </c>
      <c r="J26" s="458" t="s">
        <v>417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457</v>
      </c>
      <c r="F27" s="452" t="s">
        <v>433</v>
      </c>
      <c r="G27" s="452" t="s">
        <v>453</v>
      </c>
      <c r="H27" s="308" t="s">
        <v>357</v>
      </c>
      <c r="I27" s="306" t="s">
        <v>483</v>
      </c>
      <c r="J27" s="458" t="s">
        <v>417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457</v>
      </c>
      <c r="F28" s="452" t="s">
        <v>428</v>
      </c>
      <c r="G28" s="452" t="s">
        <v>453</v>
      </c>
      <c r="H28" s="308" t="s">
        <v>357</v>
      </c>
      <c r="I28" s="306" t="s">
        <v>483</v>
      </c>
      <c r="J28" s="458" t="s">
        <v>417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308" t="s">
        <v>357</v>
      </c>
      <c r="I29" s="537" t="s">
        <v>458</v>
      </c>
      <c r="J29" s="458" t="s">
        <v>417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357</v>
      </c>
      <c r="I30" s="537" t="s">
        <v>458</v>
      </c>
      <c r="J30" s="458" t="s">
        <v>417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357</v>
      </c>
      <c r="I31" s="537"/>
      <c r="J31" s="458" t="s">
        <v>417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357</v>
      </c>
      <c r="I32" s="273"/>
      <c r="J32" s="458" t="s">
        <v>417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297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460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484</v>
      </c>
      <c r="F5" s="223" t="s">
        <v>485</v>
      </c>
      <c r="G5" s="223" t="s">
        <v>486</v>
      </c>
      <c r="H5" s="223" t="s">
        <v>487</v>
      </c>
      <c r="I5" s="223" t="s">
        <v>488</v>
      </c>
      <c r="J5" s="223" t="s">
        <v>489</v>
      </c>
      <c r="K5" s="223" t="s">
        <v>490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491</v>
      </c>
      <c r="F6" s="282" t="s">
        <v>491</v>
      </c>
      <c r="G6" s="282" t="s">
        <v>491</v>
      </c>
      <c r="H6" s="282" t="s">
        <v>491</v>
      </c>
      <c r="I6" s="282" t="s">
        <v>491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283</v>
      </c>
      <c r="F7" s="515" t="s">
        <v>283</v>
      </c>
      <c r="G7" s="515" t="s">
        <v>283</v>
      </c>
      <c r="H7" s="515" t="s">
        <v>283</v>
      </c>
      <c r="I7" s="452" t="s">
        <v>283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283</v>
      </c>
      <c r="F8" s="515" t="s">
        <v>283</v>
      </c>
      <c r="G8" s="452" t="s">
        <v>283</v>
      </c>
      <c r="H8" s="515" t="s">
        <v>283</v>
      </c>
      <c r="I8" s="452" t="s">
        <v>283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277</v>
      </c>
      <c r="F9" s="515" t="s">
        <v>448</v>
      </c>
      <c r="G9" s="452" t="s">
        <v>433</v>
      </c>
      <c r="H9" s="452" t="s">
        <v>492</v>
      </c>
      <c r="I9" s="452" t="s">
        <v>493</v>
      </c>
      <c r="J9" s="460" t="s">
        <v>494</v>
      </c>
      <c r="K9" s="460" t="s">
        <v>494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277</v>
      </c>
      <c r="F10" s="515" t="s">
        <v>448</v>
      </c>
      <c r="G10" s="452" t="s">
        <v>433</v>
      </c>
      <c r="H10" s="452" t="s">
        <v>376</v>
      </c>
      <c r="I10" s="452" t="s">
        <v>433</v>
      </c>
      <c r="J10" s="460" t="s">
        <v>494</v>
      </c>
      <c r="K10" s="460" t="s">
        <v>494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448</v>
      </c>
      <c r="G11" s="452" t="s">
        <v>433</v>
      </c>
      <c r="H11" s="452" t="s">
        <v>376</v>
      </c>
      <c r="I11" s="452" t="s">
        <v>433</v>
      </c>
      <c r="J11" s="460" t="s">
        <v>494</v>
      </c>
      <c r="K11" s="460" t="s">
        <v>494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277</v>
      </c>
      <c r="F12" s="515" t="s">
        <v>448</v>
      </c>
      <c r="G12" s="452" t="s">
        <v>433</v>
      </c>
      <c r="H12" s="452" t="s">
        <v>277</v>
      </c>
      <c r="I12" s="452" t="s">
        <v>453</v>
      </c>
      <c r="J12" s="460" t="s">
        <v>494</v>
      </c>
      <c r="K12" s="460" t="s">
        <v>494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277</v>
      </c>
      <c r="F13" s="515" t="s">
        <v>448</v>
      </c>
      <c r="G13" s="452" t="s">
        <v>283</v>
      </c>
      <c r="H13" s="306" t="s">
        <v>495</v>
      </c>
      <c r="I13" s="452" t="s">
        <v>496</v>
      </c>
      <c r="J13" s="460" t="s">
        <v>494</v>
      </c>
      <c r="K13" s="460" t="s">
        <v>494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277</v>
      </c>
      <c r="F14" s="515" t="s">
        <v>448</v>
      </c>
      <c r="G14" s="452" t="s">
        <v>497</v>
      </c>
      <c r="H14" s="306" t="s">
        <v>495</v>
      </c>
      <c r="I14" s="452" t="s">
        <v>496</v>
      </c>
      <c r="J14" s="460" t="s">
        <v>494</v>
      </c>
      <c r="K14" s="460" t="s">
        <v>494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277</v>
      </c>
      <c r="F15" s="515" t="s">
        <v>448</v>
      </c>
      <c r="G15" s="452" t="s">
        <v>497</v>
      </c>
      <c r="H15" s="452" t="s">
        <v>498</v>
      </c>
      <c r="I15" s="452" t="s">
        <v>496</v>
      </c>
      <c r="J15" s="460" t="s">
        <v>494</v>
      </c>
      <c r="K15" s="460" t="s">
        <v>494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277</v>
      </c>
      <c r="F16" s="515" t="s">
        <v>448</v>
      </c>
      <c r="G16" s="452" t="s">
        <v>497</v>
      </c>
      <c r="H16" s="452" t="s">
        <v>498</v>
      </c>
      <c r="I16" s="452" t="s">
        <v>496</v>
      </c>
      <c r="J16" s="460" t="s">
        <v>494</v>
      </c>
      <c r="K16" s="460" t="s">
        <v>494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303</v>
      </c>
      <c r="G17" s="452" t="s">
        <v>497</v>
      </c>
      <c r="H17" s="452" t="s">
        <v>498</v>
      </c>
      <c r="I17" s="452" t="s">
        <v>499</v>
      </c>
      <c r="J17" s="460" t="s">
        <v>494</v>
      </c>
      <c r="K17" s="460" t="s">
        <v>494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277</v>
      </c>
      <c r="F18" s="452" t="s">
        <v>303</v>
      </c>
      <c r="G18" s="452" t="s">
        <v>497</v>
      </c>
      <c r="H18" s="452" t="s">
        <v>477</v>
      </c>
      <c r="I18" s="452" t="s">
        <v>499</v>
      </c>
      <c r="J18" s="460" t="s">
        <v>494</v>
      </c>
      <c r="K18" s="460" t="s">
        <v>500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277</v>
      </c>
      <c r="F19" s="452" t="s">
        <v>303</v>
      </c>
      <c r="G19" s="452" t="s">
        <v>453</v>
      </c>
      <c r="H19" s="452" t="s">
        <v>501</v>
      </c>
      <c r="I19" s="452" t="s">
        <v>499</v>
      </c>
      <c r="J19" s="460" t="s">
        <v>494</v>
      </c>
      <c r="K19" s="460" t="s">
        <v>500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277</v>
      </c>
      <c r="F20" s="452" t="s">
        <v>303</v>
      </c>
      <c r="G20" s="452" t="s">
        <v>453</v>
      </c>
      <c r="H20" s="452" t="s">
        <v>501</v>
      </c>
      <c r="I20" s="452" t="s">
        <v>499</v>
      </c>
      <c r="J20" s="460" t="s">
        <v>494</v>
      </c>
      <c r="K20" s="460" t="s">
        <v>500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277</v>
      </c>
      <c r="F21" s="452" t="s">
        <v>303</v>
      </c>
      <c r="G21" s="452" t="s">
        <v>453</v>
      </c>
      <c r="H21" s="452" t="s">
        <v>501</v>
      </c>
      <c r="I21" s="306" t="s">
        <v>475</v>
      </c>
      <c r="J21" s="460" t="s">
        <v>494</v>
      </c>
      <c r="K21" s="460" t="s">
        <v>500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277</v>
      </c>
      <c r="F22" s="452" t="s">
        <v>303</v>
      </c>
      <c r="G22" s="452" t="s">
        <v>453</v>
      </c>
      <c r="H22" s="452" t="s">
        <v>501</v>
      </c>
      <c r="I22" s="306" t="s">
        <v>474</v>
      </c>
      <c r="J22" s="460" t="s">
        <v>494</v>
      </c>
      <c r="K22" s="460" t="s">
        <v>500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277</v>
      </c>
      <c r="F23" s="452" t="s">
        <v>499</v>
      </c>
      <c r="G23" s="452" t="s">
        <v>454</v>
      </c>
      <c r="H23" s="452" t="s">
        <v>453</v>
      </c>
      <c r="I23" s="306" t="s">
        <v>477</v>
      </c>
      <c r="J23" s="460" t="s">
        <v>494</v>
      </c>
      <c r="K23" s="460" t="s">
        <v>500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448</v>
      </c>
      <c r="F24" s="452" t="s">
        <v>499</v>
      </c>
      <c r="G24" s="452" t="s">
        <v>454</v>
      </c>
      <c r="H24" s="452" t="s">
        <v>453</v>
      </c>
      <c r="I24" s="306" t="s">
        <v>477</v>
      </c>
      <c r="J24" s="460" t="s">
        <v>494</v>
      </c>
      <c r="K24" s="460" t="s">
        <v>494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448</v>
      </c>
      <c r="F25" s="452" t="s">
        <v>499</v>
      </c>
      <c r="G25" s="452" t="s">
        <v>454</v>
      </c>
      <c r="H25" s="452" t="s">
        <v>502</v>
      </c>
      <c r="I25" s="306" t="s">
        <v>477</v>
      </c>
      <c r="J25" s="460" t="s">
        <v>494</v>
      </c>
      <c r="K25" s="460" t="s">
        <v>494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448</v>
      </c>
      <c r="F26" s="452" t="s">
        <v>499</v>
      </c>
      <c r="G26" s="452" t="s">
        <v>454</v>
      </c>
      <c r="H26" s="452" t="s">
        <v>503</v>
      </c>
      <c r="I26" s="306" t="s">
        <v>477</v>
      </c>
      <c r="J26" s="460" t="s">
        <v>494</v>
      </c>
      <c r="K26" s="460" t="s">
        <v>494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448</v>
      </c>
      <c r="F27" s="452" t="s">
        <v>499</v>
      </c>
      <c r="G27" s="452" t="s">
        <v>504</v>
      </c>
      <c r="H27" s="213" t="s">
        <v>503</v>
      </c>
      <c r="I27" s="306" t="s">
        <v>477</v>
      </c>
      <c r="J27" s="460" t="s">
        <v>494</v>
      </c>
      <c r="K27" s="460" t="s">
        <v>494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448</v>
      </c>
      <c r="F28" s="452" t="s">
        <v>499</v>
      </c>
      <c r="G28" s="452" t="s">
        <v>505</v>
      </c>
      <c r="H28" s="213" t="s">
        <v>503</v>
      </c>
      <c r="I28" s="306" t="s">
        <v>477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506</v>
      </c>
      <c r="H29" s="539" t="s">
        <v>503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506</v>
      </c>
      <c r="H30" s="559" t="s">
        <v>503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506</v>
      </c>
      <c r="H31" s="559" t="s">
        <v>503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506</v>
      </c>
      <c r="H32" s="559" t="s">
        <v>503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297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507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508</v>
      </c>
      <c r="H5" s="223" t="s">
        <v>509</v>
      </c>
      <c r="I5" s="223" t="s">
        <v>510</v>
      </c>
      <c r="J5" s="223" t="s">
        <v>511</v>
      </c>
      <c r="K5" s="223" t="s">
        <v>512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513</v>
      </c>
      <c r="F6" s="282" t="s">
        <v>513</v>
      </c>
      <c r="G6" s="282" t="s">
        <v>513</v>
      </c>
      <c r="H6" s="282" t="s">
        <v>513</v>
      </c>
      <c r="I6" s="282" t="s">
        <v>513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394</v>
      </c>
      <c r="F7" s="452" t="s">
        <v>394</v>
      </c>
      <c r="G7" s="452" t="s">
        <v>394</v>
      </c>
      <c r="H7" s="452" t="s">
        <v>394</v>
      </c>
      <c r="I7" s="452" t="s">
        <v>394</v>
      </c>
      <c r="J7" s="458" t="s">
        <v>417</v>
      </c>
      <c r="K7" s="459"/>
      <c r="L7" s="61"/>
      <c r="M7" s="414" t="s">
        <v>54</v>
      </c>
      <c r="N7" s="326">
        <f>COUNTIF(E7:K39, "*YZ*")/2</f>
        <v>0</v>
      </c>
      <c r="O7" s="547" t="s">
        <v>514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394</v>
      </c>
      <c r="F8" s="452" t="s">
        <v>394</v>
      </c>
      <c r="G8" s="452" t="s">
        <v>515</v>
      </c>
      <c r="H8" s="452" t="s">
        <v>394</v>
      </c>
      <c r="I8" s="452" t="s">
        <v>394</v>
      </c>
      <c r="J8" s="458" t="s">
        <v>417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497</v>
      </c>
      <c r="G9" s="452" t="s">
        <v>448</v>
      </c>
      <c r="H9" s="452" t="s">
        <v>53</v>
      </c>
      <c r="I9" s="452" t="s">
        <v>453</v>
      </c>
      <c r="J9" s="458" t="s">
        <v>417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448</v>
      </c>
      <c r="H10" s="452" t="s">
        <v>53</v>
      </c>
      <c r="I10" s="452" t="s">
        <v>453</v>
      </c>
      <c r="J10" s="458" t="s">
        <v>417</v>
      </c>
      <c r="K10" s="460"/>
      <c r="L10" s="61"/>
      <c r="M10" s="414" t="s">
        <v>58</v>
      </c>
      <c r="N10" s="552">
        <f>COUNTIF(E7:K39, "*Wei Yen*")/2</f>
        <v>3.5</v>
      </c>
      <c r="O10" s="547" t="s">
        <v>514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387</v>
      </c>
      <c r="G11" s="452" t="s">
        <v>448</v>
      </c>
      <c r="H11" s="452" t="s">
        <v>497</v>
      </c>
      <c r="I11" s="452" t="s">
        <v>453</v>
      </c>
      <c r="J11" s="458" t="s">
        <v>417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474</v>
      </c>
      <c r="F12" s="452" t="s">
        <v>387</v>
      </c>
      <c r="G12" s="452" t="s">
        <v>448</v>
      </c>
      <c r="H12" s="452" t="s">
        <v>497</v>
      </c>
      <c r="I12" s="452" t="s">
        <v>453</v>
      </c>
      <c r="J12" s="458" t="s">
        <v>417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474</v>
      </c>
      <c r="F13" s="452" t="s">
        <v>387</v>
      </c>
      <c r="G13" s="452" t="s">
        <v>448</v>
      </c>
      <c r="H13" s="306" t="s">
        <v>474</v>
      </c>
      <c r="I13" s="452" t="s">
        <v>453</v>
      </c>
      <c r="J13" s="458" t="s">
        <v>417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497</v>
      </c>
      <c r="F14" s="452" t="s">
        <v>387</v>
      </c>
      <c r="G14" s="452" t="s">
        <v>448</v>
      </c>
      <c r="H14" s="306" t="s">
        <v>474</v>
      </c>
      <c r="I14" s="452" t="s">
        <v>453</v>
      </c>
      <c r="J14" s="458" t="s">
        <v>417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497</v>
      </c>
      <c r="F15" s="452" t="s">
        <v>387</v>
      </c>
      <c r="G15" s="452" t="s">
        <v>448</v>
      </c>
      <c r="H15" s="452" t="s">
        <v>53</v>
      </c>
      <c r="I15" s="452" t="s">
        <v>453</v>
      </c>
      <c r="J15" s="458" t="s">
        <v>417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497</v>
      </c>
      <c r="F16" s="452" t="s">
        <v>387</v>
      </c>
      <c r="G16" s="452" t="s">
        <v>448</v>
      </c>
      <c r="H16" s="452" t="s">
        <v>475</v>
      </c>
      <c r="I16" s="306" t="s">
        <v>453</v>
      </c>
      <c r="J16" s="458" t="s">
        <v>417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497</v>
      </c>
      <c r="F17" s="452" t="s">
        <v>387</v>
      </c>
      <c r="G17" s="452" t="s">
        <v>448</v>
      </c>
      <c r="H17" s="452" t="s">
        <v>475</v>
      </c>
      <c r="I17" s="306" t="s">
        <v>516</v>
      </c>
      <c r="J17" s="458" t="s">
        <v>417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474</v>
      </c>
      <c r="F18" s="452" t="s">
        <v>387</v>
      </c>
      <c r="G18" s="452" t="s">
        <v>448</v>
      </c>
      <c r="H18" s="452" t="s">
        <v>353</v>
      </c>
      <c r="I18" s="306" t="s">
        <v>516</v>
      </c>
      <c r="J18" s="458" t="s">
        <v>417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474</v>
      </c>
      <c r="F19" s="452" t="s">
        <v>517</v>
      </c>
      <c r="G19" s="452" t="s">
        <v>448</v>
      </c>
      <c r="H19" s="452" t="s">
        <v>353</v>
      </c>
      <c r="I19" s="306" t="s">
        <v>516</v>
      </c>
      <c r="J19" s="458" t="s">
        <v>417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474</v>
      </c>
      <c r="F20" s="452" t="s">
        <v>517</v>
      </c>
      <c r="G20" s="452" t="s">
        <v>448</v>
      </c>
      <c r="H20" s="452" t="s">
        <v>353</v>
      </c>
      <c r="I20" s="306" t="s">
        <v>516</v>
      </c>
      <c r="J20" s="458" t="s">
        <v>417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517</v>
      </c>
      <c r="G21" s="452" t="s">
        <v>518</v>
      </c>
      <c r="H21" s="452" t="s">
        <v>353</v>
      </c>
      <c r="I21" s="452" t="s">
        <v>53</v>
      </c>
      <c r="J21" s="458" t="s">
        <v>417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519</v>
      </c>
      <c r="G22" s="452" t="s">
        <v>518</v>
      </c>
      <c r="H22" s="452" t="s">
        <v>353</v>
      </c>
      <c r="I22" s="452" t="s">
        <v>53</v>
      </c>
      <c r="J22" s="458" t="s">
        <v>417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519</v>
      </c>
      <c r="G23" s="452" t="s">
        <v>518</v>
      </c>
      <c r="H23" s="452" t="s">
        <v>472</v>
      </c>
      <c r="I23" s="452" t="s">
        <v>53</v>
      </c>
      <c r="J23" s="458" t="s">
        <v>417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283</v>
      </c>
      <c r="F24" s="452" t="s">
        <v>519</v>
      </c>
      <c r="G24" s="452" t="s">
        <v>518</v>
      </c>
      <c r="H24" s="452" t="s">
        <v>453</v>
      </c>
      <c r="I24" s="452" t="s">
        <v>53</v>
      </c>
      <c r="J24" s="458" t="s">
        <v>417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283</v>
      </c>
      <c r="F25" s="452" t="s">
        <v>519</v>
      </c>
      <c r="G25" s="452" t="s">
        <v>53</v>
      </c>
      <c r="H25" s="452" t="s">
        <v>453</v>
      </c>
      <c r="I25" s="452" t="s">
        <v>520</v>
      </c>
      <c r="J25" s="458" t="s">
        <v>417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283</v>
      </c>
      <c r="F26" s="452" t="s">
        <v>519</v>
      </c>
      <c r="G26" s="452" t="s">
        <v>521</v>
      </c>
      <c r="H26" s="452" t="s">
        <v>453</v>
      </c>
      <c r="I26" s="452" t="s">
        <v>520</v>
      </c>
      <c r="J26" s="458" t="s">
        <v>417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283</v>
      </c>
      <c r="F27" s="452" t="s">
        <v>519</v>
      </c>
      <c r="G27" s="452" t="s">
        <v>521</v>
      </c>
      <c r="H27" s="452" t="s">
        <v>53</v>
      </c>
      <c r="I27" s="452" t="s">
        <v>520</v>
      </c>
      <c r="J27" s="458" t="s">
        <v>417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283</v>
      </c>
      <c r="F28" s="452" t="s">
        <v>519</v>
      </c>
      <c r="G28" s="452" t="s">
        <v>521</v>
      </c>
      <c r="H28" s="452" t="s">
        <v>53</v>
      </c>
      <c r="I28" s="306" t="s">
        <v>454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297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523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524</v>
      </c>
      <c r="F6" s="282" t="s">
        <v>524</v>
      </c>
      <c r="G6" s="282" t="s">
        <v>524</v>
      </c>
      <c r="H6" s="282" t="s">
        <v>524</v>
      </c>
      <c r="I6" s="282" t="s">
        <v>524</v>
      </c>
      <c r="J6" s="237" t="s">
        <v>525</v>
      </c>
      <c r="K6" s="237" t="s">
        <v>525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526</v>
      </c>
      <c r="F7" s="452" t="s">
        <v>517</v>
      </c>
      <c r="G7" s="452" t="s">
        <v>526</v>
      </c>
      <c r="H7" s="452" t="s">
        <v>526</v>
      </c>
      <c r="I7" s="452" t="s">
        <v>474</v>
      </c>
      <c r="J7" s="540" t="s">
        <v>527</v>
      </c>
      <c r="K7" s="540" t="s">
        <v>528</v>
      </c>
      <c r="L7" s="61"/>
      <c r="M7" s="414" t="s">
        <v>54</v>
      </c>
      <c r="N7" s="326">
        <f>COUNTIF(E7:K39, "*YZ*")/2</f>
        <v>3.5</v>
      </c>
      <c r="O7" s="547" t="s">
        <v>514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526</v>
      </c>
      <c r="F8" s="452" t="s">
        <v>517</v>
      </c>
      <c r="G8" s="452" t="s">
        <v>526</v>
      </c>
      <c r="H8" s="452" t="s">
        <v>526</v>
      </c>
      <c r="I8" s="452" t="s">
        <v>474</v>
      </c>
      <c r="J8" s="540" t="s">
        <v>527</v>
      </c>
      <c r="K8" s="540" t="s">
        <v>528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517</v>
      </c>
      <c r="G9" s="452" t="s">
        <v>68</v>
      </c>
      <c r="H9" s="452" t="s">
        <v>68</v>
      </c>
      <c r="I9" s="452" t="s">
        <v>474</v>
      </c>
      <c r="J9" s="540" t="s">
        <v>527</v>
      </c>
      <c r="K9" s="540" t="s">
        <v>528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448</v>
      </c>
      <c r="F10" s="452" t="s">
        <v>526</v>
      </c>
      <c r="G10" s="452" t="s">
        <v>68</v>
      </c>
      <c r="H10" s="452" t="s">
        <v>68</v>
      </c>
      <c r="I10" s="452" t="s">
        <v>474</v>
      </c>
      <c r="J10" s="540" t="s">
        <v>527</v>
      </c>
      <c r="K10" s="540" t="s">
        <v>528</v>
      </c>
      <c r="L10" s="61"/>
      <c r="M10" s="414" t="s">
        <v>58</v>
      </c>
      <c r="N10" s="552">
        <f>COUNTIF(E7:K39, "*Wei Yen*")/2</f>
        <v>0</v>
      </c>
      <c r="O10" s="547" t="s">
        <v>514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448</v>
      </c>
      <c r="F11" s="452" t="s">
        <v>526</v>
      </c>
      <c r="G11" s="452" t="s">
        <v>68</v>
      </c>
      <c r="H11" s="452" t="s">
        <v>501</v>
      </c>
      <c r="I11" s="452" t="s">
        <v>474</v>
      </c>
      <c r="J11" s="540" t="s">
        <v>527</v>
      </c>
      <c r="K11" s="540" t="s">
        <v>528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448</v>
      </c>
      <c r="F12" s="452" t="s">
        <v>526</v>
      </c>
      <c r="G12" s="452" t="s">
        <v>68</v>
      </c>
      <c r="H12" s="452" t="s">
        <v>501</v>
      </c>
      <c r="I12" s="452" t="s">
        <v>474</v>
      </c>
      <c r="J12" s="540" t="s">
        <v>527</v>
      </c>
      <c r="K12" s="540" t="s">
        <v>528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529</v>
      </c>
      <c r="F13" s="452" t="s">
        <v>526</v>
      </c>
      <c r="G13" s="515" t="s">
        <v>448</v>
      </c>
      <c r="H13" s="306" t="s">
        <v>530</v>
      </c>
      <c r="I13" s="515" t="s">
        <v>448</v>
      </c>
      <c r="J13" s="540" t="s">
        <v>527</v>
      </c>
      <c r="K13" s="540" t="s">
        <v>528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526</v>
      </c>
      <c r="G14" s="515" t="s">
        <v>448</v>
      </c>
      <c r="H14" s="306" t="s">
        <v>530</v>
      </c>
      <c r="I14" s="515" t="s">
        <v>448</v>
      </c>
      <c r="J14" s="540" t="s">
        <v>527</v>
      </c>
      <c r="K14" s="540" t="s">
        <v>528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526</v>
      </c>
      <c r="G15" s="515" t="s">
        <v>448</v>
      </c>
      <c r="H15" s="452" t="s">
        <v>54</v>
      </c>
      <c r="I15" s="515" t="s">
        <v>448</v>
      </c>
      <c r="J15" s="540" t="s">
        <v>527</v>
      </c>
      <c r="K15" s="540" t="s">
        <v>528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531</v>
      </c>
      <c r="F16" s="452" t="s">
        <v>526</v>
      </c>
      <c r="G16" s="452" t="s">
        <v>68</v>
      </c>
      <c r="H16" s="452" t="s">
        <v>501</v>
      </c>
      <c r="I16" s="306" t="s">
        <v>334</v>
      </c>
      <c r="J16" s="540" t="s">
        <v>527</v>
      </c>
      <c r="K16" s="540" t="s">
        <v>528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531</v>
      </c>
      <c r="F17" s="452" t="s">
        <v>532</v>
      </c>
      <c r="G17" s="452" t="s">
        <v>68</v>
      </c>
      <c r="H17" s="452" t="s">
        <v>501</v>
      </c>
      <c r="I17" s="306" t="s">
        <v>334</v>
      </c>
      <c r="J17" s="540" t="s">
        <v>527</v>
      </c>
      <c r="K17" s="540" t="s">
        <v>528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531</v>
      </c>
      <c r="F18" s="452" t="s">
        <v>533</v>
      </c>
      <c r="G18" s="452" t="s">
        <v>68</v>
      </c>
      <c r="H18" s="452" t="s">
        <v>329</v>
      </c>
      <c r="I18" s="306" t="s">
        <v>534</v>
      </c>
      <c r="J18" s="540" t="s">
        <v>535</v>
      </c>
      <c r="K18" s="540" t="s">
        <v>528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531</v>
      </c>
      <c r="F19" s="452" t="s">
        <v>536</v>
      </c>
      <c r="G19" s="452" t="s">
        <v>53</v>
      </c>
      <c r="H19" s="452" t="s">
        <v>537</v>
      </c>
      <c r="I19" s="306" t="s">
        <v>517</v>
      </c>
      <c r="J19" s="540" t="s">
        <v>538</v>
      </c>
      <c r="K19" s="540" t="s">
        <v>539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531</v>
      </c>
      <c r="F20" s="452" t="s">
        <v>536</v>
      </c>
      <c r="G20" s="452" t="s">
        <v>53</v>
      </c>
      <c r="H20" s="452" t="s">
        <v>537</v>
      </c>
      <c r="I20" s="306" t="s">
        <v>534</v>
      </c>
      <c r="J20" s="540" t="s">
        <v>538</v>
      </c>
      <c r="K20" s="540" t="s">
        <v>528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531</v>
      </c>
      <c r="F21" s="452" t="s">
        <v>531</v>
      </c>
      <c r="G21" s="452" t="s">
        <v>68</v>
      </c>
      <c r="H21" s="452" t="s">
        <v>537</v>
      </c>
      <c r="I21" s="306" t="s">
        <v>540</v>
      </c>
      <c r="J21" s="540" t="s">
        <v>538</v>
      </c>
      <c r="K21" s="540" t="s">
        <v>528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531</v>
      </c>
      <c r="F22" s="452" t="s">
        <v>531</v>
      </c>
      <c r="G22" s="452" t="s">
        <v>541</v>
      </c>
      <c r="H22" s="452" t="s">
        <v>537</v>
      </c>
      <c r="I22" s="306" t="s">
        <v>540</v>
      </c>
      <c r="J22" s="540" t="s">
        <v>538</v>
      </c>
      <c r="K22" s="540" t="s">
        <v>528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492</v>
      </c>
      <c r="F23" s="452" t="s">
        <v>531</v>
      </c>
      <c r="G23" s="452" t="s">
        <v>541</v>
      </c>
      <c r="H23" s="452" t="s">
        <v>537</v>
      </c>
      <c r="I23" s="306" t="s">
        <v>540</v>
      </c>
      <c r="J23" s="540" t="s">
        <v>538</v>
      </c>
      <c r="K23" s="540" t="s">
        <v>528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492</v>
      </c>
      <c r="F24" s="452" t="s">
        <v>531</v>
      </c>
      <c r="G24" s="452" t="s">
        <v>541</v>
      </c>
      <c r="H24" s="452" t="s">
        <v>537</v>
      </c>
      <c r="I24" s="306" t="s">
        <v>542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531</v>
      </c>
      <c r="F25" s="452" t="s">
        <v>531</v>
      </c>
      <c r="G25" s="452" t="s">
        <v>67</v>
      </c>
      <c r="H25" s="452" t="s">
        <v>543</v>
      </c>
      <c r="I25" s="306" t="s">
        <v>542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531</v>
      </c>
      <c r="F26" s="452" t="s">
        <v>544</v>
      </c>
      <c r="G26" s="452" t="s">
        <v>67</v>
      </c>
      <c r="H26" s="452" t="s">
        <v>543</v>
      </c>
      <c r="I26" s="515" t="s">
        <v>448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531</v>
      </c>
      <c r="F27" s="452" t="s">
        <v>544</v>
      </c>
      <c r="G27" s="452" t="s">
        <v>67</v>
      </c>
      <c r="H27" s="452" t="s">
        <v>543</v>
      </c>
      <c r="I27" s="515" t="s">
        <v>448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531</v>
      </c>
      <c r="F28" s="452" t="s">
        <v>544</v>
      </c>
      <c r="G28" s="452" t="s">
        <v>67</v>
      </c>
      <c r="H28" s="452" t="s">
        <v>543</v>
      </c>
      <c r="I28" s="515" t="s">
        <v>448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297</v>
      </c>
      <c r="M50" s="61"/>
    </row>
    <row r="51" spans="2:13">
      <c r="B51" s="387" t="s">
        <v>136</v>
      </c>
      <c r="D51" t="s">
        <v>546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547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548</v>
      </c>
      <c r="F5" s="223" t="s">
        <v>549</v>
      </c>
      <c r="G5" s="223" t="s">
        <v>550</v>
      </c>
      <c r="H5" s="223" t="s">
        <v>551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514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514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497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5"/>
      <c r="D41" s="655"/>
      <c r="E41" s="655"/>
      <c r="F41" s="65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297</v>
      </c>
      <c r="M49" s="61"/>
      <c r="N49" s="62"/>
      <c r="O49" s="61"/>
    </row>
    <row r="50" spans="2:15">
      <c r="B50" s="387" t="s">
        <v>136</v>
      </c>
      <c r="D50" t="s">
        <v>546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547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548</v>
      </c>
      <c r="F5" s="223" t="s">
        <v>549</v>
      </c>
      <c r="G5" s="223" t="s">
        <v>550</v>
      </c>
      <c r="H5" s="223" t="s">
        <v>551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563</v>
      </c>
      <c r="F6" s="282" t="s">
        <v>563</v>
      </c>
      <c r="G6" s="282" t="s">
        <v>563</v>
      </c>
      <c r="H6" s="282" t="s">
        <v>563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521</v>
      </c>
      <c r="F7" s="452" t="s">
        <v>553</v>
      </c>
      <c r="G7" s="452" t="s">
        <v>564</v>
      </c>
      <c r="H7" s="452" t="s">
        <v>565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566</v>
      </c>
      <c r="F8" s="452" t="s">
        <v>567</v>
      </c>
      <c r="G8" s="452" t="s">
        <v>568</v>
      </c>
      <c r="H8" s="452" t="s">
        <v>565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521</v>
      </c>
      <c r="F9" s="452" t="s">
        <v>567</v>
      </c>
      <c r="G9" s="452" t="s">
        <v>564</v>
      </c>
      <c r="H9" s="452" t="s">
        <v>492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569</v>
      </c>
      <c r="F10" s="452" t="s">
        <v>567</v>
      </c>
      <c r="G10" s="452" t="s">
        <v>570</v>
      </c>
      <c r="H10" s="452" t="s">
        <v>492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514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571</v>
      </c>
      <c r="F11" s="452" t="s">
        <v>567</v>
      </c>
      <c r="G11" s="452" t="s">
        <v>572</v>
      </c>
      <c r="H11" s="452" t="s">
        <v>492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569</v>
      </c>
      <c r="F12" s="452" t="s">
        <v>573</v>
      </c>
      <c r="G12" s="452" t="s">
        <v>572</v>
      </c>
      <c r="H12" s="306" t="s">
        <v>534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569</v>
      </c>
      <c r="F13" s="452" t="s">
        <v>553</v>
      </c>
      <c r="G13" s="452" t="s">
        <v>572</v>
      </c>
      <c r="H13" s="306" t="s">
        <v>534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569</v>
      </c>
      <c r="F14" s="452" t="s">
        <v>553</v>
      </c>
      <c r="G14" s="452" t="s">
        <v>572</v>
      </c>
      <c r="H14" s="452" t="s">
        <v>492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569</v>
      </c>
      <c r="F15" s="452" t="s">
        <v>574</v>
      </c>
      <c r="G15" s="452" t="s">
        <v>575</v>
      </c>
      <c r="H15" s="452" t="s">
        <v>576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569</v>
      </c>
      <c r="F16" s="452" t="s">
        <v>577</v>
      </c>
      <c r="G16" s="452" t="s">
        <v>578</v>
      </c>
      <c r="H16" s="452" t="s">
        <v>579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571</v>
      </c>
      <c r="F17" s="452" t="s">
        <v>580</v>
      </c>
      <c r="G17" s="452" t="s">
        <v>578</v>
      </c>
      <c r="H17" s="452" t="s">
        <v>581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571</v>
      </c>
      <c r="F18" s="452" t="s">
        <v>580</v>
      </c>
      <c r="G18" s="452" t="s">
        <v>582</v>
      </c>
      <c r="H18" s="452" t="s">
        <v>581</v>
      </c>
      <c r="I18" s="306"/>
      <c r="J18" s="458"/>
      <c r="K18" s="458"/>
      <c r="L18" s="61"/>
      <c r="M18" s="414" t="s">
        <v>536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583</v>
      </c>
      <c r="F19" s="452" t="s">
        <v>580</v>
      </c>
      <c r="G19" s="452" t="s">
        <v>582</v>
      </c>
      <c r="H19" s="452" t="s">
        <v>584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583</v>
      </c>
      <c r="F20" s="452" t="s">
        <v>580</v>
      </c>
      <c r="G20" s="452" t="s">
        <v>582</v>
      </c>
      <c r="H20" s="452" t="s">
        <v>584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583</v>
      </c>
      <c r="F21" s="452" t="s">
        <v>580</v>
      </c>
      <c r="G21" s="452" t="s">
        <v>582</v>
      </c>
      <c r="H21" s="452" t="s">
        <v>585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586</v>
      </c>
      <c r="F22" s="452" t="s">
        <v>587</v>
      </c>
      <c r="G22" s="452" t="s">
        <v>588</v>
      </c>
      <c r="H22" s="452" t="s">
        <v>589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586</v>
      </c>
      <c r="F23" s="452" t="s">
        <v>587</v>
      </c>
      <c r="G23" s="452" t="s">
        <v>588</v>
      </c>
      <c r="H23" s="452" t="s">
        <v>589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586</v>
      </c>
      <c r="F24" s="452" t="s">
        <v>587</v>
      </c>
      <c r="G24" s="452" t="s">
        <v>588</v>
      </c>
      <c r="H24" s="452" t="s">
        <v>589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586</v>
      </c>
      <c r="F25" s="452" t="s">
        <v>590</v>
      </c>
      <c r="G25" s="452" t="s">
        <v>588</v>
      </c>
      <c r="H25" s="452" t="s">
        <v>589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586</v>
      </c>
      <c r="F26" s="452" t="s">
        <v>590</v>
      </c>
      <c r="G26" s="452" t="s">
        <v>588</v>
      </c>
      <c r="H26" s="452" t="s">
        <v>589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586</v>
      </c>
      <c r="F27" s="452" t="s">
        <v>591</v>
      </c>
      <c r="G27" s="452" t="s">
        <v>564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586</v>
      </c>
      <c r="F28" s="538" t="s">
        <v>57</v>
      </c>
      <c r="G28" s="353" t="s">
        <v>564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586</v>
      </c>
      <c r="F29" s="353"/>
      <c r="G29" s="353" t="s">
        <v>564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569</v>
      </c>
      <c r="F30" s="353"/>
      <c r="G30" s="353" t="s">
        <v>564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5"/>
      <c r="D41" s="655"/>
      <c r="E41" s="655"/>
      <c r="F41" s="65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592</v>
      </c>
      <c r="M49" s="61"/>
      <c r="N49" s="62"/>
      <c r="O49" s="61"/>
    </row>
    <row r="50" spans="2:15">
      <c r="B50" s="387" t="s">
        <v>136</v>
      </c>
      <c r="D50" t="s">
        <v>546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593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594</v>
      </c>
      <c r="F5" s="223" t="s">
        <v>595</v>
      </c>
      <c r="G5" s="223" t="s">
        <v>596</v>
      </c>
      <c r="H5" s="223" t="s">
        <v>597</v>
      </c>
      <c r="I5" s="223" t="s">
        <v>598</v>
      </c>
      <c r="J5" s="223" t="s">
        <v>599</v>
      </c>
      <c r="K5" s="223" t="s">
        <v>600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601</v>
      </c>
      <c r="F6" s="282" t="s">
        <v>601</v>
      </c>
      <c r="G6" s="282" t="s">
        <v>601</v>
      </c>
      <c r="H6" s="282" t="s">
        <v>601</v>
      </c>
      <c r="I6" s="282" t="s">
        <v>601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476</v>
      </c>
      <c r="F7" s="452" t="s">
        <v>476</v>
      </c>
      <c r="G7" s="452" t="s">
        <v>476</v>
      </c>
      <c r="H7" s="306" t="s">
        <v>517</v>
      </c>
      <c r="I7" s="306" t="s">
        <v>476</v>
      </c>
      <c r="J7" s="458" t="s">
        <v>602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476</v>
      </c>
      <c r="F8" s="452" t="s">
        <v>476</v>
      </c>
      <c r="G8" s="452" t="s">
        <v>603</v>
      </c>
      <c r="H8" s="306" t="s">
        <v>517</v>
      </c>
      <c r="I8" s="306" t="s">
        <v>476</v>
      </c>
      <c r="J8" s="458" t="s">
        <v>604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536</v>
      </c>
      <c r="F9" s="452" t="s">
        <v>476</v>
      </c>
      <c r="G9" s="452" t="s">
        <v>605</v>
      </c>
      <c r="H9" s="306" t="s">
        <v>605</v>
      </c>
      <c r="I9" s="306" t="s">
        <v>476</v>
      </c>
      <c r="J9" s="458" t="s">
        <v>604</v>
      </c>
      <c r="K9" s="460"/>
      <c r="L9" s="61"/>
      <c r="M9" s="414" t="s">
        <v>57</v>
      </c>
      <c r="N9" s="326">
        <f>COUNTIF(E7:K39, "*Rafi*")/2</f>
        <v>33</v>
      </c>
      <c r="O9" s="419" t="s">
        <v>606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603</v>
      </c>
      <c r="F10" s="452" t="s">
        <v>607</v>
      </c>
      <c r="G10" s="452" t="s">
        <v>608</v>
      </c>
      <c r="H10" s="306" t="s">
        <v>609</v>
      </c>
      <c r="I10" s="306" t="s">
        <v>607</v>
      </c>
      <c r="J10" s="458" t="s">
        <v>604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603</v>
      </c>
      <c r="F11" s="452" t="s">
        <v>607</v>
      </c>
      <c r="G11" s="452" t="s">
        <v>608</v>
      </c>
      <c r="H11" s="306" t="s">
        <v>609</v>
      </c>
      <c r="I11" s="306" t="s">
        <v>607</v>
      </c>
      <c r="J11" s="458" t="s">
        <v>610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603</v>
      </c>
      <c r="F12" s="452" t="s">
        <v>607</v>
      </c>
      <c r="G12" s="452" t="s">
        <v>608</v>
      </c>
      <c r="H12" s="306" t="s">
        <v>609</v>
      </c>
      <c r="I12" s="306" t="s">
        <v>607</v>
      </c>
      <c r="J12" s="458" t="s">
        <v>610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611</v>
      </c>
      <c r="F13" s="452" t="s">
        <v>607</v>
      </c>
      <c r="G13" s="452" t="s">
        <v>608</v>
      </c>
      <c r="H13" s="306" t="s">
        <v>609</v>
      </c>
      <c r="I13" s="306" t="s">
        <v>607</v>
      </c>
      <c r="J13" s="458" t="s">
        <v>610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611</v>
      </c>
      <c r="F14" s="452" t="s">
        <v>607</v>
      </c>
      <c r="G14" s="452" t="s">
        <v>608</v>
      </c>
      <c r="H14" s="306" t="s">
        <v>609</v>
      </c>
      <c r="I14" s="306" t="s">
        <v>607</v>
      </c>
      <c r="J14" s="458" t="s">
        <v>610</v>
      </c>
      <c r="K14" s="460" t="s">
        <v>612</v>
      </c>
      <c r="L14" s="61"/>
      <c r="M14" s="414" t="s">
        <v>62</v>
      </c>
      <c r="N14" s="326">
        <f>COUNTIF(E7:K39, "*Vijay*")/2</f>
        <v>36</v>
      </c>
      <c r="O14" s="419" t="s">
        <v>514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611</v>
      </c>
      <c r="F15" s="452" t="s">
        <v>607</v>
      </c>
      <c r="G15" s="452" t="s">
        <v>608</v>
      </c>
      <c r="H15" s="306" t="s">
        <v>609</v>
      </c>
      <c r="I15" s="306" t="s">
        <v>607</v>
      </c>
      <c r="J15" s="458" t="s">
        <v>610</v>
      </c>
      <c r="K15" s="460" t="s">
        <v>612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611</v>
      </c>
      <c r="F16" s="452" t="s">
        <v>607</v>
      </c>
      <c r="G16" s="452" t="s">
        <v>613</v>
      </c>
      <c r="H16" s="306" t="s">
        <v>609</v>
      </c>
      <c r="I16" s="306" t="s">
        <v>607</v>
      </c>
      <c r="J16" s="458" t="s">
        <v>610</v>
      </c>
      <c r="K16" s="460" t="s">
        <v>614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607</v>
      </c>
      <c r="F17" s="452" t="s">
        <v>607</v>
      </c>
      <c r="G17" s="452" t="s">
        <v>613</v>
      </c>
      <c r="H17" s="306" t="s">
        <v>534</v>
      </c>
      <c r="I17" s="306" t="s">
        <v>607</v>
      </c>
      <c r="J17" s="458" t="s">
        <v>610</v>
      </c>
      <c r="K17" s="460" t="s">
        <v>615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611</v>
      </c>
      <c r="F18" s="452" t="s">
        <v>607</v>
      </c>
      <c r="G18" s="452" t="s">
        <v>616</v>
      </c>
      <c r="H18" s="452" t="s">
        <v>617</v>
      </c>
      <c r="I18" s="306" t="s">
        <v>607</v>
      </c>
      <c r="J18" s="458" t="s">
        <v>610</v>
      </c>
      <c r="K18" s="460" t="s">
        <v>615</v>
      </c>
      <c r="L18" s="61"/>
      <c r="M18" s="414" t="s">
        <v>536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611</v>
      </c>
      <c r="F19" s="452" t="s">
        <v>334</v>
      </c>
      <c r="G19" s="452" t="s">
        <v>618</v>
      </c>
      <c r="H19" s="452" t="s">
        <v>619</v>
      </c>
      <c r="I19" s="306" t="s">
        <v>620</v>
      </c>
      <c r="J19" s="458" t="s">
        <v>610</v>
      </c>
      <c r="K19" s="460" t="s">
        <v>615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611</v>
      </c>
      <c r="F20" s="452" t="s">
        <v>611</v>
      </c>
      <c r="G20" s="452" t="s">
        <v>621</v>
      </c>
      <c r="H20" s="452" t="s">
        <v>622</v>
      </c>
      <c r="I20" s="306" t="s">
        <v>623</v>
      </c>
      <c r="J20" s="458" t="s">
        <v>610</v>
      </c>
      <c r="K20" s="460" t="s">
        <v>615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611</v>
      </c>
      <c r="F21" s="452" t="s">
        <v>611</v>
      </c>
      <c r="G21" s="452" t="s">
        <v>621</v>
      </c>
      <c r="H21" s="452" t="s">
        <v>622</v>
      </c>
      <c r="I21" s="306" t="s">
        <v>624</v>
      </c>
      <c r="J21" s="458" t="s">
        <v>610</v>
      </c>
      <c r="K21" s="460" t="s">
        <v>615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611</v>
      </c>
      <c r="F22" s="452" t="s">
        <v>611</v>
      </c>
      <c r="G22" s="452" t="s">
        <v>625</v>
      </c>
      <c r="H22" s="452" t="s">
        <v>626</v>
      </c>
      <c r="I22" s="306" t="s">
        <v>627</v>
      </c>
      <c r="J22" s="458" t="s">
        <v>610</v>
      </c>
      <c r="K22" s="460" t="s">
        <v>628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611</v>
      </c>
      <c r="F23" s="452" t="s">
        <v>611</v>
      </c>
      <c r="G23" s="452" t="s">
        <v>625</v>
      </c>
      <c r="H23" s="452" t="s">
        <v>626</v>
      </c>
      <c r="I23" s="306" t="s">
        <v>629</v>
      </c>
      <c r="J23" s="458" t="s">
        <v>610</v>
      </c>
      <c r="K23" s="460" t="s">
        <v>628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611</v>
      </c>
      <c r="F24" s="452" t="s">
        <v>611</v>
      </c>
      <c r="G24" s="452" t="s">
        <v>630</v>
      </c>
      <c r="H24" s="452" t="s">
        <v>626</v>
      </c>
      <c r="I24" s="306" t="s">
        <v>629</v>
      </c>
      <c r="J24" s="458" t="s">
        <v>610</v>
      </c>
      <c r="K24" s="460" t="s">
        <v>628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631</v>
      </c>
      <c r="F25" s="452" t="s">
        <v>611</v>
      </c>
      <c r="G25" s="452" t="s">
        <v>630</v>
      </c>
      <c r="H25" s="452" t="s">
        <v>626</v>
      </c>
      <c r="I25" s="306" t="s">
        <v>629</v>
      </c>
      <c r="J25" s="458" t="s">
        <v>610</v>
      </c>
      <c r="K25" s="460" t="s">
        <v>628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631</v>
      </c>
      <c r="F26" s="452" t="s">
        <v>611</v>
      </c>
      <c r="G26" s="452" t="s">
        <v>632</v>
      </c>
      <c r="H26" s="452" t="s">
        <v>633</v>
      </c>
      <c r="I26" s="306" t="s">
        <v>629</v>
      </c>
      <c r="J26" s="458" t="s">
        <v>634</v>
      </c>
      <c r="K26" s="460" t="s">
        <v>635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631</v>
      </c>
      <c r="F27" s="452" t="s">
        <v>611</v>
      </c>
      <c r="G27" s="452" t="s">
        <v>632</v>
      </c>
      <c r="H27" s="452" t="s">
        <v>636</v>
      </c>
      <c r="I27" s="306" t="s">
        <v>629</v>
      </c>
      <c r="J27" s="458" t="s">
        <v>634</v>
      </c>
      <c r="K27" s="460" t="s">
        <v>635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631</v>
      </c>
      <c r="F28" s="452" t="s">
        <v>611</v>
      </c>
      <c r="G28" s="452" t="s">
        <v>637</v>
      </c>
      <c r="H28" s="452" t="s">
        <v>638</v>
      </c>
      <c r="I28" s="306" t="s">
        <v>639</v>
      </c>
      <c r="J28" s="458" t="s">
        <v>634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640</v>
      </c>
      <c r="G29" s="438" t="s">
        <v>641</v>
      </c>
      <c r="H29" s="438" t="s">
        <v>642</v>
      </c>
      <c r="I29" s="439" t="s">
        <v>643</v>
      </c>
      <c r="J29" s="458" t="s">
        <v>634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644</v>
      </c>
      <c r="G30" s="438" t="s">
        <v>641</v>
      </c>
      <c r="H30" s="438" t="s">
        <v>642</v>
      </c>
      <c r="I30" s="439" t="s">
        <v>645</v>
      </c>
      <c r="J30" s="458" t="s">
        <v>634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644</v>
      </c>
      <c r="G31" s="438" t="s">
        <v>641</v>
      </c>
      <c r="H31" s="438" t="s">
        <v>646</v>
      </c>
      <c r="I31" s="439" t="s">
        <v>645</v>
      </c>
      <c r="J31" s="458" t="s">
        <v>634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647</v>
      </c>
      <c r="G32" s="438" t="s">
        <v>641</v>
      </c>
      <c r="H32" s="438" t="s">
        <v>648</v>
      </c>
      <c r="I32" s="439" t="s">
        <v>645</v>
      </c>
      <c r="J32" s="458" t="s">
        <v>634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647</v>
      </c>
      <c r="G33" s="438" t="s">
        <v>641</v>
      </c>
      <c r="H33" s="438" t="s">
        <v>648</v>
      </c>
      <c r="I33" s="439" t="s">
        <v>645</v>
      </c>
      <c r="J33" s="458" t="s">
        <v>634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644</v>
      </c>
      <c r="G34" s="438" t="s">
        <v>649</v>
      </c>
      <c r="H34" s="438" t="s">
        <v>650</v>
      </c>
      <c r="I34" s="439" t="s">
        <v>645</v>
      </c>
      <c r="J34" s="458" t="s">
        <v>634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644</v>
      </c>
      <c r="G35" s="438" t="s">
        <v>649</v>
      </c>
      <c r="H35" s="438" t="s">
        <v>650</v>
      </c>
      <c r="I35" s="439" t="s">
        <v>645</v>
      </c>
      <c r="J35" s="458" t="s">
        <v>634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644</v>
      </c>
      <c r="G36" s="438" t="s">
        <v>649</v>
      </c>
      <c r="H36" s="438" t="s">
        <v>650</v>
      </c>
      <c r="I36" s="439" t="s">
        <v>645</v>
      </c>
      <c r="J36" s="458" t="s">
        <v>634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644</v>
      </c>
      <c r="G37" s="438" t="s">
        <v>651</v>
      </c>
      <c r="H37" s="438" t="s">
        <v>650</v>
      </c>
      <c r="I37" s="439" t="s">
        <v>645</v>
      </c>
      <c r="J37" s="458" t="s">
        <v>634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644</v>
      </c>
      <c r="G38" s="438" t="s">
        <v>651</v>
      </c>
      <c r="H38" s="438" t="s">
        <v>650</v>
      </c>
      <c r="I38" s="439" t="s">
        <v>645</v>
      </c>
      <c r="J38" s="458" t="s">
        <v>610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644</v>
      </c>
      <c r="G39" s="350" t="s">
        <v>60</v>
      </c>
      <c r="H39" s="276" t="s">
        <v>60</v>
      </c>
      <c r="I39" s="439" t="s">
        <v>643</v>
      </c>
      <c r="J39" s="458" t="s">
        <v>610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592</v>
      </c>
      <c r="M50" s="61"/>
      <c r="N50" s="62"/>
    </row>
    <row r="51" spans="2:14">
      <c r="B51" s="387" t="s">
        <v>136</v>
      </c>
      <c r="D51" t="s">
        <v>546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652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653</v>
      </c>
      <c r="F5" s="223" t="s">
        <v>654</v>
      </c>
      <c r="G5" s="223" t="s">
        <v>655</v>
      </c>
      <c r="H5" s="223" t="s">
        <v>656</v>
      </c>
      <c r="I5" s="223" t="s">
        <v>657</v>
      </c>
      <c r="J5" s="223" t="s">
        <v>658</v>
      </c>
      <c r="K5" s="223" t="s">
        <v>659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660</v>
      </c>
      <c r="I7" s="306" t="s">
        <v>661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662</v>
      </c>
      <c r="H8" s="306" t="s">
        <v>663</v>
      </c>
      <c r="I8" s="306" t="s">
        <v>662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662</v>
      </c>
      <c r="H9" s="306" t="s">
        <v>663</v>
      </c>
      <c r="I9" s="306" t="s">
        <v>662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662</v>
      </c>
      <c r="H10" s="306" t="s">
        <v>663</v>
      </c>
      <c r="I10" s="306" t="s">
        <v>664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662</v>
      </c>
      <c r="H11" s="306" t="s">
        <v>663</v>
      </c>
      <c r="I11" s="306" t="s">
        <v>664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662</v>
      </c>
      <c r="H12" s="306" t="s">
        <v>663</v>
      </c>
      <c r="I12" s="306" t="s">
        <v>664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662</v>
      </c>
      <c r="H13" s="306" t="s">
        <v>663</v>
      </c>
      <c r="I13" s="306" t="s">
        <v>664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662</v>
      </c>
      <c r="H14" s="306" t="s">
        <v>663</v>
      </c>
      <c r="I14" s="306" t="s">
        <v>665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662</v>
      </c>
      <c r="H15" s="306" t="s">
        <v>663</v>
      </c>
      <c r="I15" s="306" t="s">
        <v>665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666</v>
      </c>
      <c r="I16" s="306" t="s">
        <v>667</v>
      </c>
      <c r="J16" s="458" t="s">
        <v>61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669</v>
      </c>
      <c r="H17" s="306" t="s">
        <v>670</v>
      </c>
      <c r="I17" s="452" t="s">
        <v>671</v>
      </c>
      <c r="J17" s="458" t="s">
        <v>61</v>
      </c>
      <c r="K17" s="459" t="s">
        <v>668</v>
      </c>
      <c r="L17" s="61"/>
      <c r="M17" s="414" t="s">
        <v>65</v>
      </c>
      <c r="N17" s="326">
        <f>COUNTIF(E7:K39, "*Michael*")/2</f>
        <v>15</v>
      </c>
      <c r="O17" s="547" t="s">
        <v>672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669</v>
      </c>
      <c r="H18" s="306" t="s">
        <v>673</v>
      </c>
      <c r="I18" s="452" t="s">
        <v>671</v>
      </c>
      <c r="J18" s="458" t="s">
        <v>61</v>
      </c>
      <c r="K18" s="459" t="s">
        <v>668</v>
      </c>
      <c r="L18" s="61"/>
      <c r="M18" s="414" t="s">
        <v>536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669</v>
      </c>
      <c r="H19" s="306" t="s">
        <v>673</v>
      </c>
      <c r="I19" s="452" t="s">
        <v>671</v>
      </c>
      <c r="J19" s="458" t="s">
        <v>61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674</v>
      </c>
      <c r="H20" s="306" t="s">
        <v>675</v>
      </c>
      <c r="I20" s="452" t="s">
        <v>676</v>
      </c>
      <c r="J20" s="458" t="s">
        <v>61</v>
      </c>
      <c r="K20" s="459" t="s">
        <v>668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677</v>
      </c>
      <c r="H21" s="306" t="s">
        <v>673</v>
      </c>
      <c r="I21" s="452" t="s">
        <v>671</v>
      </c>
      <c r="J21" s="458" t="s">
        <v>61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674</v>
      </c>
      <c r="H22" s="306" t="s">
        <v>673</v>
      </c>
      <c r="I22" s="452" t="s">
        <v>671</v>
      </c>
      <c r="J22" s="458" t="s">
        <v>61</v>
      </c>
      <c r="K22" s="459" t="s">
        <v>668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678</v>
      </c>
      <c r="H23" s="306" t="s">
        <v>673</v>
      </c>
      <c r="I23" s="452" t="s">
        <v>671</v>
      </c>
      <c r="J23" s="458" t="s">
        <v>61</v>
      </c>
      <c r="K23" s="459" t="s">
        <v>668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678</v>
      </c>
      <c r="H24" s="306" t="s">
        <v>670</v>
      </c>
      <c r="I24" s="452" t="s">
        <v>679</v>
      </c>
      <c r="J24" s="458" t="s">
        <v>61</v>
      </c>
      <c r="K24" s="459" t="s">
        <v>668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678</v>
      </c>
      <c r="H25" s="452" t="s">
        <v>680</v>
      </c>
      <c r="I25" s="452" t="s">
        <v>680</v>
      </c>
      <c r="J25" s="458" t="s">
        <v>61</v>
      </c>
      <c r="K25" s="459" t="s">
        <v>668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678</v>
      </c>
      <c r="H26" s="452" t="s">
        <v>680</v>
      </c>
      <c r="I26" s="452" t="s">
        <v>681</v>
      </c>
      <c r="J26" s="458"/>
      <c r="K26" s="459" t="s">
        <v>668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537</v>
      </c>
      <c r="H27" s="452" t="s">
        <v>537</v>
      </c>
      <c r="I27" s="452" t="s">
        <v>536</v>
      </c>
      <c r="J27" s="458"/>
      <c r="K27" s="459" t="s">
        <v>668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536</v>
      </c>
      <c r="H28" s="452" t="s">
        <v>537</v>
      </c>
      <c r="I28" s="452" t="s">
        <v>536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682</v>
      </c>
      <c r="M50" s="61"/>
      <c r="N50" s="62"/>
      <c r="O50" s="61"/>
    </row>
    <row r="51" spans="2:15">
      <c r="B51" s="387" t="s">
        <v>136</v>
      </c>
      <c r="D51" t="s">
        <v>546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683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684</v>
      </c>
      <c r="K5" s="223" t="s">
        <v>685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686</v>
      </c>
      <c r="F6" s="282" t="s">
        <v>686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687</v>
      </c>
      <c r="F7" s="452" t="s">
        <v>688</v>
      </c>
      <c r="G7" s="452" t="s">
        <v>688</v>
      </c>
      <c r="H7" s="306" t="s">
        <v>334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687</v>
      </c>
      <c r="F8" s="452" t="s">
        <v>688</v>
      </c>
      <c r="G8" s="452" t="s">
        <v>689</v>
      </c>
      <c r="H8" s="306" t="s">
        <v>690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687</v>
      </c>
      <c r="F9" s="452" t="s">
        <v>688</v>
      </c>
      <c r="G9" s="452" t="s">
        <v>689</v>
      </c>
      <c r="H9" s="306" t="s">
        <v>691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687</v>
      </c>
      <c r="F10" s="452" t="s">
        <v>688</v>
      </c>
      <c r="G10" s="452" t="s">
        <v>689</v>
      </c>
      <c r="H10" s="306" t="s">
        <v>691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687</v>
      </c>
      <c r="F11" s="452" t="s">
        <v>688</v>
      </c>
      <c r="G11" s="452" t="s">
        <v>689</v>
      </c>
      <c r="H11" s="306" t="s">
        <v>691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687</v>
      </c>
      <c r="F12" s="452" t="s">
        <v>688</v>
      </c>
      <c r="G12" s="452" t="s">
        <v>689</v>
      </c>
      <c r="H12" s="306" t="s">
        <v>691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687</v>
      </c>
      <c r="F13" s="452" t="s">
        <v>692</v>
      </c>
      <c r="G13" s="452" t="s">
        <v>689</v>
      </c>
      <c r="H13" s="306" t="s">
        <v>691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693</v>
      </c>
      <c r="F14" s="452" t="s">
        <v>692</v>
      </c>
      <c r="G14" s="452" t="s">
        <v>689</v>
      </c>
      <c r="H14" s="306" t="s">
        <v>691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693</v>
      </c>
      <c r="F15" s="452" t="s">
        <v>692</v>
      </c>
      <c r="G15" s="452" t="s">
        <v>689</v>
      </c>
      <c r="H15" s="306" t="s">
        <v>691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693</v>
      </c>
      <c r="F16" s="452" t="s">
        <v>692</v>
      </c>
      <c r="G16" s="452" t="s">
        <v>689</v>
      </c>
      <c r="H16" s="452" t="s">
        <v>694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695</v>
      </c>
      <c r="F17" s="452" t="s">
        <v>692</v>
      </c>
      <c r="G17" s="306" t="s">
        <v>696</v>
      </c>
      <c r="H17" s="452" t="s">
        <v>694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693</v>
      </c>
      <c r="F18" s="452" t="s">
        <v>688</v>
      </c>
      <c r="G18" s="306" t="s">
        <v>696</v>
      </c>
      <c r="H18" s="452" t="s">
        <v>694</v>
      </c>
      <c r="I18" s="308"/>
      <c r="J18" s="458"/>
      <c r="K18" s="460" t="s">
        <v>57</v>
      </c>
      <c r="L18" s="61"/>
      <c r="M18" s="414" t="s">
        <v>536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357</v>
      </c>
      <c r="F19" s="452" t="s">
        <v>532</v>
      </c>
      <c r="G19" s="452" t="s">
        <v>698</v>
      </c>
      <c r="H19" s="452" t="s">
        <v>699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700</v>
      </c>
      <c r="F20" s="452" t="s">
        <v>532</v>
      </c>
      <c r="G20" s="452" t="s">
        <v>701</v>
      </c>
      <c r="H20" s="452" t="s">
        <v>702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700</v>
      </c>
      <c r="F21" s="452" t="s">
        <v>532</v>
      </c>
      <c r="G21" s="452" t="s">
        <v>703</v>
      </c>
      <c r="H21" s="452" t="s">
        <v>704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705</v>
      </c>
      <c r="F22" s="452" t="s">
        <v>706</v>
      </c>
      <c r="G22" s="452" t="s">
        <v>703</v>
      </c>
      <c r="H22" s="452" t="s">
        <v>707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705</v>
      </c>
      <c r="F23" s="452" t="s">
        <v>706</v>
      </c>
      <c r="G23" s="452" t="s">
        <v>703</v>
      </c>
      <c r="H23" s="452" t="s">
        <v>708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705</v>
      </c>
      <c r="F24" s="452" t="s">
        <v>709</v>
      </c>
      <c r="G24" s="452" t="s">
        <v>703</v>
      </c>
      <c r="H24" s="452" t="s">
        <v>708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705</v>
      </c>
      <c r="F25" s="452" t="s">
        <v>709</v>
      </c>
      <c r="G25" s="452" t="s">
        <v>703</v>
      </c>
      <c r="H25" s="452" t="s">
        <v>710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705</v>
      </c>
      <c r="F26" s="452" t="s">
        <v>711</v>
      </c>
      <c r="G26" s="452" t="s">
        <v>703</v>
      </c>
      <c r="H26" s="452" t="s">
        <v>710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521</v>
      </c>
      <c r="F27" s="452" t="s">
        <v>711</v>
      </c>
      <c r="G27" s="452" t="s">
        <v>703</v>
      </c>
      <c r="H27" s="452" t="s">
        <v>710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521</v>
      </c>
      <c r="F28" s="452" t="s">
        <v>711</v>
      </c>
      <c r="G28" s="452" t="s">
        <v>518</v>
      </c>
      <c r="H28" s="452" t="s">
        <v>710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682</v>
      </c>
      <c r="M50" s="61"/>
      <c r="N50" s="62"/>
      <c r="O50" s="61"/>
    </row>
    <row r="51" spans="2:15">
      <c r="B51" s="387" t="s">
        <v>136</v>
      </c>
      <c r="D51" t="s">
        <v>546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713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714</v>
      </c>
      <c r="F5" s="223" t="s">
        <v>715</v>
      </c>
      <c r="G5" s="223" t="s">
        <v>716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717</v>
      </c>
      <c r="I6" s="282" t="s">
        <v>718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720</v>
      </c>
      <c r="J10" s="458"/>
      <c r="K10" s="459" t="s">
        <v>721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720</v>
      </c>
      <c r="J11" s="458"/>
      <c r="K11" s="459" t="s">
        <v>721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722</v>
      </c>
      <c r="J12" s="458"/>
      <c r="K12" s="459" t="s">
        <v>721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723</v>
      </c>
      <c r="J13" s="458"/>
      <c r="K13" s="459" t="s">
        <v>721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724</v>
      </c>
      <c r="J14" s="458"/>
      <c r="K14" s="459" t="s">
        <v>721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724</v>
      </c>
      <c r="J15" s="458"/>
      <c r="K15" s="459" t="s">
        <v>721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724</v>
      </c>
      <c r="J16" s="458" t="s">
        <v>651</v>
      </c>
      <c r="K16" s="459" t="s">
        <v>721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724</v>
      </c>
      <c r="J17" s="458" t="s">
        <v>651</v>
      </c>
      <c r="K17" s="459" t="s">
        <v>721</v>
      </c>
      <c r="L17" s="61"/>
      <c r="M17" s="414" t="s">
        <v>65</v>
      </c>
      <c r="N17" s="326">
        <f>COUNTIF(E7:K39, "*Michael*")/2</f>
        <v>4.5</v>
      </c>
      <c r="O17" s="547" t="s">
        <v>697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724</v>
      </c>
      <c r="J18" s="458" t="s">
        <v>651</v>
      </c>
      <c r="K18" s="459" t="s">
        <v>721</v>
      </c>
      <c r="L18" s="61"/>
      <c r="M18" s="414" t="s">
        <v>536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725</v>
      </c>
      <c r="J19" s="458" t="s">
        <v>651</v>
      </c>
      <c r="K19" s="459" t="s">
        <v>721</v>
      </c>
      <c r="L19" s="61"/>
      <c r="M19" s="545" t="s">
        <v>67</v>
      </c>
      <c r="N19" s="551">
        <f>COUNTIF(E7:K39, "*Jia Leong*")/2</f>
        <v>0</v>
      </c>
      <c r="O19" s="547" t="s">
        <v>314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726</v>
      </c>
      <c r="J20" s="458" t="s">
        <v>651</v>
      </c>
      <c r="K20" s="459" t="s">
        <v>721</v>
      </c>
      <c r="L20" s="61"/>
      <c r="M20" s="414" t="s">
        <v>68</v>
      </c>
      <c r="N20" s="326">
        <f>COUNTIF(E7:K39, "*Shaun*")/2</f>
        <v>4</v>
      </c>
      <c r="O20" s="547" t="s">
        <v>314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727</v>
      </c>
      <c r="J21" s="458" t="s">
        <v>651</v>
      </c>
      <c r="K21" s="459" t="s">
        <v>721</v>
      </c>
      <c r="L21" s="61"/>
      <c r="M21" s="414" t="s">
        <v>104</v>
      </c>
      <c r="N21" s="326">
        <f>COUNTIF(E7:K39, "*Angel*")/2</f>
        <v>0</v>
      </c>
      <c r="O21" s="547" t="s">
        <v>314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727</v>
      </c>
      <c r="J22" s="458" t="s">
        <v>651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727</v>
      </c>
      <c r="J23" s="458" t="s">
        <v>651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682</v>
      </c>
      <c r="M50" s="61"/>
      <c r="N50" s="62"/>
      <c r="O50" s="61"/>
    </row>
    <row r="51" spans="2:15">
      <c r="B51" s="387" t="s">
        <v>136</v>
      </c>
      <c r="D51" t="s">
        <v>546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713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714</v>
      </c>
      <c r="F5" s="223" t="s">
        <v>715</v>
      </c>
      <c r="G5" s="223" t="s">
        <v>716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728</v>
      </c>
      <c r="F6" s="282" t="s">
        <v>718</v>
      </c>
      <c r="G6" s="282" t="s">
        <v>718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729</v>
      </c>
      <c r="F7" s="452" t="s">
        <v>730</v>
      </c>
      <c r="G7" s="452" t="s">
        <v>730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514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729</v>
      </c>
      <c r="F8" s="452" t="s">
        <v>730</v>
      </c>
      <c r="G8" s="452" t="s">
        <v>730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514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729</v>
      </c>
      <c r="F9" s="452" t="s">
        <v>730</v>
      </c>
      <c r="G9" s="452" t="s">
        <v>730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729</v>
      </c>
      <c r="F10" s="452" t="s">
        <v>730</v>
      </c>
      <c r="G10" s="452" t="s">
        <v>730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729</v>
      </c>
      <c r="F11" s="452" t="s">
        <v>730</v>
      </c>
      <c r="G11" s="452" t="s">
        <v>730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514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729</v>
      </c>
      <c r="F12" s="452" t="s">
        <v>63</v>
      </c>
      <c r="G12" s="452" t="s">
        <v>730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729</v>
      </c>
      <c r="F13" s="452" t="s">
        <v>68</v>
      </c>
      <c r="G13" s="306" t="s">
        <v>731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732</v>
      </c>
      <c r="F14" s="452" t="s">
        <v>68</v>
      </c>
      <c r="G14" s="452" t="s">
        <v>731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732</v>
      </c>
      <c r="F15" s="452" t="s">
        <v>733</v>
      </c>
      <c r="G15" s="452" t="s">
        <v>731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732</v>
      </c>
      <c r="F16" s="452" t="s">
        <v>734</v>
      </c>
      <c r="G16" s="452" t="s">
        <v>731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732</v>
      </c>
      <c r="F17" s="452" t="s">
        <v>734</v>
      </c>
      <c r="G17" s="452" t="s">
        <v>731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735</v>
      </c>
      <c r="F18" s="452" t="s">
        <v>736</v>
      </c>
      <c r="G18" s="452" t="s">
        <v>406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737</v>
      </c>
      <c r="F19" s="452" t="s">
        <v>304</v>
      </c>
      <c r="G19" s="452" t="s">
        <v>406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314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738</v>
      </c>
      <c r="G20" s="452" t="s">
        <v>406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314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739</v>
      </c>
      <c r="F21" s="452" t="s">
        <v>738</v>
      </c>
      <c r="G21" s="452" t="s">
        <v>406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739</v>
      </c>
      <c r="F22" s="452" t="s">
        <v>738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739</v>
      </c>
      <c r="F23" s="452" t="s">
        <v>740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739</v>
      </c>
      <c r="F24" s="452" t="s">
        <v>740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740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740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741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741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742</v>
      </c>
      <c r="M50" s="61"/>
      <c r="N50" s="62"/>
      <c r="O50" s="61"/>
    </row>
    <row r="51" spans="2:15">
      <c r="B51" s="387" t="s">
        <v>136</v>
      </c>
      <c r="D51" t="s">
        <v>546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743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744</v>
      </c>
      <c r="F5" s="223" t="s">
        <v>745</v>
      </c>
      <c r="G5" s="223" t="s">
        <v>746</v>
      </c>
      <c r="H5" s="223" t="s">
        <v>747</v>
      </c>
      <c r="I5" s="223" t="s">
        <v>748</v>
      </c>
      <c r="J5" s="223" t="s">
        <v>749</v>
      </c>
      <c r="K5" s="223" t="s">
        <v>750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751</v>
      </c>
      <c r="F7" s="452" t="s">
        <v>752</v>
      </c>
      <c r="G7" s="452" t="s">
        <v>751</v>
      </c>
      <c r="H7" s="657"/>
      <c r="I7" s="306" t="s">
        <v>753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751</v>
      </c>
      <c r="F8" s="452" t="s">
        <v>752</v>
      </c>
      <c r="G8" s="452" t="s">
        <v>751</v>
      </c>
      <c r="H8" s="657"/>
      <c r="I8" s="306" t="s">
        <v>753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751</v>
      </c>
      <c r="F9" s="452" t="s">
        <v>752</v>
      </c>
      <c r="G9" s="452" t="s">
        <v>751</v>
      </c>
      <c r="H9" s="657"/>
      <c r="I9" s="306" t="s">
        <v>753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751</v>
      </c>
      <c r="F10" s="452" t="s">
        <v>752</v>
      </c>
      <c r="G10" s="452" t="s">
        <v>751</v>
      </c>
      <c r="H10" s="657"/>
      <c r="I10" s="306" t="s">
        <v>753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751</v>
      </c>
      <c r="F11" s="452" t="s">
        <v>752</v>
      </c>
      <c r="G11" s="452" t="s">
        <v>751</v>
      </c>
      <c r="H11" s="657"/>
      <c r="I11" s="306" t="s">
        <v>753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751</v>
      </c>
      <c r="F12" s="452" t="s">
        <v>754</v>
      </c>
      <c r="G12" s="306" t="s">
        <v>751</v>
      </c>
      <c r="H12" s="657"/>
      <c r="I12" s="306" t="s">
        <v>753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406</v>
      </c>
      <c r="F13" s="452" t="s">
        <v>733</v>
      </c>
      <c r="G13" s="452" t="s">
        <v>751</v>
      </c>
      <c r="H13" s="657"/>
      <c r="I13" s="306" t="s">
        <v>753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406</v>
      </c>
      <c r="F14" s="452" t="s">
        <v>734</v>
      </c>
      <c r="G14" s="452" t="s">
        <v>751</v>
      </c>
      <c r="H14" s="657"/>
      <c r="I14" s="306" t="s">
        <v>753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514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406</v>
      </c>
      <c r="F15" s="452" t="s">
        <v>734</v>
      </c>
      <c r="G15" s="452" t="s">
        <v>56</v>
      </c>
      <c r="H15" s="657"/>
      <c r="I15" s="306" t="s">
        <v>299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755</v>
      </c>
      <c r="F16" s="452" t="s">
        <v>734</v>
      </c>
      <c r="G16" s="452" t="s">
        <v>56</v>
      </c>
      <c r="H16" s="657"/>
      <c r="I16" s="306" t="s">
        <v>299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756</v>
      </c>
      <c r="F17" s="452" t="s">
        <v>396</v>
      </c>
      <c r="G17" s="452" t="s">
        <v>382</v>
      </c>
      <c r="H17" s="657"/>
      <c r="I17" s="306" t="s">
        <v>757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396</v>
      </c>
      <c r="F18" s="452" t="s">
        <v>752</v>
      </c>
      <c r="G18" s="452" t="s">
        <v>382</v>
      </c>
      <c r="H18" s="657"/>
      <c r="I18" s="306" t="s">
        <v>757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396</v>
      </c>
      <c r="F19" s="452" t="s">
        <v>752</v>
      </c>
      <c r="G19" s="452" t="s">
        <v>382</v>
      </c>
      <c r="H19" s="657"/>
      <c r="I19" s="306" t="s">
        <v>757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396</v>
      </c>
      <c r="F20" s="452" t="s">
        <v>758</v>
      </c>
      <c r="G20" s="452" t="s">
        <v>382</v>
      </c>
      <c r="H20" s="657"/>
      <c r="I20" s="306" t="s">
        <v>757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314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396</v>
      </c>
      <c r="F21" s="452" t="s">
        <v>758</v>
      </c>
      <c r="G21" s="452" t="s">
        <v>382</v>
      </c>
      <c r="H21" s="657"/>
      <c r="I21" s="306" t="s">
        <v>757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759</v>
      </c>
      <c r="G22" s="452" t="s">
        <v>382</v>
      </c>
      <c r="H22" s="657"/>
      <c r="I22" s="306" t="s">
        <v>757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752</v>
      </c>
      <c r="F23" s="452" t="s">
        <v>759</v>
      </c>
      <c r="G23" s="452" t="s">
        <v>760</v>
      </c>
      <c r="H23" s="657"/>
      <c r="I23" s="306" t="s">
        <v>757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304</v>
      </c>
      <c r="F24" s="452" t="s">
        <v>759</v>
      </c>
      <c r="G24" s="452" t="s">
        <v>761</v>
      </c>
      <c r="H24" s="657"/>
      <c r="I24" s="306" t="s">
        <v>762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304</v>
      </c>
      <c r="F25" s="452" t="s">
        <v>763</v>
      </c>
      <c r="G25" s="452" t="s">
        <v>764</v>
      </c>
      <c r="H25" s="657"/>
      <c r="I25" s="306" t="s">
        <v>762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304</v>
      </c>
      <c r="F26" s="452" t="s">
        <v>765</v>
      </c>
      <c r="G26" s="452" t="s">
        <v>764</v>
      </c>
      <c r="H26" s="657"/>
      <c r="I26" s="306" t="s">
        <v>762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304</v>
      </c>
      <c r="F27" s="452" t="s">
        <v>765</v>
      </c>
      <c r="G27" s="452" t="s">
        <v>764</v>
      </c>
      <c r="H27" s="658"/>
      <c r="I27" s="306" t="s">
        <v>762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5"/>
      <c r="D41" s="655"/>
      <c r="E41" s="655"/>
      <c r="F41" s="65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766</v>
      </c>
      <c r="M49" s="61"/>
      <c r="N49" s="62"/>
      <c r="O49" s="61"/>
    </row>
    <row r="50" spans="2:15">
      <c r="B50" s="387" t="s">
        <v>136</v>
      </c>
      <c r="D50" t="s">
        <v>546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767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768</v>
      </c>
      <c r="F5" s="223" t="s">
        <v>769</v>
      </c>
      <c r="G5" s="223" t="s">
        <v>770</v>
      </c>
      <c r="H5" s="223" t="s">
        <v>771</v>
      </c>
      <c r="I5" s="223" t="s">
        <v>772</v>
      </c>
      <c r="J5" s="223" t="s">
        <v>773</v>
      </c>
      <c r="K5" s="223" t="s">
        <v>774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513</v>
      </c>
      <c r="F6" s="282" t="s">
        <v>513</v>
      </c>
      <c r="G6" s="282" t="s">
        <v>513</v>
      </c>
      <c r="H6" s="282" t="s">
        <v>513</v>
      </c>
      <c r="I6" s="282" t="s">
        <v>513</v>
      </c>
      <c r="J6" s="456"/>
      <c r="K6" s="457"/>
      <c r="L6" s="61"/>
      <c r="M6" s="424" t="s">
        <v>775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408</v>
      </c>
      <c r="F7" s="452" t="s">
        <v>776</v>
      </c>
      <c r="G7" s="452" t="s">
        <v>394</v>
      </c>
      <c r="H7" s="306" t="s">
        <v>777</v>
      </c>
      <c r="I7" s="452" t="s">
        <v>778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408</v>
      </c>
      <c r="F8" s="452" t="s">
        <v>497</v>
      </c>
      <c r="G8" s="452" t="s">
        <v>779</v>
      </c>
      <c r="H8" s="306" t="s">
        <v>775</v>
      </c>
      <c r="I8" s="452" t="s">
        <v>778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780</v>
      </c>
      <c r="G9" s="452" t="s">
        <v>779</v>
      </c>
      <c r="H9" s="306" t="s">
        <v>775</v>
      </c>
      <c r="I9" s="452" t="s">
        <v>778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780</v>
      </c>
      <c r="G10" s="452" t="s">
        <v>779</v>
      </c>
      <c r="H10" s="306" t="s">
        <v>775</v>
      </c>
      <c r="I10" s="452" t="s">
        <v>778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314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780</v>
      </c>
      <c r="G11" s="452" t="s">
        <v>779</v>
      </c>
      <c r="H11" s="306" t="s">
        <v>775</v>
      </c>
      <c r="I11" s="452" t="s">
        <v>518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497</v>
      </c>
      <c r="G12" s="452" t="s">
        <v>751</v>
      </c>
      <c r="H12" s="452" t="s">
        <v>775</v>
      </c>
      <c r="I12" s="452" t="s">
        <v>518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661</v>
      </c>
      <c r="F13" s="452" t="s">
        <v>497</v>
      </c>
      <c r="G13" s="452" t="s">
        <v>751</v>
      </c>
      <c r="H13" s="452" t="s">
        <v>775</v>
      </c>
      <c r="I13" s="452" t="s">
        <v>518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661</v>
      </c>
      <c r="F14" s="452" t="s">
        <v>497</v>
      </c>
      <c r="G14" s="452" t="s">
        <v>751</v>
      </c>
      <c r="H14" s="452"/>
      <c r="I14" s="452" t="s">
        <v>518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661</v>
      </c>
      <c r="F15" s="452" t="s">
        <v>497</v>
      </c>
      <c r="G15" s="452" t="s">
        <v>751</v>
      </c>
      <c r="H15" s="452" t="s">
        <v>661</v>
      </c>
      <c r="I15" s="452" t="s">
        <v>518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661</v>
      </c>
      <c r="F16" s="452" t="s">
        <v>703</v>
      </c>
      <c r="G16" s="452" t="s">
        <v>751</v>
      </c>
      <c r="H16" s="452" t="s">
        <v>661</v>
      </c>
      <c r="I16" s="452" t="s">
        <v>781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661</v>
      </c>
      <c r="F17" s="452" t="s">
        <v>779</v>
      </c>
      <c r="G17" s="452" t="s">
        <v>782</v>
      </c>
      <c r="H17" s="452" t="s">
        <v>661</v>
      </c>
      <c r="I17" s="452" t="s">
        <v>781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779</v>
      </c>
      <c r="G18" s="452" t="s">
        <v>783</v>
      </c>
      <c r="H18" s="452" t="s">
        <v>661</v>
      </c>
      <c r="I18" s="452" t="s">
        <v>781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784</v>
      </c>
      <c r="G19" s="452" t="s">
        <v>785</v>
      </c>
      <c r="H19" s="452" t="s">
        <v>661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314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784</v>
      </c>
      <c r="G20" s="452" t="s">
        <v>785</v>
      </c>
      <c r="H20" s="452" t="s">
        <v>661</v>
      </c>
      <c r="I20" s="452" t="s">
        <v>775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314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786</v>
      </c>
      <c r="G21" s="452" t="s">
        <v>785</v>
      </c>
      <c r="H21" s="452"/>
      <c r="I21" s="452" t="s">
        <v>775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391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787</v>
      </c>
      <c r="F22" s="452" t="s">
        <v>359</v>
      </c>
      <c r="G22" s="452" t="s">
        <v>688</v>
      </c>
      <c r="H22" s="452"/>
      <c r="I22" s="452" t="s">
        <v>775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787</v>
      </c>
      <c r="F23" s="452" t="s">
        <v>788</v>
      </c>
      <c r="G23" s="452" t="s">
        <v>63</v>
      </c>
      <c r="H23" s="452"/>
      <c r="I23" s="452" t="s">
        <v>775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787</v>
      </c>
      <c r="F24" s="452" t="s">
        <v>788</v>
      </c>
      <c r="G24" s="452" t="s">
        <v>63</v>
      </c>
      <c r="H24" s="452"/>
      <c r="I24" s="452" t="s">
        <v>775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787</v>
      </c>
      <c r="F25" s="452" t="s">
        <v>788</v>
      </c>
      <c r="G25" s="452" t="s">
        <v>63</v>
      </c>
      <c r="H25" s="452"/>
      <c r="I25" s="452" t="s">
        <v>775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787</v>
      </c>
      <c r="F26" s="452" t="s">
        <v>788</v>
      </c>
      <c r="G26" s="452" t="s">
        <v>63</v>
      </c>
      <c r="H26" s="452" t="s">
        <v>775</v>
      </c>
      <c r="I26" s="452" t="s">
        <v>775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787</v>
      </c>
      <c r="F27" s="452" t="s">
        <v>788</v>
      </c>
      <c r="G27" s="452" t="s">
        <v>63</v>
      </c>
      <c r="H27" s="452" t="s">
        <v>775</v>
      </c>
      <c r="I27" s="452" t="s">
        <v>775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5"/>
      <c r="D41" s="655"/>
      <c r="E41" s="655"/>
      <c r="F41" s="65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766</v>
      </c>
      <c r="M49" s="61"/>
      <c r="N49" s="62"/>
      <c r="O49" s="61"/>
    </row>
    <row r="50" spans="2:15">
      <c r="B50" s="387" t="s">
        <v>136</v>
      </c>
      <c r="D50" t="s">
        <v>546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789</v>
      </c>
      <c r="C3" s="653"/>
      <c r="D3" s="653"/>
      <c r="E3" s="653"/>
      <c r="F3" s="653"/>
      <c r="G3" s="653"/>
      <c r="H3" s="653"/>
      <c r="I3" s="653"/>
      <c r="J3" s="653"/>
      <c r="K3" s="6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514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775</v>
      </c>
      <c r="F11" s="452" t="s">
        <v>53</v>
      </c>
      <c r="G11" s="306"/>
      <c r="H11" s="306" t="s">
        <v>792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793</v>
      </c>
      <c r="F12" s="452" t="s">
        <v>53</v>
      </c>
      <c r="G12" s="306"/>
      <c r="H12" s="306" t="s">
        <v>775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794</v>
      </c>
      <c r="F13" s="452" t="s">
        <v>53</v>
      </c>
      <c r="G13" s="452"/>
      <c r="H13" s="306" t="s">
        <v>775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795</v>
      </c>
      <c r="F14" s="452" t="s">
        <v>53</v>
      </c>
      <c r="G14" s="452"/>
      <c r="H14" s="306" t="s">
        <v>775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795</v>
      </c>
      <c r="F15" s="452" t="s">
        <v>796</v>
      </c>
      <c r="G15" s="452"/>
      <c r="H15" s="306" t="s">
        <v>775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795</v>
      </c>
      <c r="F16" s="452" t="s">
        <v>796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797</v>
      </c>
      <c r="F17" s="452" t="s">
        <v>796</v>
      </c>
      <c r="G17" s="452" t="s">
        <v>518</v>
      </c>
      <c r="H17" s="452" t="s">
        <v>798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775</v>
      </c>
      <c r="F18" s="452" t="s">
        <v>518</v>
      </c>
      <c r="G18" s="452" t="s">
        <v>518</v>
      </c>
      <c r="H18" s="452" t="s">
        <v>798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775</v>
      </c>
      <c r="F19" s="452" t="s">
        <v>518</v>
      </c>
      <c r="G19" s="452" t="s">
        <v>518</v>
      </c>
      <c r="H19" s="452" t="s">
        <v>798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314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775</v>
      </c>
      <c r="F20" s="452" t="s">
        <v>799</v>
      </c>
      <c r="G20" s="452" t="s">
        <v>518</v>
      </c>
      <c r="H20" s="452" t="s">
        <v>798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314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800</v>
      </c>
      <c r="F21" s="452" t="s">
        <v>799</v>
      </c>
      <c r="G21" s="452" t="s">
        <v>518</v>
      </c>
      <c r="H21" s="452" t="s">
        <v>798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391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800</v>
      </c>
      <c r="F22" s="452" t="s">
        <v>801</v>
      </c>
      <c r="G22" s="452" t="s">
        <v>518</v>
      </c>
      <c r="H22" s="452" t="s">
        <v>798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734</v>
      </c>
      <c r="G23" s="452" t="s">
        <v>802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734</v>
      </c>
      <c r="G24" s="452" t="s">
        <v>802</v>
      </c>
      <c r="H24" s="452" t="s">
        <v>775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734</v>
      </c>
      <c r="G25" s="452" t="s">
        <v>803</v>
      </c>
      <c r="H25" s="452" t="s">
        <v>775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734</v>
      </c>
      <c r="G26" s="452" t="s">
        <v>764</v>
      </c>
      <c r="H26" s="452" t="s">
        <v>775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734</v>
      </c>
      <c r="G27" s="452" t="s">
        <v>803</v>
      </c>
      <c r="H27" s="452" t="s">
        <v>775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766</v>
      </c>
      <c r="M49" s="61"/>
      <c r="N49" s="62"/>
      <c r="O49" s="61"/>
    </row>
    <row r="50" spans="2:15">
      <c r="B50" s="387" t="s">
        <v>136</v>
      </c>
      <c r="D50" t="s">
        <v>546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804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805</v>
      </c>
      <c r="F5" s="223" t="s">
        <v>806</v>
      </c>
      <c r="G5" s="223" t="s">
        <v>807</v>
      </c>
      <c r="H5" s="223" t="s">
        <v>808</v>
      </c>
      <c r="I5" s="223" t="s">
        <v>809</v>
      </c>
      <c r="J5" s="223" t="s">
        <v>810</v>
      </c>
      <c r="K5" s="223" t="s">
        <v>811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812</v>
      </c>
      <c r="F6" s="282" t="s">
        <v>812</v>
      </c>
      <c r="G6" s="282" t="s">
        <v>812</v>
      </c>
      <c r="H6" s="282" t="s">
        <v>812</v>
      </c>
      <c r="I6" s="282" t="s">
        <v>812</v>
      </c>
      <c r="J6" s="456"/>
      <c r="K6" s="457"/>
      <c r="L6" s="61"/>
      <c r="M6" s="424" t="s">
        <v>775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303</v>
      </c>
      <c r="F7" s="452" t="s">
        <v>775</v>
      </c>
      <c r="G7" s="306" t="s">
        <v>303</v>
      </c>
      <c r="H7" s="306" t="s">
        <v>303</v>
      </c>
      <c r="I7" s="306" t="s">
        <v>813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303</v>
      </c>
      <c r="F8" s="452" t="s">
        <v>775</v>
      </c>
      <c r="G8" s="306" t="s">
        <v>303</v>
      </c>
      <c r="H8" s="306" t="s">
        <v>303</v>
      </c>
      <c r="I8" s="306" t="s">
        <v>813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303</v>
      </c>
      <c r="F9" s="452" t="s">
        <v>775</v>
      </c>
      <c r="G9" s="306" t="s">
        <v>303</v>
      </c>
      <c r="H9" s="306" t="s">
        <v>303</v>
      </c>
      <c r="I9" s="306" t="s">
        <v>813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303</v>
      </c>
      <c r="F10" s="452" t="s">
        <v>775</v>
      </c>
      <c r="G10" s="306" t="s">
        <v>303</v>
      </c>
      <c r="H10" s="306" t="s">
        <v>303</v>
      </c>
      <c r="I10" s="306" t="s">
        <v>815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303</v>
      </c>
      <c r="F11" s="452" t="s">
        <v>775</v>
      </c>
      <c r="G11" s="306" t="s">
        <v>474</v>
      </c>
      <c r="H11" s="452" t="s">
        <v>303</v>
      </c>
      <c r="I11" s="306" t="s">
        <v>816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303</v>
      </c>
      <c r="F12" s="452" t="s">
        <v>775</v>
      </c>
      <c r="G12" s="306" t="s">
        <v>474</v>
      </c>
      <c r="H12" s="452" t="s">
        <v>303</v>
      </c>
      <c r="I12" s="306" t="s">
        <v>817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303</v>
      </c>
      <c r="F13" s="452"/>
      <c r="G13" s="306" t="s">
        <v>474</v>
      </c>
      <c r="H13" s="452" t="s">
        <v>303</v>
      </c>
      <c r="I13" s="306" t="s">
        <v>817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818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303</v>
      </c>
      <c r="F14" s="452"/>
      <c r="G14" s="306" t="s">
        <v>819</v>
      </c>
      <c r="H14" s="452" t="s">
        <v>820</v>
      </c>
      <c r="I14" s="306" t="s">
        <v>821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303</v>
      </c>
      <c r="F15" s="452"/>
      <c r="G15" s="306" t="s">
        <v>819</v>
      </c>
      <c r="H15" s="452" t="s">
        <v>822</v>
      </c>
      <c r="I15" s="452" t="s">
        <v>432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432</v>
      </c>
      <c r="F16" s="452" t="s">
        <v>67</v>
      </c>
      <c r="G16" s="306" t="s">
        <v>819</v>
      </c>
      <c r="H16" s="452" t="s">
        <v>822</v>
      </c>
      <c r="I16" s="452" t="s">
        <v>432</v>
      </c>
      <c r="J16" s="458"/>
      <c r="K16" s="460"/>
      <c r="L16" s="61"/>
      <c r="M16" s="414" t="s">
        <v>823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432</v>
      </c>
      <c r="F17" s="452" t="s">
        <v>67</v>
      </c>
      <c r="G17" s="452" t="s">
        <v>311</v>
      </c>
      <c r="H17" s="452" t="s">
        <v>822</v>
      </c>
      <c r="I17" s="452" t="s">
        <v>432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824</v>
      </c>
      <c r="F18" s="452"/>
      <c r="G18" s="452" t="s">
        <v>311</v>
      </c>
      <c r="H18" s="452" t="s">
        <v>825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826</v>
      </c>
      <c r="F19" s="452" t="s">
        <v>67</v>
      </c>
      <c r="G19" s="306" t="s">
        <v>827</v>
      </c>
      <c r="H19" s="452" t="s">
        <v>432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826</v>
      </c>
      <c r="F20" s="452" t="s">
        <v>67</v>
      </c>
      <c r="G20" s="306" t="s">
        <v>827</v>
      </c>
      <c r="H20" s="452" t="s">
        <v>432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826</v>
      </c>
      <c r="F21" s="452" t="s">
        <v>67</v>
      </c>
      <c r="G21" s="306" t="s">
        <v>827</v>
      </c>
      <c r="H21" s="452" t="s">
        <v>828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829</v>
      </c>
      <c r="F22" s="452"/>
      <c r="G22" s="452" t="s">
        <v>830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829</v>
      </c>
      <c r="F23" s="452"/>
      <c r="G23" s="452" t="s">
        <v>831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829</v>
      </c>
      <c r="F24" s="452"/>
      <c r="G24" s="452" t="s">
        <v>831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832</v>
      </c>
    </row>
    <row r="49" spans="2:15">
      <c r="B49" s="387" t="s">
        <v>136</v>
      </c>
      <c r="D49" t="s">
        <v>833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834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835</v>
      </c>
      <c r="H5" s="452" t="s">
        <v>823</v>
      </c>
      <c r="I5" s="223" t="s">
        <v>836</v>
      </c>
      <c r="J5" s="223" t="s">
        <v>837</v>
      </c>
      <c r="K5" s="223" t="s">
        <v>838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839</v>
      </c>
      <c r="F6" s="282" t="s">
        <v>839</v>
      </c>
      <c r="G6" s="282" t="s">
        <v>839</v>
      </c>
      <c r="H6" s="452" t="s">
        <v>823</v>
      </c>
      <c r="I6" s="282" t="s">
        <v>839</v>
      </c>
      <c r="J6" s="456"/>
      <c r="K6" s="457"/>
      <c r="L6" s="61"/>
      <c r="M6" s="424" t="s">
        <v>775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775</v>
      </c>
      <c r="F7" s="452" t="s">
        <v>775</v>
      </c>
      <c r="G7" s="306" t="s">
        <v>840</v>
      </c>
      <c r="H7" s="452" t="s">
        <v>823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775</v>
      </c>
      <c r="F8" s="452" t="s">
        <v>775</v>
      </c>
      <c r="G8" s="306" t="s">
        <v>840</v>
      </c>
      <c r="H8" s="452" t="s">
        <v>823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775</v>
      </c>
      <c r="F9" s="452" t="s">
        <v>53</v>
      </c>
      <c r="G9" s="306" t="s">
        <v>841</v>
      </c>
      <c r="H9" s="452" t="s">
        <v>823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775</v>
      </c>
      <c r="F10" s="452" t="s">
        <v>53</v>
      </c>
      <c r="G10" s="306" t="s">
        <v>841</v>
      </c>
      <c r="H10" s="452" t="s">
        <v>823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775</v>
      </c>
      <c r="F11" s="452" t="s">
        <v>53</v>
      </c>
      <c r="G11" s="306" t="s">
        <v>841</v>
      </c>
      <c r="H11" s="452" t="s">
        <v>823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842</v>
      </c>
      <c r="H12" s="452" t="s">
        <v>823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842</v>
      </c>
      <c r="H13" s="452" t="s">
        <v>823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843</v>
      </c>
      <c r="G14" s="452" t="s">
        <v>840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844</v>
      </c>
      <c r="G15" s="452" t="s">
        <v>840</v>
      </c>
      <c r="H15" s="452" t="s">
        <v>62</v>
      </c>
      <c r="I15" s="452" t="s">
        <v>432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844</v>
      </c>
      <c r="G16" s="452" t="s">
        <v>845</v>
      </c>
      <c r="H16" s="452" t="s">
        <v>820</v>
      </c>
      <c r="I16" s="452" t="s">
        <v>432</v>
      </c>
      <c r="J16" s="458"/>
      <c r="K16" s="460"/>
      <c r="L16" s="61"/>
      <c r="M16" s="414" t="s">
        <v>823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846</v>
      </c>
      <c r="F17" s="452" t="s">
        <v>844</v>
      </c>
      <c r="G17" s="452" t="s">
        <v>847</v>
      </c>
      <c r="H17" s="452" t="s">
        <v>848</v>
      </c>
      <c r="I17" s="452" t="s">
        <v>432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849</v>
      </c>
      <c r="F18" s="452" t="s">
        <v>850</v>
      </c>
      <c r="G18" s="452" t="s">
        <v>851</v>
      </c>
      <c r="H18" s="452" t="s">
        <v>848</v>
      </c>
      <c r="I18" s="452" t="s">
        <v>432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849</v>
      </c>
      <c r="F19" s="452" t="s">
        <v>850</v>
      </c>
      <c r="G19" s="452" t="s">
        <v>387</v>
      </c>
      <c r="H19" s="452" t="s">
        <v>848</v>
      </c>
      <c r="I19" s="452" t="s">
        <v>432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849</v>
      </c>
      <c r="F20" s="452" t="s">
        <v>852</v>
      </c>
      <c r="G20" s="452" t="s">
        <v>387</v>
      </c>
      <c r="H20" s="452" t="s">
        <v>853</v>
      </c>
      <c r="I20" s="452" t="s">
        <v>854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852</v>
      </c>
      <c r="G21" s="452" t="s">
        <v>68</v>
      </c>
      <c r="H21" s="452" t="s">
        <v>853</v>
      </c>
      <c r="I21" s="452" t="s">
        <v>857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858</v>
      </c>
      <c r="F22" s="452" t="s">
        <v>859</v>
      </c>
      <c r="G22" s="452" t="s">
        <v>364</v>
      </c>
      <c r="H22" s="452" t="s">
        <v>541</v>
      </c>
      <c r="I22" s="452" t="s">
        <v>432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858</v>
      </c>
      <c r="F23" s="452" t="s">
        <v>860</v>
      </c>
      <c r="G23" s="452" t="s">
        <v>364</v>
      </c>
      <c r="H23" s="452" t="s">
        <v>541</v>
      </c>
      <c r="I23" s="452" t="s">
        <v>432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860</v>
      </c>
      <c r="G24" s="452" t="s">
        <v>57</v>
      </c>
      <c r="H24" s="452" t="s">
        <v>541</v>
      </c>
      <c r="I24" s="452" t="s">
        <v>432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860</v>
      </c>
      <c r="G25" s="452" t="s">
        <v>57</v>
      </c>
      <c r="H25" s="452" t="s">
        <v>861</v>
      </c>
      <c r="I25" s="452" t="s">
        <v>432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860</v>
      </c>
      <c r="G26" s="452"/>
      <c r="H26" s="452" t="s">
        <v>861</v>
      </c>
      <c r="I26" s="452" t="s">
        <v>432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832</v>
      </c>
    </row>
    <row r="49" spans="2:15">
      <c r="B49" s="387" t="s">
        <v>136</v>
      </c>
      <c r="D49" t="s">
        <v>833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862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864</v>
      </c>
      <c r="F6" s="282" t="s">
        <v>864</v>
      </c>
      <c r="G6" s="282" t="s">
        <v>864</v>
      </c>
      <c r="H6" s="282" t="s">
        <v>864</v>
      </c>
      <c r="I6" s="282" t="s">
        <v>864</v>
      </c>
      <c r="J6" s="456"/>
      <c r="K6" s="457"/>
      <c r="L6" s="61"/>
      <c r="M6" s="424" t="s">
        <v>775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775</v>
      </c>
      <c r="F9" s="452" t="s">
        <v>432</v>
      </c>
      <c r="G9" s="306" t="s">
        <v>866</v>
      </c>
      <c r="H9" s="306" t="s">
        <v>57</v>
      </c>
      <c r="I9" s="306" t="s">
        <v>730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775</v>
      </c>
      <c r="F10" s="452" t="s">
        <v>867</v>
      </c>
      <c r="G10" s="306" t="s">
        <v>866</v>
      </c>
      <c r="H10" s="306" t="s">
        <v>868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775</v>
      </c>
      <c r="F11" s="452" t="s">
        <v>56</v>
      </c>
      <c r="G11" s="306" t="s">
        <v>310</v>
      </c>
      <c r="H11" s="452" t="s">
        <v>775</v>
      </c>
      <c r="I11" s="306" t="s">
        <v>730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775</v>
      </c>
      <c r="F12" s="452" t="s">
        <v>869</v>
      </c>
      <c r="G12" s="452" t="s">
        <v>56</v>
      </c>
      <c r="H12" s="452" t="s">
        <v>870</v>
      </c>
      <c r="I12" s="306" t="s">
        <v>730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775</v>
      </c>
      <c r="F13" s="452" t="s">
        <v>869</v>
      </c>
      <c r="G13" s="452" t="s">
        <v>56</v>
      </c>
      <c r="H13" s="452" t="s">
        <v>870</v>
      </c>
      <c r="I13" s="306" t="s">
        <v>730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775</v>
      </c>
      <c r="F14" s="452" t="s">
        <v>869</v>
      </c>
      <c r="G14" s="452" t="s">
        <v>871</v>
      </c>
      <c r="H14" s="452" t="s">
        <v>56</v>
      </c>
      <c r="I14" s="452" t="s">
        <v>872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775</v>
      </c>
      <c r="F15" s="452" t="s">
        <v>869</v>
      </c>
      <c r="G15" s="452" t="s">
        <v>873</v>
      </c>
      <c r="H15" s="452" t="s">
        <v>799</v>
      </c>
      <c r="I15" s="452" t="s">
        <v>872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775</v>
      </c>
      <c r="F16" s="452" t="s">
        <v>869</v>
      </c>
      <c r="G16" s="452" t="s">
        <v>873</v>
      </c>
      <c r="H16" s="452" t="s">
        <v>874</v>
      </c>
      <c r="I16" s="452" t="s">
        <v>875</v>
      </c>
      <c r="J16" s="458"/>
      <c r="K16" s="460"/>
      <c r="L16" s="61"/>
      <c r="M16" s="414" t="s">
        <v>823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876</v>
      </c>
      <c r="F17" s="452" t="s">
        <v>877</v>
      </c>
      <c r="G17" s="452" t="s">
        <v>871</v>
      </c>
      <c r="H17" s="452" t="s">
        <v>878</v>
      </c>
      <c r="I17" s="452" t="s">
        <v>879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 t="s">
        <v>877</v>
      </c>
      <c r="G18" s="452" t="s">
        <v>871</v>
      </c>
      <c r="H18" s="452" t="s">
        <v>878</v>
      </c>
      <c r="I18" s="452" t="s">
        <v>879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823</v>
      </c>
      <c r="F19" s="452" t="s">
        <v>877</v>
      </c>
      <c r="G19" s="452" t="s">
        <v>871</v>
      </c>
      <c r="H19" s="452" t="s">
        <v>878</v>
      </c>
      <c r="I19" s="452" t="s">
        <v>880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881</v>
      </c>
      <c r="F20" s="452" t="s">
        <v>877</v>
      </c>
      <c r="G20" s="452" t="s">
        <v>871</v>
      </c>
      <c r="H20" s="452" t="s">
        <v>878</v>
      </c>
      <c r="I20" s="452" t="s">
        <v>882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881</v>
      </c>
      <c r="F21" s="452" t="s">
        <v>877</v>
      </c>
      <c r="G21" s="452" t="s">
        <v>56</v>
      </c>
      <c r="H21" s="452" t="s">
        <v>432</v>
      </c>
      <c r="I21" s="452" t="s">
        <v>883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884</v>
      </c>
      <c r="G22" s="452" t="s">
        <v>359</v>
      </c>
      <c r="H22" s="452" t="s">
        <v>432</v>
      </c>
      <c r="I22" s="452" t="s">
        <v>861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884</v>
      </c>
      <c r="G23" s="452" t="s">
        <v>359</v>
      </c>
      <c r="H23" s="452" t="s">
        <v>885</v>
      </c>
      <c r="I23" s="452" t="s">
        <v>861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886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884</v>
      </c>
      <c r="G24" s="452" t="s">
        <v>359</v>
      </c>
      <c r="H24" s="452" t="s">
        <v>885</v>
      </c>
      <c r="I24" s="452" t="s">
        <v>861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884</v>
      </c>
      <c r="G25" s="452" t="s">
        <v>359</v>
      </c>
      <c r="H25" s="452" t="s">
        <v>56</v>
      </c>
      <c r="I25" s="452" t="s">
        <v>861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887</v>
      </c>
      <c r="G26" s="452" t="s">
        <v>359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888</v>
      </c>
    </row>
    <row r="49" spans="2:15">
      <c r="B49" s="387" t="s">
        <v>136</v>
      </c>
      <c r="D49" t="s">
        <v>889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890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891</v>
      </c>
      <c r="F5" s="223" t="s">
        <v>892</v>
      </c>
      <c r="G5" s="223" t="s">
        <v>893</v>
      </c>
      <c r="H5" s="223" t="s">
        <v>894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895</v>
      </c>
      <c r="F6" s="282" t="s">
        <v>896</v>
      </c>
      <c r="G6" s="282" t="s">
        <v>897</v>
      </c>
      <c r="H6" s="282" t="s">
        <v>898</v>
      </c>
      <c r="I6" s="282" t="s">
        <v>899</v>
      </c>
      <c r="J6" s="456" t="s">
        <v>900</v>
      </c>
      <c r="K6" s="457"/>
      <c r="L6" s="61"/>
      <c r="M6" s="424" t="s">
        <v>775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896</v>
      </c>
      <c r="G7" s="306" t="s">
        <v>494</v>
      </c>
      <c r="H7" s="306" t="s">
        <v>901</v>
      </c>
      <c r="I7" s="306" t="s">
        <v>494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896</v>
      </c>
      <c r="G8" s="306" t="s">
        <v>494</v>
      </c>
      <c r="H8" s="306" t="s">
        <v>901</v>
      </c>
      <c r="I8" s="306" t="s">
        <v>494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896</v>
      </c>
      <c r="G9" s="306" t="s">
        <v>494</v>
      </c>
      <c r="H9" s="306" t="s">
        <v>901</v>
      </c>
      <c r="I9" s="306" t="s">
        <v>494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896</v>
      </c>
      <c r="G10" s="306" t="s">
        <v>494</v>
      </c>
      <c r="H10" s="306" t="s">
        <v>67</v>
      </c>
      <c r="I10" s="306" t="s">
        <v>494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902</v>
      </c>
      <c r="H11" s="452"/>
      <c r="I11" s="452" t="s">
        <v>903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902</v>
      </c>
      <c r="H12" s="452"/>
      <c r="I12" s="452" t="s">
        <v>903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902</v>
      </c>
      <c r="H13" s="452"/>
      <c r="I13" s="452" t="s">
        <v>903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902</v>
      </c>
      <c r="H14" s="452"/>
      <c r="I14" s="452" t="s">
        <v>904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902</v>
      </c>
      <c r="H15" s="452"/>
      <c r="I15" s="452" t="s">
        <v>904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903</v>
      </c>
      <c r="G16" s="452" t="s">
        <v>902</v>
      </c>
      <c r="H16" s="452" t="s">
        <v>905</v>
      </c>
      <c r="I16" s="452" t="s">
        <v>904</v>
      </c>
      <c r="J16" s="458"/>
      <c r="K16" s="460"/>
      <c r="L16" s="61"/>
      <c r="M16" s="414" t="s">
        <v>823</v>
      </c>
      <c r="N16" s="417">
        <f>COUNTIF(E7:I27, "*Casey*")/2</f>
        <v>1.5</v>
      </c>
      <c r="O16" s="419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906</v>
      </c>
      <c r="G17" s="452" t="s">
        <v>907</v>
      </c>
      <c r="H17" s="452" t="s">
        <v>905</v>
      </c>
      <c r="I17" s="452" t="s">
        <v>906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908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906</v>
      </c>
      <c r="G18" s="452" t="s">
        <v>907</v>
      </c>
      <c r="H18" s="452" t="s">
        <v>905</v>
      </c>
      <c r="I18" s="452" t="s">
        <v>906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909</v>
      </c>
      <c r="F19" s="452" t="s">
        <v>910</v>
      </c>
      <c r="G19" s="452" t="s">
        <v>907</v>
      </c>
      <c r="H19" s="452" t="s">
        <v>905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909</v>
      </c>
      <c r="F20" s="452" t="s">
        <v>347</v>
      </c>
      <c r="G20" s="452" t="s">
        <v>907</v>
      </c>
      <c r="H20" s="452" t="s">
        <v>905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909</v>
      </c>
      <c r="F21" s="452" t="s">
        <v>347</v>
      </c>
      <c r="G21" s="452" t="s">
        <v>907</v>
      </c>
      <c r="H21" s="452" t="s">
        <v>905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909</v>
      </c>
      <c r="F22" s="452" t="s">
        <v>910</v>
      </c>
      <c r="G22" s="452" t="s">
        <v>911</v>
      </c>
      <c r="H22" s="452" t="s">
        <v>905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909</v>
      </c>
      <c r="F23" s="452" t="s">
        <v>861</v>
      </c>
      <c r="G23" s="452" t="s">
        <v>911</v>
      </c>
      <c r="H23" s="452" t="s">
        <v>905</v>
      </c>
      <c r="I23" s="452" t="s">
        <v>906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909</v>
      </c>
      <c r="F24" s="452" t="s">
        <v>861</v>
      </c>
      <c r="G24" s="452" t="s">
        <v>911</v>
      </c>
      <c r="H24" s="452" t="s">
        <v>905</v>
      </c>
      <c r="I24" s="452" t="s">
        <v>906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347</v>
      </c>
      <c r="F25" s="452" t="s">
        <v>861</v>
      </c>
      <c r="G25" s="452" t="s">
        <v>902</v>
      </c>
      <c r="H25" s="452" t="s">
        <v>905</v>
      </c>
      <c r="I25" s="452" t="s">
        <v>906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347</v>
      </c>
      <c r="F26" s="452" t="s">
        <v>906</v>
      </c>
      <c r="G26" s="452" t="s">
        <v>911</v>
      </c>
      <c r="H26" s="452" t="s">
        <v>905</v>
      </c>
      <c r="I26" s="452" t="s">
        <v>906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914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915</v>
      </c>
      <c r="F5" s="223" t="s">
        <v>916</v>
      </c>
      <c r="G5" s="223" t="s">
        <v>917</v>
      </c>
      <c r="H5" s="223" t="s">
        <v>918</v>
      </c>
      <c r="I5" s="223" t="s">
        <v>919</v>
      </c>
      <c r="J5" s="223" t="s">
        <v>920</v>
      </c>
      <c r="K5" s="223" t="s">
        <v>921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922</v>
      </c>
      <c r="F6" s="282" t="s">
        <v>922</v>
      </c>
      <c r="G6" s="282" t="s">
        <v>922</v>
      </c>
      <c r="H6" s="282" t="s">
        <v>922</v>
      </c>
      <c r="I6" s="282" t="s">
        <v>922</v>
      </c>
      <c r="J6" s="392"/>
      <c r="K6" s="276"/>
      <c r="L6" s="61"/>
      <c r="M6" s="424" t="s">
        <v>775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923</v>
      </c>
      <c r="F7" s="452" t="s">
        <v>924</v>
      </c>
      <c r="G7" s="306" t="s">
        <v>310</v>
      </c>
      <c r="H7" s="306" t="s">
        <v>67</v>
      </c>
      <c r="I7" s="372" t="s">
        <v>925</v>
      </c>
      <c r="J7" s="393" t="s">
        <v>926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924</v>
      </c>
      <c r="F8" s="452" t="s">
        <v>927</v>
      </c>
      <c r="G8" s="306" t="s">
        <v>310</v>
      </c>
      <c r="H8" s="306" t="s">
        <v>67</v>
      </c>
      <c r="I8" s="372" t="s">
        <v>925</v>
      </c>
      <c r="J8" s="393" t="s">
        <v>926</v>
      </c>
      <c r="K8" s="300"/>
      <c r="L8" s="61"/>
      <c r="M8" s="414" t="s">
        <v>54</v>
      </c>
      <c r="N8" s="417">
        <f>COUNTIF(E7:I27, "*YZ*")/2</f>
        <v>0</v>
      </c>
      <c r="O8" s="419" t="s">
        <v>314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924</v>
      </c>
      <c r="F9" s="452" t="s">
        <v>927</v>
      </c>
      <c r="G9" s="306" t="s">
        <v>310</v>
      </c>
      <c r="H9" s="306" t="s">
        <v>67</v>
      </c>
      <c r="I9" s="372" t="s">
        <v>925</v>
      </c>
      <c r="J9" s="393" t="s">
        <v>926</v>
      </c>
      <c r="K9" s="300" t="s">
        <v>278</v>
      </c>
      <c r="L9" s="61"/>
      <c r="M9" s="414" t="s">
        <v>55</v>
      </c>
      <c r="N9" s="417">
        <f>COUNTIF(E7:I27,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927</v>
      </c>
      <c r="F10" s="452" t="s">
        <v>927</v>
      </c>
      <c r="G10" s="306" t="s">
        <v>310</v>
      </c>
      <c r="H10" s="306" t="s">
        <v>67</v>
      </c>
      <c r="I10" s="372" t="s">
        <v>925</v>
      </c>
      <c r="J10" s="393" t="s">
        <v>926</v>
      </c>
      <c r="K10" s="300" t="s">
        <v>928</v>
      </c>
      <c r="L10" s="61"/>
      <c r="M10" s="414" t="s">
        <v>56</v>
      </c>
      <c r="N10" s="417">
        <f>COUNTIF(E7:I27, "*Alex*")/2</f>
        <v>0</v>
      </c>
      <c r="O10" s="419" t="s">
        <v>929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927</v>
      </c>
      <c r="F11" s="452" t="s">
        <v>927</v>
      </c>
      <c r="G11" s="306" t="s">
        <v>387</v>
      </c>
      <c r="H11" s="372" t="s">
        <v>68</v>
      </c>
      <c r="I11" s="306" t="s">
        <v>68</v>
      </c>
      <c r="J11" s="393" t="s">
        <v>926</v>
      </c>
      <c r="K11" s="300" t="s">
        <v>928</v>
      </c>
      <c r="L11" s="61"/>
      <c r="M11" s="414" t="s">
        <v>57</v>
      </c>
      <c r="N11" s="417">
        <f>COUNTIF(E7:I27, "*Rafi*")/2</f>
        <v>0</v>
      </c>
      <c r="O11" s="419" t="s">
        <v>865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927</v>
      </c>
      <c r="F12" s="452" t="s">
        <v>927</v>
      </c>
      <c r="G12" s="306" t="s">
        <v>387</v>
      </c>
      <c r="H12" s="372" t="s">
        <v>68</v>
      </c>
      <c r="I12" s="306" t="s">
        <v>68</v>
      </c>
      <c r="J12" s="393" t="s">
        <v>926</v>
      </c>
      <c r="K12" s="300" t="s">
        <v>928</v>
      </c>
      <c r="L12" s="61"/>
      <c r="M12" s="414" t="s">
        <v>58</v>
      </c>
      <c r="N12" s="417">
        <f>COUNTIF(E7:I27, "*Wei Yen*")/2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927</v>
      </c>
      <c r="F13" s="452" t="s">
        <v>927</v>
      </c>
      <c r="G13" s="306" t="s">
        <v>387</v>
      </c>
      <c r="H13" s="372" t="s">
        <v>68</v>
      </c>
      <c r="I13" s="306" t="s">
        <v>68</v>
      </c>
      <c r="J13" s="393" t="s">
        <v>926</v>
      </c>
      <c r="K13" s="300"/>
      <c r="L13" s="61"/>
      <c r="M13" s="414" t="s">
        <v>59</v>
      </c>
      <c r="N13" s="417">
        <f>COUNTIF(E7:I27, "*Nicholas*")/2</f>
        <v>0</v>
      </c>
      <c r="O13" s="419" t="s">
        <v>514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927</v>
      </c>
      <c r="F14" s="452" t="s">
        <v>930</v>
      </c>
      <c r="G14" s="306" t="s">
        <v>387</v>
      </c>
      <c r="H14" s="372" t="s">
        <v>68</v>
      </c>
      <c r="I14" s="306" t="s">
        <v>68</v>
      </c>
      <c r="J14" s="393" t="s">
        <v>926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927</v>
      </c>
      <c r="F15" s="452" t="s">
        <v>932</v>
      </c>
      <c r="G15" s="306" t="s">
        <v>387</v>
      </c>
      <c r="H15" s="372" t="s">
        <v>68</v>
      </c>
      <c r="I15" s="306" t="s">
        <v>68</v>
      </c>
      <c r="J15" s="393" t="s">
        <v>926</v>
      </c>
      <c r="K15" s="300"/>
      <c r="L15" s="61"/>
      <c r="M15" s="414" t="s">
        <v>61</v>
      </c>
      <c r="N15" s="417">
        <f>COUNTIF(E7:I27, "*Tai Wei*")/2</f>
        <v>0</v>
      </c>
      <c r="O15" s="419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927</v>
      </c>
      <c r="F16" s="452" t="s">
        <v>933</v>
      </c>
      <c r="G16" s="306" t="s">
        <v>67</v>
      </c>
      <c r="H16" s="336" t="s">
        <v>387</v>
      </c>
      <c r="I16" s="306" t="s">
        <v>474</v>
      </c>
      <c r="J16" s="393" t="s">
        <v>926</v>
      </c>
      <c r="K16" s="300"/>
      <c r="L16" s="61"/>
      <c r="M16" s="414" t="s">
        <v>823</v>
      </c>
      <c r="N16" s="417">
        <f>COUNTIF(E7:I27, "*Casey*")/2</f>
        <v>0</v>
      </c>
      <c r="O16" s="419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927</v>
      </c>
      <c r="F17" s="466" t="s">
        <v>934</v>
      </c>
      <c r="G17" s="306" t="s">
        <v>310</v>
      </c>
      <c r="H17" s="336" t="s">
        <v>387</v>
      </c>
      <c r="I17" s="306" t="s">
        <v>474</v>
      </c>
      <c r="J17" s="393" t="s">
        <v>926</v>
      </c>
      <c r="K17" s="300"/>
      <c r="L17" s="61"/>
      <c r="M17" s="414" t="s">
        <v>62</v>
      </c>
      <c r="N17" s="417">
        <f>COUNTIF(E7:I27, "*Vijay*")/2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927</v>
      </c>
      <c r="F18" s="466" t="s">
        <v>934</v>
      </c>
      <c r="G18" s="306" t="s">
        <v>310</v>
      </c>
      <c r="H18" s="372" t="s">
        <v>935</v>
      </c>
      <c r="I18" s="306" t="s">
        <v>474</v>
      </c>
      <c r="J18" s="393" t="s">
        <v>926</v>
      </c>
      <c r="K18" s="300"/>
      <c r="L18" s="61"/>
      <c r="M18" s="414" t="s">
        <v>63</v>
      </c>
      <c r="N18" s="417">
        <f>COUNTIF(E7:I27, "*Griselda*")/2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927</v>
      </c>
      <c r="F19" s="466" t="s">
        <v>934</v>
      </c>
      <c r="G19" s="306" t="s">
        <v>67</v>
      </c>
      <c r="H19" s="372" t="s">
        <v>935</v>
      </c>
      <c r="I19" s="372" t="s">
        <v>925</v>
      </c>
      <c r="J19" s="393" t="s">
        <v>926</v>
      </c>
      <c r="K19" s="300"/>
      <c r="L19" s="61"/>
      <c r="M19" s="414" t="s">
        <v>64</v>
      </c>
      <c r="N19" s="417">
        <f>COUNTIF(E7:I27, "*Haikal*")/2</f>
        <v>0</v>
      </c>
      <c r="O19" s="419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927</v>
      </c>
      <c r="F20" s="452" t="s">
        <v>66</v>
      </c>
      <c r="G20" s="306" t="s">
        <v>67</v>
      </c>
      <c r="H20" s="372" t="s">
        <v>935</v>
      </c>
      <c r="I20" s="372" t="s">
        <v>925</v>
      </c>
      <c r="J20" s="393" t="s">
        <v>926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927</v>
      </c>
      <c r="F21" s="452" t="s">
        <v>65</v>
      </c>
      <c r="G21" s="306" t="s">
        <v>67</v>
      </c>
      <c r="H21" s="372" t="s">
        <v>935</v>
      </c>
      <c r="I21" s="306" t="s">
        <v>927</v>
      </c>
      <c r="J21" s="393" t="s">
        <v>926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936</v>
      </c>
      <c r="H22" s="372" t="s">
        <v>935</v>
      </c>
      <c r="I22" s="306" t="s">
        <v>927</v>
      </c>
      <c r="J22" s="393" t="s">
        <v>926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526</v>
      </c>
      <c r="G23" s="306" t="s">
        <v>936</v>
      </c>
      <c r="H23" s="372" t="s">
        <v>935</v>
      </c>
      <c r="I23" s="306" t="s">
        <v>937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526</v>
      </c>
      <c r="G24" s="306" t="s">
        <v>936</v>
      </c>
      <c r="H24" s="372" t="s">
        <v>925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927</v>
      </c>
      <c r="F25" s="452" t="s">
        <v>526</v>
      </c>
      <c r="G25" s="306" t="s">
        <v>936</v>
      </c>
      <c r="H25" s="372" t="s">
        <v>925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927</v>
      </c>
      <c r="F26" s="452" t="s">
        <v>526</v>
      </c>
      <c r="G26" s="306" t="s">
        <v>936</v>
      </c>
      <c r="H26" s="372" t="s">
        <v>925</v>
      </c>
      <c r="I26" s="372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938</v>
      </c>
    </row>
    <row r="49" spans="2:15">
      <c r="B49" s="387" t="s">
        <v>136</v>
      </c>
      <c r="D49" t="s">
        <v>939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940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948</v>
      </c>
      <c r="H6" s="282" t="s">
        <v>948</v>
      </c>
      <c r="I6" s="282" t="s">
        <v>948</v>
      </c>
      <c r="J6" s="392"/>
      <c r="K6" s="276"/>
      <c r="L6" s="61"/>
      <c r="M6" s="424" t="s">
        <v>775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333</v>
      </c>
      <c r="H7" s="306" t="s">
        <v>949</v>
      </c>
      <c r="I7" s="306" t="s">
        <v>333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494</v>
      </c>
      <c r="H8" s="336" t="s">
        <v>494</v>
      </c>
      <c r="I8" s="306" t="s">
        <v>278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494</v>
      </c>
      <c r="H9" s="336" t="s">
        <v>278</v>
      </c>
      <c r="I9" s="306" t="s">
        <v>278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333</v>
      </c>
      <c r="H10" s="336" t="s">
        <v>494</v>
      </c>
      <c r="I10" s="306" t="s">
        <v>278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333</v>
      </c>
      <c r="H11" s="336" t="s">
        <v>950</v>
      </c>
      <c r="I11" s="306" t="s">
        <v>278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333</v>
      </c>
      <c r="H12" s="336" t="s">
        <v>951</v>
      </c>
      <c r="I12" s="306" t="s">
        <v>278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333</v>
      </c>
      <c r="H13" s="336" t="s">
        <v>951</v>
      </c>
      <c r="I13" s="306" t="s">
        <v>278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952</v>
      </c>
      <c r="F14" s="308"/>
      <c r="G14" s="306" t="s">
        <v>333</v>
      </c>
      <c r="H14" s="336" t="s">
        <v>951</v>
      </c>
      <c r="I14" s="306" t="s">
        <v>278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333</v>
      </c>
      <c r="H15" s="336" t="s">
        <v>951</v>
      </c>
      <c r="I15" s="306" t="s">
        <v>278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953</v>
      </c>
      <c r="H16" s="336" t="s">
        <v>951</v>
      </c>
      <c r="I16" s="306" t="s">
        <v>278</v>
      </c>
      <c r="J16" s="393"/>
      <c r="K16" s="300"/>
      <c r="L16" s="61"/>
      <c r="M16" s="414" t="s">
        <v>823</v>
      </c>
      <c r="N16" s="417">
        <f>COUNTIF(E7:I27, "*Casey*")/2</f>
        <v>0</v>
      </c>
      <c r="O16" s="419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954</v>
      </c>
      <c r="H17" s="372" t="s">
        <v>955</v>
      </c>
      <c r="I17" s="306" t="s">
        <v>278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954</v>
      </c>
      <c r="H18" s="372" t="s">
        <v>955</v>
      </c>
      <c r="I18" s="306" t="s">
        <v>278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278</v>
      </c>
      <c r="H19" s="372" t="s">
        <v>956</v>
      </c>
      <c r="I19" s="306" t="s">
        <v>278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278</v>
      </c>
      <c r="H20" s="372" t="s">
        <v>956</v>
      </c>
      <c r="I20" s="306" t="s">
        <v>278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954</v>
      </c>
      <c r="H21" s="372" t="s">
        <v>956</v>
      </c>
      <c r="I21" s="306" t="s">
        <v>278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954</v>
      </c>
      <c r="H22" s="372" t="s">
        <v>956</v>
      </c>
      <c r="I22" s="306" t="s">
        <v>278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957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954</v>
      </c>
      <c r="H23" s="372" t="s">
        <v>956</v>
      </c>
      <c r="I23" s="306" t="s">
        <v>278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954</v>
      </c>
      <c r="H24" s="372" t="s">
        <v>956</v>
      </c>
      <c r="I24" s="306" t="s">
        <v>278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953</v>
      </c>
      <c r="H25" s="372" t="s">
        <v>956</v>
      </c>
      <c r="I25" s="306" t="s">
        <v>278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953</v>
      </c>
      <c r="H26" s="372" t="s">
        <v>955</v>
      </c>
      <c r="I26" s="306" t="s">
        <v>278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958</v>
      </c>
      <c r="I27" s="439" t="s">
        <v>959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958</v>
      </c>
      <c r="I28" s="439" t="s">
        <v>959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958</v>
      </c>
      <c r="I29" s="439" t="s">
        <v>959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958</v>
      </c>
      <c r="I30" s="439" t="s">
        <v>959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958</v>
      </c>
      <c r="I31" s="439" t="s">
        <v>959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958</v>
      </c>
      <c r="I32" s="439" t="s">
        <v>959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958</v>
      </c>
      <c r="I33" s="439" t="s">
        <v>959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958</v>
      </c>
      <c r="I34" s="439" t="s">
        <v>959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958</v>
      </c>
      <c r="I35" s="439" t="s">
        <v>959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958</v>
      </c>
      <c r="I36" s="439" t="s">
        <v>959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958</v>
      </c>
      <c r="I37" s="439" t="s">
        <v>959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960</v>
      </c>
    </row>
    <row r="49" spans="2:15">
      <c r="B49" s="387" t="s">
        <v>136</v>
      </c>
      <c r="D49" t="s">
        <v>961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962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24" t="s">
        <v>775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494</v>
      </c>
      <c r="F7" s="306" t="s">
        <v>494</v>
      </c>
      <c r="G7" s="306" t="s">
        <v>278</v>
      </c>
      <c r="H7" s="336" t="s">
        <v>494</v>
      </c>
      <c r="I7" s="306" t="s">
        <v>494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494</v>
      </c>
      <c r="F8" s="306" t="s">
        <v>494</v>
      </c>
      <c r="G8" s="306" t="s">
        <v>494</v>
      </c>
      <c r="H8" s="336" t="s">
        <v>494</v>
      </c>
      <c r="I8" s="306" t="s">
        <v>494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494</v>
      </c>
      <c r="F9" s="306" t="s">
        <v>494</v>
      </c>
      <c r="G9" s="306" t="s">
        <v>494</v>
      </c>
      <c r="H9" s="336" t="s">
        <v>965</v>
      </c>
      <c r="I9" s="306" t="s">
        <v>494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494</v>
      </c>
      <c r="F10" s="306" t="s">
        <v>494</v>
      </c>
      <c r="G10" s="306" t="s">
        <v>494</v>
      </c>
      <c r="H10" s="336" t="s">
        <v>965</v>
      </c>
      <c r="I10" s="306" t="s">
        <v>494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494</v>
      </c>
      <c r="F11" s="306" t="s">
        <v>494</v>
      </c>
      <c r="G11" s="306" t="s">
        <v>278</v>
      </c>
      <c r="H11" s="336" t="s">
        <v>966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967</v>
      </c>
      <c r="F12" s="306" t="s">
        <v>494</v>
      </c>
      <c r="G12" s="306" t="s">
        <v>278</v>
      </c>
      <c r="H12" s="336" t="s">
        <v>966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967</v>
      </c>
      <c r="F13" s="306" t="s">
        <v>494</v>
      </c>
      <c r="G13" s="306" t="s">
        <v>278</v>
      </c>
      <c r="H13" s="336" t="s">
        <v>966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967</v>
      </c>
      <c r="F14" s="306" t="s">
        <v>494</v>
      </c>
      <c r="G14" s="306" t="s">
        <v>494</v>
      </c>
      <c r="H14" s="336" t="s">
        <v>969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494</v>
      </c>
      <c r="G15" s="306" t="s">
        <v>66</v>
      </c>
      <c r="H15" s="336" t="s">
        <v>970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494</v>
      </c>
      <c r="G16" s="306" t="s">
        <v>66</v>
      </c>
      <c r="H16" s="336" t="s">
        <v>970</v>
      </c>
      <c r="I16" s="306" t="s">
        <v>305</v>
      </c>
      <c r="J16" s="393"/>
      <c r="K16" s="300"/>
      <c r="L16" s="61"/>
      <c r="M16" s="414" t="s">
        <v>823</v>
      </c>
      <c r="N16" s="417">
        <f>COUNTIF(E7:I27, "*Casey*")/2</f>
        <v>0</v>
      </c>
      <c r="O16" s="419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971</v>
      </c>
      <c r="G17" s="306" t="s">
        <v>972</v>
      </c>
      <c r="H17" s="336" t="s">
        <v>970</v>
      </c>
      <c r="I17" s="306" t="s">
        <v>973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974</v>
      </c>
      <c r="G18" s="306" t="s">
        <v>972</v>
      </c>
      <c r="H18" s="336" t="s">
        <v>970</v>
      </c>
      <c r="I18" s="306" t="s">
        <v>973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974</v>
      </c>
      <c r="G19" s="306" t="s">
        <v>972</v>
      </c>
      <c r="H19" s="336" t="s">
        <v>970</v>
      </c>
      <c r="I19" s="306" t="s">
        <v>975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974</v>
      </c>
      <c r="G20" s="306" t="s">
        <v>972</v>
      </c>
      <c r="H20" s="372" t="s">
        <v>976</v>
      </c>
      <c r="I20" s="306" t="s">
        <v>975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971</v>
      </c>
      <c r="G21" s="306" t="s">
        <v>972</v>
      </c>
      <c r="H21" s="372" t="s">
        <v>976</v>
      </c>
      <c r="I21" s="306" t="s">
        <v>975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971</v>
      </c>
      <c r="G22" s="306" t="s">
        <v>972</v>
      </c>
      <c r="H22" s="372" t="s">
        <v>976</v>
      </c>
      <c r="I22" s="306" t="s">
        <v>975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971</v>
      </c>
      <c r="G23" s="306" t="s">
        <v>972</v>
      </c>
      <c r="H23" s="372" t="s">
        <v>976</v>
      </c>
      <c r="I23" s="306" t="s">
        <v>977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971</v>
      </c>
      <c r="G24" s="306" t="s">
        <v>972</v>
      </c>
      <c r="H24" s="372" t="s">
        <v>976</v>
      </c>
      <c r="I24" s="306" t="s">
        <v>959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978</v>
      </c>
      <c r="G25" s="306" t="s">
        <v>972</v>
      </c>
      <c r="H25" s="372" t="s">
        <v>976</v>
      </c>
      <c r="I25" s="306" t="s">
        <v>959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978</v>
      </c>
      <c r="G26" s="306" t="s">
        <v>972</v>
      </c>
      <c r="H26" s="372" t="s">
        <v>278</v>
      </c>
      <c r="I26" s="306" t="s">
        <v>959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960</v>
      </c>
    </row>
    <row r="49" spans="2:15">
      <c r="B49" s="387" t="s">
        <v>136</v>
      </c>
      <c r="D49" t="s">
        <v>961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979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980</v>
      </c>
      <c r="F5" s="223" t="s">
        <v>981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982</v>
      </c>
      <c r="F6" s="282" t="s">
        <v>982</v>
      </c>
      <c r="G6" s="282" t="s">
        <v>982</v>
      </c>
      <c r="H6" s="282" t="s">
        <v>982</v>
      </c>
      <c r="I6" s="282" t="s">
        <v>982</v>
      </c>
      <c r="J6" s="392"/>
      <c r="K6" s="276"/>
      <c r="L6" s="61"/>
      <c r="M6" s="443" t="s">
        <v>775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983</v>
      </c>
      <c r="F7" s="306" t="s">
        <v>983</v>
      </c>
      <c r="G7" s="306" t="s">
        <v>983</v>
      </c>
      <c r="H7" s="306" t="s">
        <v>983</v>
      </c>
      <c r="I7" s="306" t="s">
        <v>983</v>
      </c>
      <c r="J7" s="393"/>
      <c r="K7" s="301" t="s">
        <v>278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983</v>
      </c>
      <c r="F8" s="306" t="s">
        <v>303</v>
      </c>
      <c r="G8" s="306" t="s">
        <v>66</v>
      </c>
      <c r="H8" s="306" t="s">
        <v>984</v>
      </c>
      <c r="I8" s="306" t="s">
        <v>494</v>
      </c>
      <c r="J8" s="393"/>
      <c r="K8" s="300" t="s">
        <v>278</v>
      </c>
      <c r="L8" s="61"/>
      <c r="M8" s="446" t="s">
        <v>54</v>
      </c>
      <c r="N8" s="440">
        <f>COUNTIF(E7:I27, "*YZ*")/2</f>
        <v>2</v>
      </c>
      <c r="O8" s="447" t="s">
        <v>391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984</v>
      </c>
      <c r="I9" s="306" t="s">
        <v>494</v>
      </c>
      <c r="J9" s="393"/>
      <c r="K9" s="300" t="s">
        <v>278</v>
      </c>
      <c r="L9" s="61"/>
      <c r="M9" s="446" t="s">
        <v>55</v>
      </c>
      <c r="N9" s="440">
        <f>COUNTIF(E7:I27, "*James*")/2</f>
        <v>0</v>
      </c>
      <c r="O9" s="447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521</v>
      </c>
      <c r="G10" s="306" t="s">
        <v>66</v>
      </c>
      <c r="H10" s="306" t="s">
        <v>984</v>
      </c>
      <c r="I10" s="306" t="s">
        <v>985</v>
      </c>
      <c r="J10" s="393"/>
      <c r="K10" s="300" t="s">
        <v>278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303</v>
      </c>
      <c r="F11" s="306" t="s">
        <v>521</v>
      </c>
      <c r="G11" s="306" t="s">
        <v>53</v>
      </c>
      <c r="H11" s="372" t="s">
        <v>58</v>
      </c>
      <c r="I11" s="306" t="s">
        <v>408</v>
      </c>
      <c r="J11" s="393"/>
      <c r="K11" s="300" t="s">
        <v>278</v>
      </c>
      <c r="L11" s="61"/>
      <c r="M11" s="446" t="s">
        <v>57</v>
      </c>
      <c r="N11" s="440">
        <f>COUNTIF(E7:I27, "*Rafi*")/2</f>
        <v>0</v>
      </c>
      <c r="O11" s="447" t="s">
        <v>514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278</v>
      </c>
      <c r="F12" s="306" t="s">
        <v>521</v>
      </c>
      <c r="G12" s="306" t="s">
        <v>53</v>
      </c>
      <c r="H12" s="372" t="s">
        <v>58</v>
      </c>
      <c r="I12" s="306" t="s">
        <v>408</v>
      </c>
      <c r="J12" s="393"/>
      <c r="K12" s="300" t="s">
        <v>278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278</v>
      </c>
      <c r="F13" s="306" t="s">
        <v>521</v>
      </c>
      <c r="G13" s="306" t="s">
        <v>775</v>
      </c>
      <c r="H13" s="372" t="s">
        <v>58</v>
      </c>
      <c r="I13" s="306" t="s">
        <v>408</v>
      </c>
      <c r="J13" s="393"/>
      <c r="K13" s="300" t="s">
        <v>278</v>
      </c>
      <c r="L13" s="61"/>
      <c r="M13" s="446" t="s">
        <v>59</v>
      </c>
      <c r="N13" s="440">
        <f>COUNTIF(E7:I27, "*Nicholas*")/2</f>
        <v>0</v>
      </c>
      <c r="O13" s="447" t="s">
        <v>514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278</v>
      </c>
      <c r="F14" s="306" t="s">
        <v>851</v>
      </c>
      <c r="G14" s="306" t="s">
        <v>775</v>
      </c>
      <c r="H14" s="372" t="s">
        <v>58</v>
      </c>
      <c r="I14" s="306" t="s">
        <v>408</v>
      </c>
      <c r="J14" s="393" t="s">
        <v>986</v>
      </c>
      <c r="K14" s="300" t="s">
        <v>278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278</v>
      </c>
      <c r="F15" s="306" t="s">
        <v>775</v>
      </c>
      <c r="G15" s="306" t="s">
        <v>775</v>
      </c>
      <c r="H15" s="372" t="s">
        <v>58</v>
      </c>
      <c r="I15" s="306" t="s">
        <v>408</v>
      </c>
      <c r="J15" s="393" t="s">
        <v>986</v>
      </c>
      <c r="K15" s="300" t="s">
        <v>278</v>
      </c>
      <c r="L15" s="61"/>
      <c r="M15" s="446" t="s">
        <v>61</v>
      </c>
      <c r="N15" s="440">
        <f>COUNTIF(E7:I27, "*Tai Wei*")/2</f>
        <v>0</v>
      </c>
      <c r="O15" s="447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278</v>
      </c>
      <c r="F16" s="306" t="s">
        <v>792</v>
      </c>
      <c r="G16" s="306" t="s">
        <v>987</v>
      </c>
      <c r="H16" s="336" t="s">
        <v>988</v>
      </c>
      <c r="I16" s="306" t="s">
        <v>989</v>
      </c>
      <c r="J16" s="393" t="s">
        <v>986</v>
      </c>
      <c r="K16" s="300"/>
      <c r="L16" s="61"/>
      <c r="M16" s="446" t="s">
        <v>823</v>
      </c>
      <c r="N16" s="440">
        <f>COUNTIF(E7:I27, "*Casey*")/2</f>
        <v>0</v>
      </c>
      <c r="O16" s="447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278</v>
      </c>
      <c r="F17" s="306" t="s">
        <v>792</v>
      </c>
      <c r="G17" s="306" t="s">
        <v>987</v>
      </c>
      <c r="H17" s="336" t="s">
        <v>988</v>
      </c>
      <c r="I17" s="306" t="s">
        <v>990</v>
      </c>
      <c r="J17" s="393" t="s">
        <v>986</v>
      </c>
      <c r="K17" s="300"/>
      <c r="L17" s="61"/>
      <c r="M17" s="446" t="s">
        <v>62</v>
      </c>
      <c r="N17" s="440">
        <f>COUNTIF(E7:I27, "*Vijay*")/2</f>
        <v>0</v>
      </c>
      <c r="O17" s="447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278</v>
      </c>
      <c r="F18" s="306" t="s">
        <v>792</v>
      </c>
      <c r="G18" s="306" t="s">
        <v>987</v>
      </c>
      <c r="H18" s="336" t="s">
        <v>988</v>
      </c>
      <c r="I18" s="306" t="s">
        <v>990</v>
      </c>
      <c r="J18" s="393" t="s">
        <v>986</v>
      </c>
      <c r="K18" s="300"/>
      <c r="L18" s="61"/>
      <c r="M18" s="446" t="s">
        <v>63</v>
      </c>
      <c r="N18" s="440">
        <f>COUNTIF(E7:I27, "*Griselda*")/2</f>
        <v>0</v>
      </c>
      <c r="O18" s="447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494</v>
      </c>
      <c r="F19" s="306" t="s">
        <v>792</v>
      </c>
      <c r="G19" s="306" t="s">
        <v>987</v>
      </c>
      <c r="H19" s="336" t="s">
        <v>988</v>
      </c>
      <c r="I19" s="306" t="s">
        <v>494</v>
      </c>
      <c r="J19" s="393" t="s">
        <v>986</v>
      </c>
      <c r="K19" s="300"/>
      <c r="L19" s="61"/>
      <c r="M19" s="446" t="s">
        <v>64</v>
      </c>
      <c r="N19" s="440">
        <f>COUNTIF(E7:I27, "*Haikal*")/2</f>
        <v>0</v>
      </c>
      <c r="O19" s="447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991</v>
      </c>
      <c r="F20" s="306" t="s">
        <v>792</v>
      </c>
      <c r="G20" s="306" t="s">
        <v>987</v>
      </c>
      <c r="H20" s="336" t="s">
        <v>988</v>
      </c>
      <c r="I20" s="306" t="s">
        <v>494</v>
      </c>
      <c r="J20" s="393" t="s">
        <v>986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991</v>
      </c>
      <c r="F21" s="306" t="s">
        <v>553</v>
      </c>
      <c r="G21" s="306" t="s">
        <v>992</v>
      </c>
      <c r="H21" s="336" t="s">
        <v>988</v>
      </c>
      <c r="I21" s="306" t="s">
        <v>494</v>
      </c>
      <c r="J21" s="393" t="s">
        <v>986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993</v>
      </c>
      <c r="F22" s="306" t="s">
        <v>994</v>
      </c>
      <c r="G22" s="306" t="s">
        <v>66</v>
      </c>
      <c r="H22" s="336" t="s">
        <v>988</v>
      </c>
      <c r="I22" s="306" t="s">
        <v>67</v>
      </c>
      <c r="J22" s="393" t="s">
        <v>986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993</v>
      </c>
      <c r="F23" s="306" t="s">
        <v>994</v>
      </c>
      <c r="G23" s="306" t="s">
        <v>66</v>
      </c>
      <c r="H23" s="336" t="s">
        <v>988</v>
      </c>
      <c r="I23" s="306" t="s">
        <v>67</v>
      </c>
      <c r="J23" s="393" t="s">
        <v>986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991</v>
      </c>
      <c r="F24" s="306" t="s">
        <v>994</v>
      </c>
      <c r="G24" s="306" t="s">
        <v>992</v>
      </c>
      <c r="H24" s="336" t="s">
        <v>67</v>
      </c>
      <c r="I24" s="306" t="s">
        <v>67</v>
      </c>
      <c r="J24" s="39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991</v>
      </c>
      <c r="F25" s="306" t="s">
        <v>995</v>
      </c>
      <c r="G25" s="306" t="s">
        <v>992</v>
      </c>
      <c r="H25" s="336" t="s">
        <v>67</v>
      </c>
      <c r="I25" s="306" t="s">
        <v>67</v>
      </c>
      <c r="J25" s="39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991</v>
      </c>
      <c r="F26" s="306" t="s">
        <v>995</v>
      </c>
      <c r="G26" s="306" t="s">
        <v>992</v>
      </c>
      <c r="H26" s="372"/>
      <c r="I26" s="372" t="s">
        <v>494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960</v>
      </c>
    </row>
    <row r="49" spans="2:15">
      <c r="B49" s="387" t="s">
        <v>136</v>
      </c>
      <c r="D49" t="s">
        <v>961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996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997</v>
      </c>
      <c r="F5" s="223" t="s">
        <v>998</v>
      </c>
      <c r="G5" s="223" t="s">
        <v>999</v>
      </c>
      <c r="H5" s="223" t="s">
        <v>1000</v>
      </c>
      <c r="I5" s="223" t="s">
        <v>1001</v>
      </c>
      <c r="J5" s="223" t="s">
        <v>1002</v>
      </c>
      <c r="K5" s="223" t="s">
        <v>1003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1004</v>
      </c>
      <c r="F6" s="282" t="s">
        <v>1004</v>
      </c>
      <c r="G6" s="282" t="s">
        <v>1004</v>
      </c>
      <c r="H6" s="282" t="s">
        <v>1004</v>
      </c>
      <c r="I6" s="282" t="s">
        <v>1004</v>
      </c>
      <c r="J6" s="392"/>
      <c r="K6" s="276"/>
      <c r="L6" s="61"/>
      <c r="M6" s="424" t="s">
        <v>775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1005</v>
      </c>
      <c r="F7" s="306" t="s">
        <v>1005</v>
      </c>
      <c r="G7" s="306" t="s">
        <v>775</v>
      </c>
      <c r="H7" s="336"/>
      <c r="I7" s="306"/>
      <c r="J7" s="393" t="s">
        <v>985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1005</v>
      </c>
      <c r="F8" s="306" t="s">
        <v>1005</v>
      </c>
      <c r="G8" s="306" t="s">
        <v>775</v>
      </c>
      <c r="H8" s="336" t="s">
        <v>58</v>
      </c>
      <c r="I8" s="306"/>
      <c r="J8" s="393" t="s">
        <v>985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1005</v>
      </c>
      <c r="F9" s="306" t="s">
        <v>1005</v>
      </c>
      <c r="G9" s="306" t="s">
        <v>1006</v>
      </c>
      <c r="H9" s="336" t="s">
        <v>58</v>
      </c>
      <c r="I9" s="306" t="s">
        <v>278</v>
      </c>
      <c r="J9" s="393" t="s">
        <v>1007</v>
      </c>
      <c r="K9" s="300" t="s">
        <v>1008</v>
      </c>
      <c r="L9" s="61"/>
      <c r="M9" s="414" t="s">
        <v>55</v>
      </c>
      <c r="N9" s="417">
        <f>COUNTIF(E7:I27,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1009</v>
      </c>
      <c r="F10" s="306" t="s">
        <v>1005</v>
      </c>
      <c r="G10" s="306" t="s">
        <v>1010</v>
      </c>
      <c r="H10" s="336" t="s">
        <v>58</v>
      </c>
      <c r="I10" s="306" t="s">
        <v>278</v>
      </c>
      <c r="J10" s="393" t="s">
        <v>1007</v>
      </c>
      <c r="K10" s="300" t="s">
        <v>1011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1009</v>
      </c>
      <c r="F11" s="306" t="s">
        <v>1012</v>
      </c>
      <c r="G11" s="306" t="s">
        <v>278</v>
      </c>
      <c r="H11" s="372" t="s">
        <v>58</v>
      </c>
      <c r="I11" s="306" t="s">
        <v>278</v>
      </c>
      <c r="J11" s="393" t="s">
        <v>1007</v>
      </c>
      <c r="K11" s="300" t="s">
        <v>1011</v>
      </c>
      <c r="L11" s="61"/>
      <c r="M11" s="414" t="s">
        <v>57</v>
      </c>
      <c r="N11" s="417">
        <f>COUNTIF(E7:I27, "*Rafi*")/2</f>
        <v>0</v>
      </c>
      <c r="O11" s="419" t="s">
        <v>514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1009</v>
      </c>
      <c r="F12" s="306" t="s">
        <v>1012</v>
      </c>
      <c r="G12" s="306" t="s">
        <v>278</v>
      </c>
      <c r="H12" s="372" t="s">
        <v>58</v>
      </c>
      <c r="I12" s="306" t="s">
        <v>278</v>
      </c>
      <c r="J12" s="393" t="s">
        <v>1007</v>
      </c>
      <c r="K12" s="300" t="s">
        <v>1011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1009</v>
      </c>
      <c r="F13" s="306" t="s">
        <v>1012</v>
      </c>
      <c r="G13" s="306" t="s">
        <v>278</v>
      </c>
      <c r="H13" s="372" t="s">
        <v>58</v>
      </c>
      <c r="I13" s="306" t="s">
        <v>278</v>
      </c>
      <c r="J13" s="393" t="s">
        <v>1007</v>
      </c>
      <c r="K13" s="300" t="s">
        <v>1011</v>
      </c>
      <c r="L13" s="61"/>
      <c r="M13" s="414" t="s">
        <v>59</v>
      </c>
      <c r="N13" s="417">
        <f>COUNTIF(E7:I27, "*Nicholas*")/2</f>
        <v>0</v>
      </c>
      <c r="O13" s="419" t="s">
        <v>514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1013</v>
      </c>
      <c r="F14" s="306" t="s">
        <v>1012</v>
      </c>
      <c r="G14" s="306" t="s">
        <v>278</v>
      </c>
      <c r="H14" s="372" t="s">
        <v>58</v>
      </c>
      <c r="I14" s="306" t="s">
        <v>278</v>
      </c>
      <c r="J14" s="393" t="s">
        <v>1007</v>
      </c>
      <c r="K14" s="300" t="s">
        <v>1011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1013</v>
      </c>
      <c r="F15" s="306" t="s">
        <v>1012</v>
      </c>
      <c r="G15" s="306" t="s">
        <v>494</v>
      </c>
      <c r="H15" s="372" t="s">
        <v>58</v>
      </c>
      <c r="I15" s="306" t="s">
        <v>278</v>
      </c>
      <c r="J15" s="393" t="s">
        <v>1007</v>
      </c>
      <c r="K15" s="300" t="s">
        <v>1011</v>
      </c>
      <c r="L15" s="61"/>
      <c r="M15" s="414" t="s">
        <v>61</v>
      </c>
      <c r="N15" s="417">
        <f>COUNTIF(E7:I27, "*Tai Wei*")/2</f>
        <v>0</v>
      </c>
      <c r="O15" s="419" t="s">
        <v>865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1014</v>
      </c>
      <c r="F16" s="306" t="s">
        <v>1012</v>
      </c>
      <c r="G16" s="306" t="s">
        <v>65</v>
      </c>
      <c r="H16" s="336" t="s">
        <v>1015</v>
      </c>
      <c r="I16" s="306" t="s">
        <v>985</v>
      </c>
      <c r="J16" s="393" t="s">
        <v>1007</v>
      </c>
      <c r="K16" s="300" t="s">
        <v>1011</v>
      </c>
      <c r="L16" s="61"/>
      <c r="M16" s="414" t="s">
        <v>823</v>
      </c>
      <c r="N16" s="417">
        <f>COUNTIF(E7:I27, "*Casey*")/2</f>
        <v>0</v>
      </c>
      <c r="O16" s="419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1016</v>
      </c>
      <c r="F17" s="306" t="s">
        <v>1017</v>
      </c>
      <c r="G17" s="306" t="s">
        <v>1018</v>
      </c>
      <c r="H17" s="336" t="s">
        <v>1015</v>
      </c>
      <c r="I17" s="306" t="s">
        <v>985</v>
      </c>
      <c r="J17" s="393" t="s">
        <v>1007</v>
      </c>
      <c r="K17" s="300" t="s">
        <v>1011</v>
      </c>
      <c r="L17" s="61"/>
      <c r="M17" s="414" t="s">
        <v>62</v>
      </c>
      <c r="N17" s="417">
        <f>COUNTIF(E7:I27, "*Vijay*")/2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1016</v>
      </c>
      <c r="F18" s="306" t="s">
        <v>1019</v>
      </c>
      <c r="G18" s="306" t="s">
        <v>1018</v>
      </c>
      <c r="H18" s="336" t="s">
        <v>1015</v>
      </c>
      <c r="I18" s="306" t="s">
        <v>985</v>
      </c>
      <c r="J18" s="393" t="s">
        <v>1007</v>
      </c>
      <c r="K18" s="300" t="s">
        <v>1011</v>
      </c>
      <c r="L18" s="61"/>
      <c r="M18" s="414" t="s">
        <v>63</v>
      </c>
      <c r="N18" s="417">
        <f>COUNTIF(E7:I27, "*Griselda*")/2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1016</v>
      </c>
      <c r="F19" s="306" t="s">
        <v>1019</v>
      </c>
      <c r="G19" s="306" t="s">
        <v>1018</v>
      </c>
      <c r="H19" s="336" t="s">
        <v>1020</v>
      </c>
      <c r="I19" s="306" t="s">
        <v>985</v>
      </c>
      <c r="J19" s="393" t="s">
        <v>1007</v>
      </c>
      <c r="K19" s="300" t="s">
        <v>1011</v>
      </c>
      <c r="L19" s="61"/>
      <c r="M19" s="414" t="s">
        <v>64</v>
      </c>
      <c r="N19" s="417">
        <f>COUNTIF(E7:I27, "*Haikal*")/2</f>
        <v>0</v>
      </c>
      <c r="O19" s="419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1019</v>
      </c>
      <c r="G20" s="306" t="s">
        <v>1018</v>
      </c>
      <c r="H20" s="336" t="s">
        <v>1020</v>
      </c>
      <c r="I20" s="306" t="s">
        <v>985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327</v>
      </c>
      <c r="G21" s="306" t="s">
        <v>1018</v>
      </c>
      <c r="H21" s="336" t="s">
        <v>1015</v>
      </c>
      <c r="I21" s="306" t="s">
        <v>985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1021</v>
      </c>
      <c r="G22" s="306" t="s">
        <v>65</v>
      </c>
      <c r="H22" s="336" t="s">
        <v>1015</v>
      </c>
      <c r="I22" s="306" t="s">
        <v>985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1021</v>
      </c>
      <c r="G23" s="306" t="s">
        <v>65</v>
      </c>
      <c r="H23" s="336" t="s">
        <v>1015</v>
      </c>
      <c r="I23" s="306" t="s">
        <v>985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1021</v>
      </c>
      <c r="G24" s="306" t="s">
        <v>65</v>
      </c>
      <c r="H24" s="336" t="s">
        <v>536</v>
      </c>
      <c r="I24" s="306" t="s">
        <v>985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1022</v>
      </c>
      <c r="G25" s="306" t="s">
        <v>65</v>
      </c>
      <c r="H25" s="336" t="s">
        <v>1023</v>
      </c>
      <c r="I25" s="306" t="s">
        <v>985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65</v>
      </c>
      <c r="H26" s="336" t="s">
        <v>1023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960</v>
      </c>
    </row>
    <row r="49" spans="2:15">
      <c r="B49" s="387" t="s">
        <v>136</v>
      </c>
      <c r="D49" t="s">
        <v>961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1025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1026</v>
      </c>
      <c r="F5" s="223" t="s">
        <v>1027</v>
      </c>
      <c r="G5" s="223" t="s">
        <v>1028</v>
      </c>
      <c r="H5" s="223" t="s">
        <v>1029</v>
      </c>
      <c r="I5" s="223" t="s">
        <v>1030</v>
      </c>
      <c r="J5" s="223" t="s">
        <v>1031</v>
      </c>
      <c r="K5" s="223" t="s">
        <v>1032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775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1033</v>
      </c>
      <c r="K7" s="393" t="s">
        <v>1034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1035</v>
      </c>
      <c r="K8" s="393" t="s">
        <v>1034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278</v>
      </c>
      <c r="F9" s="306"/>
      <c r="G9" s="306" t="s">
        <v>553</v>
      </c>
      <c r="H9" s="336"/>
      <c r="I9" s="306"/>
      <c r="J9" s="393" t="s">
        <v>1035</v>
      </c>
      <c r="K9" s="393" t="s">
        <v>1034</v>
      </c>
      <c r="L9" s="61"/>
      <c r="M9" s="414" t="s">
        <v>55</v>
      </c>
      <c r="N9" s="417">
        <f>COUNTIF(E7:I27,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494</v>
      </c>
      <c r="F10" s="306"/>
      <c r="G10" s="306" t="s">
        <v>278</v>
      </c>
      <c r="H10" s="336"/>
      <c r="I10" s="306"/>
      <c r="J10" s="393" t="s">
        <v>1035</v>
      </c>
      <c r="K10" s="393" t="s">
        <v>1034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494</v>
      </c>
      <c r="F11" s="306" t="s">
        <v>775</v>
      </c>
      <c r="G11" s="306" t="s">
        <v>278</v>
      </c>
      <c r="H11" s="372" t="s">
        <v>54</v>
      </c>
      <c r="I11" s="306"/>
      <c r="J11" s="393" t="s">
        <v>1035</v>
      </c>
      <c r="K11" s="393" t="s">
        <v>1034</v>
      </c>
      <c r="L11" s="61"/>
      <c r="M11" s="414" t="s">
        <v>57</v>
      </c>
      <c r="N11" s="417">
        <f>COUNTIF(E7:I27, "*Rafi*")/2</f>
        <v>0</v>
      </c>
      <c r="O11" s="419" t="s">
        <v>514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278</v>
      </c>
      <c r="F12" s="306" t="s">
        <v>775</v>
      </c>
      <c r="G12" s="306" t="s">
        <v>278</v>
      </c>
      <c r="H12" s="372" t="s">
        <v>54</v>
      </c>
      <c r="I12" s="306"/>
      <c r="J12" s="393" t="s">
        <v>1035</v>
      </c>
      <c r="K12" s="393" t="s">
        <v>1034</v>
      </c>
      <c r="L12" s="61"/>
      <c r="M12" s="414" t="s">
        <v>58</v>
      </c>
      <c r="N12" s="417">
        <f>COUNTIF(E7:I27, "*Wei Yen*")/2</f>
        <v>0</v>
      </c>
      <c r="O12" s="419" t="s">
        <v>1036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494</v>
      </c>
      <c r="F13" s="306" t="s">
        <v>775</v>
      </c>
      <c r="G13" s="306" t="s">
        <v>494</v>
      </c>
      <c r="H13" s="372" t="s">
        <v>54</v>
      </c>
      <c r="I13" s="306"/>
      <c r="J13" s="393" t="s">
        <v>1035</v>
      </c>
      <c r="K13" s="393" t="s">
        <v>1034</v>
      </c>
      <c r="L13" s="61"/>
      <c r="M13" s="414" t="s">
        <v>59</v>
      </c>
      <c r="N13" s="417">
        <f>COUNTIF(E7:I27, "*Nicholas*")/2</f>
        <v>0</v>
      </c>
      <c r="O13" s="419" t="s">
        <v>514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775</v>
      </c>
      <c r="F14" s="306" t="s">
        <v>775</v>
      </c>
      <c r="G14" s="306" t="s">
        <v>54</v>
      </c>
      <c r="H14" s="372" t="s">
        <v>54</v>
      </c>
      <c r="I14" s="306"/>
      <c r="J14" s="393" t="s">
        <v>1035</v>
      </c>
      <c r="K14" s="393" t="s">
        <v>1034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1016</v>
      </c>
      <c r="F15" s="306" t="s">
        <v>775</v>
      </c>
      <c r="G15" s="306" t="s">
        <v>54</v>
      </c>
      <c r="H15" s="372" t="s">
        <v>1037</v>
      </c>
      <c r="I15" s="306" t="s">
        <v>1038</v>
      </c>
      <c r="J15" s="393" t="s">
        <v>1035</v>
      </c>
      <c r="K15" s="393" t="s">
        <v>1034</v>
      </c>
      <c r="L15" s="61"/>
      <c r="M15" s="414" t="s">
        <v>61</v>
      </c>
      <c r="N15" s="417">
        <f>COUNTIF(E7:I27, "*Tai Wei*")/2</f>
        <v>0</v>
      </c>
      <c r="O15" s="419" t="s">
        <v>865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1016</v>
      </c>
      <c r="F16" s="306" t="s">
        <v>775</v>
      </c>
      <c r="G16" s="306" t="s">
        <v>54</v>
      </c>
      <c r="H16" s="336" t="s">
        <v>1039</v>
      </c>
      <c r="I16" s="306" t="s">
        <v>1040</v>
      </c>
      <c r="J16" s="393" t="s">
        <v>1035</v>
      </c>
      <c r="K16" s="393" t="s">
        <v>1034</v>
      </c>
      <c r="L16" s="61"/>
      <c r="M16" s="414" t="s">
        <v>823</v>
      </c>
      <c r="N16" s="417">
        <f>COUNTIF(E7:I27, "*Casey*")/2</f>
        <v>0</v>
      </c>
      <c r="O16" s="419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1016</v>
      </c>
      <c r="F17" s="306" t="s">
        <v>813</v>
      </c>
      <c r="G17" s="306" t="s">
        <v>65</v>
      </c>
      <c r="H17" s="336" t="s">
        <v>959</v>
      </c>
      <c r="I17" s="306" t="s">
        <v>1040</v>
      </c>
      <c r="J17" s="393" t="s">
        <v>1035</v>
      </c>
      <c r="K17" s="393" t="s">
        <v>1034</v>
      </c>
      <c r="L17" s="61"/>
      <c r="M17" s="414" t="s">
        <v>62</v>
      </c>
      <c r="N17" s="417">
        <f>COUNTIF(E7:I27, "*Vijay*")/2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1016</v>
      </c>
      <c r="F18" s="306" t="s">
        <v>777</v>
      </c>
      <c r="G18" s="306" t="s">
        <v>65</v>
      </c>
      <c r="H18" s="372" t="s">
        <v>976</v>
      </c>
      <c r="I18" s="306" t="s">
        <v>1040</v>
      </c>
      <c r="J18" s="393" t="s">
        <v>1035</v>
      </c>
      <c r="K18" s="393" t="s">
        <v>1034</v>
      </c>
      <c r="L18" s="61"/>
      <c r="M18" s="414" t="s">
        <v>63</v>
      </c>
      <c r="N18" s="417">
        <f>COUNTIF(E7:I27, "*Griselda*")/2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1016</v>
      </c>
      <c r="F19" s="306" t="s">
        <v>1041</v>
      </c>
      <c r="G19" s="306" t="s">
        <v>65</v>
      </c>
      <c r="H19" s="372" t="s">
        <v>976</v>
      </c>
      <c r="I19" s="306" t="s">
        <v>1037</v>
      </c>
      <c r="J19" s="393" t="s">
        <v>1035</v>
      </c>
      <c r="K19" s="393" t="s">
        <v>1034</v>
      </c>
      <c r="L19" s="61"/>
      <c r="M19" s="414" t="s">
        <v>64</v>
      </c>
      <c r="N19" s="417">
        <f>COUNTIF(E7:I27, "*Haikal*")/2</f>
        <v>0</v>
      </c>
      <c r="O19" s="419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1042</v>
      </c>
      <c r="F20" s="306" t="s">
        <v>1043</v>
      </c>
      <c r="G20" s="306" t="s">
        <v>334</v>
      </c>
      <c r="H20" s="372" t="s">
        <v>1044</v>
      </c>
      <c r="I20" s="306" t="s">
        <v>976</v>
      </c>
      <c r="J20" s="393" t="s">
        <v>1035</v>
      </c>
      <c r="K20" s="393" t="s">
        <v>1034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1045</v>
      </c>
      <c r="F21" s="306" t="s">
        <v>1046</v>
      </c>
      <c r="G21" s="306" t="s">
        <v>334</v>
      </c>
      <c r="H21" s="372" t="s">
        <v>1044</v>
      </c>
      <c r="I21" s="306" t="s">
        <v>976</v>
      </c>
      <c r="J21" s="393" t="s">
        <v>1035</v>
      </c>
      <c r="K21" s="393" t="s">
        <v>1034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517</v>
      </c>
      <c r="F22" s="306" t="s">
        <v>1046</v>
      </c>
      <c r="G22" s="306" t="s">
        <v>334</v>
      </c>
      <c r="H22" s="372" t="s">
        <v>1044</v>
      </c>
      <c r="I22" s="306" t="s">
        <v>1047</v>
      </c>
      <c r="J22" s="393" t="s">
        <v>1035</v>
      </c>
      <c r="K22" s="393" t="s">
        <v>1034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517</v>
      </c>
      <c r="F23" s="306" t="s">
        <v>1046</v>
      </c>
      <c r="G23" s="306" t="s">
        <v>334</v>
      </c>
      <c r="H23" s="372" t="s">
        <v>1044</v>
      </c>
      <c r="I23" s="306" t="s">
        <v>1047</v>
      </c>
      <c r="J23" s="393" t="s">
        <v>1035</v>
      </c>
      <c r="K23" s="393" t="s">
        <v>1034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1046</v>
      </c>
      <c r="G24" s="306" t="s">
        <v>334</v>
      </c>
      <c r="H24" s="372" t="s">
        <v>976</v>
      </c>
      <c r="I24" s="306" t="s">
        <v>1047</v>
      </c>
      <c r="J24" s="393" t="s">
        <v>1035</v>
      </c>
      <c r="K24" s="393" t="s">
        <v>1034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1046</v>
      </c>
      <c r="G25" s="306" t="s">
        <v>334</v>
      </c>
      <c r="H25" s="372" t="s">
        <v>976</v>
      </c>
      <c r="I25" s="306" t="s">
        <v>1047</v>
      </c>
      <c r="J25" s="393" t="s">
        <v>1035</v>
      </c>
      <c r="K25" s="393" t="s">
        <v>1034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1048</v>
      </c>
      <c r="G26" s="306"/>
      <c r="H26" s="372" t="s">
        <v>56</v>
      </c>
      <c r="I26" s="372" t="s">
        <v>1049</v>
      </c>
      <c r="J26" s="393" t="s">
        <v>1035</v>
      </c>
      <c r="K26" s="393" t="s">
        <v>1034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1050</v>
      </c>
      <c r="J27" s="393" t="s">
        <v>1035</v>
      </c>
      <c r="K27" s="393" t="s">
        <v>1034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1050</v>
      </c>
      <c r="J28" s="393" t="s">
        <v>1035</v>
      </c>
      <c r="K28" s="393" t="s">
        <v>1034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1050</v>
      </c>
      <c r="J29" s="393" t="s">
        <v>1035</v>
      </c>
      <c r="K29" s="393" t="s">
        <v>1034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1050</v>
      </c>
      <c r="J30" s="393" t="s">
        <v>1035</v>
      </c>
      <c r="K30" s="393" t="s">
        <v>1034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1050</v>
      </c>
      <c r="J31" s="393" t="s">
        <v>1035</v>
      </c>
      <c r="K31" s="393" t="s">
        <v>1034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1050</v>
      </c>
      <c r="J32" s="393" t="s">
        <v>1035</v>
      </c>
      <c r="K32" s="393" t="s">
        <v>1034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1050</v>
      </c>
      <c r="J33" s="393" t="s">
        <v>1035</v>
      </c>
      <c r="K33" s="393" t="s">
        <v>1034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1050</v>
      </c>
      <c r="J34" s="393" t="s">
        <v>1035</v>
      </c>
      <c r="K34" s="393" t="s">
        <v>1034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1050</v>
      </c>
      <c r="J35" s="393" t="s">
        <v>1035</v>
      </c>
      <c r="K35" s="393" t="s">
        <v>1034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1050</v>
      </c>
      <c r="J36" s="393" t="s">
        <v>1035</v>
      </c>
      <c r="K36" s="393" t="s">
        <v>1034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1051</v>
      </c>
    </row>
    <row r="49" spans="2:15">
      <c r="B49" s="387" t="s">
        <v>136</v>
      </c>
      <c r="D49" t="s">
        <v>961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1052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1053</v>
      </c>
      <c r="J5" s="223" t="s">
        <v>1054</v>
      </c>
      <c r="K5" s="223" t="s">
        <v>1055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1056</v>
      </c>
      <c r="F6" s="282" t="s">
        <v>1056</v>
      </c>
      <c r="G6" s="282" t="s">
        <v>1056</v>
      </c>
      <c r="H6" s="282" t="s">
        <v>1056</v>
      </c>
      <c r="I6" s="282" t="s">
        <v>1056</v>
      </c>
      <c r="J6" s="392"/>
      <c r="K6" s="276"/>
      <c r="L6" s="61"/>
      <c r="M6" s="424" t="s">
        <v>775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1057</v>
      </c>
      <c r="F7" s="306" t="s">
        <v>278</v>
      </c>
      <c r="G7" s="306" t="s">
        <v>1058</v>
      </c>
      <c r="H7" s="336" t="s">
        <v>278</v>
      </c>
      <c r="I7" s="306" t="s">
        <v>1057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1059</v>
      </c>
      <c r="F8" s="306" t="s">
        <v>278</v>
      </c>
      <c r="G8" s="306" t="s">
        <v>1058</v>
      </c>
      <c r="H8" s="336" t="s">
        <v>278</v>
      </c>
      <c r="I8" s="306" t="s">
        <v>1057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1059</v>
      </c>
      <c r="F9" s="306" t="s">
        <v>278</v>
      </c>
      <c r="G9" s="306" t="s">
        <v>956</v>
      </c>
      <c r="H9" s="336" t="s">
        <v>278</v>
      </c>
      <c r="I9" s="306" t="s">
        <v>1060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514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1037</v>
      </c>
      <c r="F10" s="306" t="s">
        <v>278</v>
      </c>
      <c r="G10" s="306" t="s">
        <v>956</v>
      </c>
      <c r="H10" s="336" t="s">
        <v>56</v>
      </c>
      <c r="I10" s="306" t="s">
        <v>494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278</v>
      </c>
      <c r="F11" s="306" t="s">
        <v>278</v>
      </c>
      <c r="G11" s="306" t="s">
        <v>1061</v>
      </c>
      <c r="H11" s="372" t="s">
        <v>280</v>
      </c>
      <c r="I11" s="306" t="s">
        <v>494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278</v>
      </c>
      <c r="F12" s="306" t="s">
        <v>56</v>
      </c>
      <c r="G12" s="306" t="s">
        <v>1061</v>
      </c>
      <c r="H12" s="372" t="s">
        <v>280</v>
      </c>
      <c r="I12" s="306" t="s">
        <v>494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278</v>
      </c>
      <c r="F13" s="306" t="s">
        <v>56</v>
      </c>
      <c r="G13" s="306" t="s">
        <v>1061</v>
      </c>
      <c r="H13" s="372" t="s">
        <v>280</v>
      </c>
      <c r="I13" s="306" t="s">
        <v>494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1037</v>
      </c>
      <c r="F14" s="306" t="s">
        <v>56</v>
      </c>
      <c r="G14" s="306" t="s">
        <v>1061</v>
      </c>
      <c r="H14" s="372" t="s">
        <v>280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956</v>
      </c>
      <c r="H15" s="372" t="s">
        <v>280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1062</v>
      </c>
      <c r="G16" s="306" t="s">
        <v>53</v>
      </c>
      <c r="H16" s="372" t="s">
        <v>1063</v>
      </c>
      <c r="I16" s="306" t="s">
        <v>476</v>
      </c>
      <c r="J16" s="393"/>
      <c r="K16" s="300"/>
      <c r="L16" s="61"/>
      <c r="M16" s="414" t="s">
        <v>823</v>
      </c>
      <c r="N16" s="417">
        <f>COUNTIF(E7:I27, "*Casey*")/2</f>
        <v>0</v>
      </c>
      <c r="O16" s="419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1064</v>
      </c>
      <c r="G17" s="306" t="s">
        <v>737</v>
      </c>
      <c r="H17" s="61" t="s">
        <v>476</v>
      </c>
      <c r="I17" s="306" t="s">
        <v>476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1006</v>
      </c>
      <c r="F18" s="306" t="s">
        <v>1064</v>
      </c>
      <c r="G18" s="306" t="s">
        <v>737</v>
      </c>
      <c r="H18" s="336" t="s">
        <v>1065</v>
      </c>
      <c r="I18" s="306" t="s">
        <v>324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1006</v>
      </c>
      <c r="F19" s="306" t="s">
        <v>1064</v>
      </c>
      <c r="G19" s="306" t="s">
        <v>737</v>
      </c>
      <c r="H19" s="336" t="s">
        <v>278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514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1066</v>
      </c>
      <c r="F20" s="306" t="s">
        <v>1064</v>
      </c>
      <c r="G20" s="306" t="s">
        <v>737</v>
      </c>
      <c r="H20" s="372" t="s">
        <v>476</v>
      </c>
      <c r="I20" s="306" t="s">
        <v>494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1067</v>
      </c>
      <c r="F21" s="306" t="s">
        <v>1068</v>
      </c>
      <c r="G21" s="306" t="s">
        <v>737</v>
      </c>
      <c r="H21" s="372" t="s">
        <v>476</v>
      </c>
      <c r="I21" s="306" t="s">
        <v>494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775</v>
      </c>
      <c r="F22" s="306" t="s">
        <v>1069</v>
      </c>
      <c r="G22" s="306" t="s">
        <v>737</v>
      </c>
      <c r="H22" s="372" t="s">
        <v>278</v>
      </c>
      <c r="I22" s="306" t="s">
        <v>494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775</v>
      </c>
      <c r="F23" s="306" t="s">
        <v>1069</v>
      </c>
      <c r="G23" s="306" t="s">
        <v>737</v>
      </c>
      <c r="H23" s="372" t="s">
        <v>278</v>
      </c>
      <c r="I23" s="306" t="s">
        <v>494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775</v>
      </c>
      <c r="F24" s="306" t="s">
        <v>1070</v>
      </c>
      <c r="G24" s="306" t="s">
        <v>737</v>
      </c>
      <c r="H24" s="372" t="s">
        <v>278</v>
      </c>
      <c r="I24" s="306" t="s">
        <v>494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1071</v>
      </c>
      <c r="F25" s="306" t="s">
        <v>1072</v>
      </c>
      <c r="G25" s="306" t="s">
        <v>1073</v>
      </c>
      <c r="H25" s="372" t="s">
        <v>278</v>
      </c>
      <c r="I25" s="306" t="s">
        <v>494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1072</v>
      </c>
      <c r="G26" s="306" t="s">
        <v>1074</v>
      </c>
      <c r="H26" s="372" t="s">
        <v>278</v>
      </c>
      <c r="I26" s="306" t="s">
        <v>494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1075</v>
      </c>
      <c r="G27" s="306" t="s">
        <v>1074</v>
      </c>
      <c r="H27" s="372" t="s">
        <v>278</v>
      </c>
      <c r="I27" s="306" t="s">
        <v>494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1076</v>
      </c>
    </row>
    <row r="49" spans="2:15">
      <c r="B49" s="387" t="s">
        <v>136</v>
      </c>
      <c r="D49" t="s">
        <v>1077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1078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1079</v>
      </c>
      <c r="F6" s="282" t="s">
        <v>1079</v>
      </c>
      <c r="G6" s="282" t="s">
        <v>1079</v>
      </c>
      <c r="H6" s="282" t="s">
        <v>1079</v>
      </c>
      <c r="I6" s="282" t="s">
        <v>1079</v>
      </c>
      <c r="J6" s="392"/>
      <c r="K6" s="276"/>
      <c r="L6" s="61"/>
      <c r="M6" s="424" t="s">
        <v>775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1080</v>
      </c>
      <c r="F7" s="306" t="s">
        <v>1080</v>
      </c>
      <c r="G7" s="306" t="s">
        <v>1080</v>
      </c>
      <c r="H7" s="306" t="s">
        <v>1080</v>
      </c>
      <c r="I7" s="306" t="s">
        <v>1080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775</v>
      </c>
      <c r="F9" s="306" t="s">
        <v>54</v>
      </c>
      <c r="G9" s="306" t="s">
        <v>1081</v>
      </c>
      <c r="H9" s="336" t="s">
        <v>58</v>
      </c>
      <c r="I9" s="306" t="s">
        <v>58</v>
      </c>
      <c r="J9" s="393"/>
      <c r="K9" s="300"/>
      <c r="L9" s="61"/>
      <c r="M9" s="415" t="s">
        <v>1071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775</v>
      </c>
      <c r="F10" s="306" t="s">
        <v>54</v>
      </c>
      <c r="G10" s="306" t="s">
        <v>1081</v>
      </c>
      <c r="H10" s="336" t="s">
        <v>1082</v>
      </c>
      <c r="I10" s="306" t="s">
        <v>1083</v>
      </c>
      <c r="J10" s="353" t="s">
        <v>1071</v>
      </c>
      <c r="K10" s="300"/>
      <c r="L10" s="61"/>
      <c r="M10" s="414" t="s">
        <v>55</v>
      </c>
      <c r="N10" s="417">
        <f>COUNTIF(E7:I28, "*James*")/2</f>
        <v>0</v>
      </c>
      <c r="O10" s="419" t="s">
        <v>514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775</v>
      </c>
      <c r="F11" s="306" t="s">
        <v>54</v>
      </c>
      <c r="G11" s="306" t="s">
        <v>1081</v>
      </c>
      <c r="H11" s="336" t="s">
        <v>1082</v>
      </c>
      <c r="I11" s="306" t="s">
        <v>278</v>
      </c>
      <c r="J11" s="353" t="s">
        <v>1071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1084</v>
      </c>
      <c r="F12" s="306" t="s">
        <v>54</v>
      </c>
      <c r="G12" s="306" t="s">
        <v>1081</v>
      </c>
      <c r="H12" s="336" t="s">
        <v>1082</v>
      </c>
      <c r="I12" s="306" t="s">
        <v>278</v>
      </c>
      <c r="J12" s="353" t="s">
        <v>1071</v>
      </c>
      <c r="K12" s="300"/>
      <c r="L12" s="61"/>
      <c r="M12" s="414" t="s">
        <v>57</v>
      </c>
      <c r="N12" s="417">
        <f>COUNTIF(E7:I28, "*Rafi*")/2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1084</v>
      </c>
      <c r="F13" s="306" t="s">
        <v>1080</v>
      </c>
      <c r="G13" s="306" t="s">
        <v>1081</v>
      </c>
      <c r="H13" s="336" t="s">
        <v>1083</v>
      </c>
      <c r="I13" s="306" t="s">
        <v>278</v>
      </c>
      <c r="J13" s="353" t="s">
        <v>1071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1084</v>
      </c>
      <c r="F14" s="306" t="s">
        <v>1080</v>
      </c>
      <c r="G14" s="306" t="s">
        <v>1081</v>
      </c>
      <c r="H14" s="336" t="s">
        <v>1083</v>
      </c>
      <c r="I14" s="306" t="s">
        <v>1085</v>
      </c>
      <c r="J14" s="353" t="s">
        <v>1071</v>
      </c>
      <c r="K14" s="300"/>
      <c r="L14" s="61"/>
      <c r="M14" s="414" t="s">
        <v>59</v>
      </c>
      <c r="N14" s="417">
        <f>COUNTIF(E7:I28, "*Nicholas*")/2</f>
        <v>0</v>
      </c>
      <c r="O14" s="419" t="s">
        <v>514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1084</v>
      </c>
      <c r="F15" s="306" t="s">
        <v>1080</v>
      </c>
      <c r="G15" s="306" t="s">
        <v>1086</v>
      </c>
      <c r="H15" s="336" t="s">
        <v>1083</v>
      </c>
      <c r="I15" s="306" t="s">
        <v>1087</v>
      </c>
      <c r="J15" s="353" t="s">
        <v>1071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1084</v>
      </c>
      <c r="F16" s="306" t="s">
        <v>1080</v>
      </c>
      <c r="G16" s="306" t="s">
        <v>1088</v>
      </c>
      <c r="H16" s="336" t="s">
        <v>1082</v>
      </c>
      <c r="I16" s="306" t="s">
        <v>1085</v>
      </c>
      <c r="J16" s="353" t="s">
        <v>1071</v>
      </c>
      <c r="K16" s="300"/>
      <c r="L16" s="61"/>
      <c r="M16" s="414" t="s">
        <v>61</v>
      </c>
      <c r="N16" s="417">
        <f>COUNTIF(E7:I28, "*Tai Wei*")/2</f>
        <v>0</v>
      </c>
      <c r="O16" s="419" t="s">
        <v>865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1084</v>
      </c>
      <c r="F17" s="306" t="s">
        <v>1089</v>
      </c>
      <c r="G17" s="306" t="s">
        <v>1088</v>
      </c>
      <c r="H17" s="336" t="s">
        <v>1090</v>
      </c>
      <c r="I17" s="306" t="s">
        <v>1091</v>
      </c>
      <c r="J17" s="353" t="s">
        <v>1071</v>
      </c>
      <c r="K17" s="300"/>
      <c r="L17" s="61"/>
      <c r="M17" s="414" t="s">
        <v>823</v>
      </c>
      <c r="N17" s="417">
        <f>COUNTIF(E7:I28, "*Casey*")/2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1084</v>
      </c>
      <c r="F18" s="306" t="s">
        <v>1092</v>
      </c>
      <c r="G18" s="306" t="s">
        <v>1093</v>
      </c>
      <c r="H18" s="336" t="s">
        <v>1094</v>
      </c>
      <c r="I18" s="306" t="s">
        <v>1091</v>
      </c>
      <c r="J18" s="353" t="s">
        <v>1071</v>
      </c>
      <c r="K18" s="300"/>
      <c r="L18" s="61"/>
      <c r="M18" s="414" t="s">
        <v>62</v>
      </c>
      <c r="N18" s="417">
        <f>COUNTIF(E7:I28, "*Vijay*")/2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1084</v>
      </c>
      <c r="F19" s="306" t="s">
        <v>1095</v>
      </c>
      <c r="G19" s="306" t="s">
        <v>277</v>
      </c>
      <c r="H19" s="336" t="s">
        <v>1094</v>
      </c>
      <c r="I19" s="306" t="s">
        <v>1096</v>
      </c>
      <c r="J19" s="353" t="s">
        <v>1071</v>
      </c>
      <c r="K19" s="300"/>
      <c r="L19" s="61"/>
      <c r="M19" s="414" t="s">
        <v>63</v>
      </c>
      <c r="N19" s="417">
        <f>COUNTIF(E7:I28, "*Griselda*")/2</f>
        <v>0</v>
      </c>
      <c r="O19" s="419" t="s">
        <v>514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1084</v>
      </c>
      <c r="F20" s="306" t="s">
        <v>1097</v>
      </c>
      <c r="G20" s="306" t="s">
        <v>277</v>
      </c>
      <c r="H20" s="336" t="s">
        <v>1094</v>
      </c>
      <c r="I20" s="306" t="s">
        <v>278</v>
      </c>
      <c r="J20" s="353" t="s">
        <v>1071</v>
      </c>
      <c r="K20" s="300"/>
      <c r="L20" s="61"/>
      <c r="M20" s="414" t="s">
        <v>64</v>
      </c>
      <c r="N20" s="417">
        <f>COUNTIF(E7:I28, "*Haikal*")/2</f>
        <v>0</v>
      </c>
      <c r="O20" s="419" t="s">
        <v>514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779</v>
      </c>
      <c r="F21" s="306" t="s">
        <v>324</v>
      </c>
      <c r="G21" s="306" t="s">
        <v>1098</v>
      </c>
      <c r="H21" s="336" t="s">
        <v>1094</v>
      </c>
      <c r="I21" s="306" t="s">
        <v>278</v>
      </c>
      <c r="J21" s="353" t="s">
        <v>1071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779</v>
      </c>
      <c r="F22" s="306" t="s">
        <v>1099</v>
      </c>
      <c r="G22" s="306" t="s">
        <v>1098</v>
      </c>
      <c r="H22" s="336" t="s">
        <v>1010</v>
      </c>
      <c r="I22" s="306" t="s">
        <v>1057</v>
      </c>
      <c r="J22" s="353" t="s">
        <v>1071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779</v>
      </c>
      <c r="F23" s="306" t="s">
        <v>54</v>
      </c>
      <c r="G23" s="306" t="s">
        <v>1100</v>
      </c>
      <c r="H23" s="336" t="s">
        <v>1010</v>
      </c>
      <c r="I23" s="306" t="s">
        <v>1057</v>
      </c>
      <c r="J23" s="353" t="s">
        <v>1071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779</v>
      </c>
      <c r="F24" s="306" t="s">
        <v>1016</v>
      </c>
      <c r="G24" s="306" t="s">
        <v>1101</v>
      </c>
      <c r="H24" s="372" t="s">
        <v>494</v>
      </c>
      <c r="I24" s="306" t="s">
        <v>1057</v>
      </c>
      <c r="J24" s="353" t="s">
        <v>1071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779</v>
      </c>
      <c r="F25" s="306" t="s">
        <v>1102</v>
      </c>
      <c r="G25" s="306" t="s">
        <v>1101</v>
      </c>
      <c r="H25" s="372" t="s">
        <v>494</v>
      </c>
      <c r="I25" s="306" t="s">
        <v>1057</v>
      </c>
      <c r="J25" s="353" t="s">
        <v>1071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779</v>
      </c>
      <c r="F26" s="306" t="s">
        <v>1103</v>
      </c>
      <c r="G26" s="306" t="s">
        <v>1101</v>
      </c>
      <c r="H26" s="372" t="s">
        <v>278</v>
      </c>
      <c r="I26" s="306" t="s">
        <v>1057</v>
      </c>
      <c r="J26" s="353" t="s">
        <v>1071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779</v>
      </c>
      <c r="F27" s="306" t="s">
        <v>1104</v>
      </c>
      <c r="G27" s="306" t="s">
        <v>1101</v>
      </c>
      <c r="H27" s="372" t="s">
        <v>278</v>
      </c>
      <c r="I27" s="306" t="s">
        <v>1057</v>
      </c>
      <c r="J27" s="353" t="s">
        <v>1071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779</v>
      </c>
      <c r="F28" s="306" t="s">
        <v>1105</v>
      </c>
      <c r="G28" s="306" t="s">
        <v>1106</v>
      </c>
      <c r="H28" s="372" t="s">
        <v>494</v>
      </c>
      <c r="I28" s="306" t="s">
        <v>1107</v>
      </c>
      <c r="J28" s="353" t="s">
        <v>1071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1071</v>
      </c>
      <c r="J29" s="353" t="s">
        <v>1071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1071</v>
      </c>
      <c r="J30" s="353" t="s">
        <v>1071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1071</v>
      </c>
      <c r="J31" s="353" t="s">
        <v>1071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1071</v>
      </c>
      <c r="J32" s="353" t="s">
        <v>1071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1071</v>
      </c>
      <c r="J33" s="353" t="s">
        <v>1071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1071</v>
      </c>
      <c r="J34" s="353" t="s">
        <v>1071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1108</v>
      </c>
    </row>
    <row r="50" spans="2:15">
      <c r="B50" s="387" t="s">
        <v>136</v>
      </c>
      <c r="D50" t="s">
        <v>1077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1109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1110</v>
      </c>
      <c r="F5" s="223" t="s">
        <v>1111</v>
      </c>
      <c r="G5" s="223" t="s">
        <v>1112</v>
      </c>
      <c r="H5" s="223" t="s">
        <v>1113</v>
      </c>
      <c r="I5" s="223" t="s">
        <v>1114</v>
      </c>
      <c r="J5" s="223" t="s">
        <v>1115</v>
      </c>
      <c r="K5" s="223">
        <v>44936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1116</v>
      </c>
      <c r="F6" s="282" t="s">
        <v>1116</v>
      </c>
      <c r="G6" s="282" t="s">
        <v>1116</v>
      </c>
      <c r="H6" s="282" t="s">
        <v>1116</v>
      </c>
      <c r="I6" s="282" t="s">
        <v>1116</v>
      </c>
      <c r="J6" s="392"/>
      <c r="K6" s="276"/>
      <c r="L6" s="61"/>
      <c r="M6" s="424" t="s">
        <v>775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1117</v>
      </c>
      <c r="H7" s="362"/>
      <c r="I7" s="306" t="s">
        <v>1117</v>
      </c>
      <c r="J7" s="393" t="s">
        <v>278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1117</v>
      </c>
      <c r="H8" s="362"/>
      <c r="I8" s="306" t="s">
        <v>1117</v>
      </c>
      <c r="J8" s="393" t="s">
        <v>278</v>
      </c>
      <c r="K8" s="300"/>
      <c r="L8" s="61"/>
      <c r="M8" s="414" t="s">
        <v>54</v>
      </c>
      <c r="N8" s="417">
        <f>COUNTIF(E7:I28, "*YZ*")/2</f>
        <v>0</v>
      </c>
      <c r="O8" s="419" t="s">
        <v>865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278</v>
      </c>
      <c r="F9" s="306" t="s">
        <v>53</v>
      </c>
      <c r="G9" s="306" t="s">
        <v>1118</v>
      </c>
      <c r="H9" s="362"/>
      <c r="I9" s="306" t="s">
        <v>1119</v>
      </c>
      <c r="J9" s="393" t="s">
        <v>278</v>
      </c>
      <c r="K9" s="300"/>
      <c r="L9" s="61"/>
      <c r="M9" s="415" t="s">
        <v>1071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278</v>
      </c>
      <c r="F10" s="306" t="s">
        <v>53</v>
      </c>
      <c r="G10" s="306" t="s">
        <v>956</v>
      </c>
      <c r="H10" s="362"/>
      <c r="I10" s="306" t="s">
        <v>1120</v>
      </c>
      <c r="J10" s="393" t="s">
        <v>494</v>
      </c>
      <c r="K10" s="300"/>
      <c r="L10" s="61"/>
      <c r="M10" s="414" t="s">
        <v>55</v>
      </c>
      <c r="N10" s="417">
        <f>COUNTIF(E7:I28, "*James*")/2</f>
        <v>0</v>
      </c>
      <c r="O10" s="419" t="s">
        <v>514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278</v>
      </c>
      <c r="F11" s="306" t="s">
        <v>1121</v>
      </c>
      <c r="G11" s="306" t="s">
        <v>956</v>
      </c>
      <c r="H11" s="362"/>
      <c r="I11" s="306" t="s">
        <v>1119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278</v>
      </c>
      <c r="F12" s="306" t="s">
        <v>1121</v>
      </c>
      <c r="G12" s="306" t="s">
        <v>956</v>
      </c>
      <c r="H12" s="388"/>
      <c r="I12" s="306" t="s">
        <v>1122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278</v>
      </c>
      <c r="F13" s="306" t="s">
        <v>1123</v>
      </c>
      <c r="G13" s="306" t="s">
        <v>956</v>
      </c>
      <c r="H13" s="388"/>
      <c r="I13" s="306" t="s">
        <v>1122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278</v>
      </c>
      <c r="F14" s="306" t="s">
        <v>1124</v>
      </c>
      <c r="G14" s="306" t="s">
        <v>956</v>
      </c>
      <c r="H14" s="388"/>
      <c r="I14" s="306" t="s">
        <v>1125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514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278</v>
      </c>
      <c r="F15" s="306" t="s">
        <v>1124</v>
      </c>
      <c r="G15" s="306" t="s">
        <v>956</v>
      </c>
      <c r="H15" s="388"/>
      <c r="I15" s="306" t="s">
        <v>1126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1127</v>
      </c>
      <c r="F16" s="306" t="s">
        <v>1124</v>
      </c>
      <c r="G16" s="306" t="s">
        <v>956</v>
      </c>
      <c r="H16" s="388"/>
      <c r="I16" s="306" t="s">
        <v>1125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1127</v>
      </c>
      <c r="F17" s="306" t="s">
        <v>1124</v>
      </c>
      <c r="G17" s="306" t="s">
        <v>1106</v>
      </c>
      <c r="H17" s="362"/>
      <c r="I17" s="306" t="s">
        <v>1125</v>
      </c>
      <c r="J17" s="393"/>
      <c r="K17" s="300"/>
      <c r="L17" s="61"/>
      <c r="M17" s="414" t="s">
        <v>823</v>
      </c>
      <c r="N17" s="417">
        <f>COUNTIF(E7:I28, "*Casey*")/2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1127</v>
      </c>
      <c r="F18" s="306" t="s">
        <v>1128</v>
      </c>
      <c r="G18" s="306" t="s">
        <v>1129</v>
      </c>
      <c r="H18" s="362"/>
      <c r="I18" s="306" t="s">
        <v>1125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976</v>
      </c>
      <c r="F19" s="306" t="s">
        <v>1130</v>
      </c>
      <c r="G19" s="306" t="s">
        <v>1129</v>
      </c>
      <c r="H19" s="388"/>
      <c r="I19" s="306" t="s">
        <v>1125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514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1050</v>
      </c>
      <c r="F20" s="306" t="s">
        <v>1131</v>
      </c>
      <c r="G20" s="306" t="s">
        <v>1129</v>
      </c>
      <c r="H20" s="388"/>
      <c r="I20" s="306" t="s">
        <v>1058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1132</v>
      </c>
      <c r="G21" s="306" t="s">
        <v>1074</v>
      </c>
      <c r="H21" s="388"/>
      <c r="I21" s="306" t="s">
        <v>1058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1132</v>
      </c>
      <c r="G22" s="306" t="s">
        <v>1106</v>
      </c>
      <c r="H22" s="388"/>
      <c r="I22" s="306" t="s">
        <v>1058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1132</v>
      </c>
      <c r="G23" s="306" t="s">
        <v>1133</v>
      </c>
      <c r="H23" s="388"/>
      <c r="I23" s="306" t="s">
        <v>1058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1132</v>
      </c>
      <c r="G24" s="306" t="s">
        <v>1134</v>
      </c>
      <c r="H24" s="388"/>
      <c r="I24" s="306" t="s">
        <v>1058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1135</v>
      </c>
      <c r="G25" s="306" t="s">
        <v>1134</v>
      </c>
      <c r="H25" s="388"/>
      <c r="I25" s="306" t="s">
        <v>1058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1136</v>
      </c>
      <c r="G26" s="306" t="s">
        <v>1134</v>
      </c>
      <c r="H26" s="388"/>
      <c r="I26" s="306" t="s">
        <v>956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1137</v>
      </c>
      <c r="G27" s="372" t="s">
        <v>536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1137</v>
      </c>
      <c r="G28" s="372" t="s">
        <v>536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1108</v>
      </c>
    </row>
    <row r="50" spans="2:15">
      <c r="B50" s="387" t="s">
        <v>136</v>
      </c>
      <c r="D50" t="s">
        <v>1077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1138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1139</v>
      </c>
      <c r="F5" s="223" t="s">
        <v>1140</v>
      </c>
      <c r="G5" s="223" t="s">
        <v>1141</v>
      </c>
      <c r="H5" s="223" t="s">
        <v>1142</v>
      </c>
      <c r="I5" s="223" t="s">
        <v>1143</v>
      </c>
      <c r="J5" s="223" t="s">
        <v>1144</v>
      </c>
      <c r="K5" s="223" t="s">
        <v>1145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440</v>
      </c>
      <c r="F6" s="282" t="s">
        <v>440</v>
      </c>
      <c r="G6" s="282" t="s">
        <v>440</v>
      </c>
      <c r="H6" s="282" t="s">
        <v>440</v>
      </c>
      <c r="I6" s="282" t="s">
        <v>440</v>
      </c>
      <c r="J6" s="392"/>
      <c r="K6" s="276"/>
      <c r="L6" s="61"/>
      <c r="M6" s="424" t="s">
        <v>775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279</v>
      </c>
      <c r="F7" s="306" t="s">
        <v>1146</v>
      </c>
      <c r="G7" s="306" t="s">
        <v>54</v>
      </c>
      <c r="H7" s="306" t="s">
        <v>324</v>
      </c>
      <c r="I7" s="336" t="s">
        <v>1147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1060</v>
      </c>
      <c r="G8" s="306" t="s">
        <v>54</v>
      </c>
      <c r="H8" s="306" t="s">
        <v>324</v>
      </c>
      <c r="I8" s="372" t="s">
        <v>1106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1148</v>
      </c>
      <c r="G9" s="372" t="s">
        <v>278</v>
      </c>
      <c r="H9" s="306" t="s">
        <v>324</v>
      </c>
      <c r="I9" s="372" t="s">
        <v>1106</v>
      </c>
      <c r="J9" s="393"/>
      <c r="K9" s="300"/>
      <c r="L9" s="61"/>
      <c r="M9" s="415" t="s">
        <v>1071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1149</v>
      </c>
      <c r="G10" s="372" t="s">
        <v>278</v>
      </c>
      <c r="H10" s="306" t="s">
        <v>324</v>
      </c>
      <c r="I10" s="372" t="s">
        <v>1106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514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1149</v>
      </c>
      <c r="G11" s="213" t="s">
        <v>278</v>
      </c>
      <c r="H11" s="306" t="s">
        <v>1150</v>
      </c>
      <c r="I11" s="372" t="s">
        <v>1106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1151</v>
      </c>
      <c r="G12" s="336" t="s">
        <v>976</v>
      </c>
      <c r="H12" s="306" t="s">
        <v>1150</v>
      </c>
      <c r="I12" s="372" t="s">
        <v>1106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1127</v>
      </c>
      <c r="G13" s="336" t="s">
        <v>976</v>
      </c>
      <c r="H13" s="306" t="s">
        <v>1150</v>
      </c>
      <c r="I13" s="372" t="s">
        <v>1106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333</v>
      </c>
      <c r="G14" s="336" t="s">
        <v>976</v>
      </c>
      <c r="H14" s="306" t="s">
        <v>1150</v>
      </c>
      <c r="I14" s="372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514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333</v>
      </c>
      <c r="G15" s="336" t="s">
        <v>976</v>
      </c>
      <c r="H15" s="306" t="s">
        <v>1150</v>
      </c>
      <c r="I15" s="372" t="s">
        <v>1106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1152</v>
      </c>
      <c r="G16" s="336" t="s">
        <v>976</v>
      </c>
      <c r="H16" s="306" t="s">
        <v>1150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1154</v>
      </c>
      <c r="F17" s="374" t="s">
        <v>1155</v>
      </c>
      <c r="G17" s="336" t="s">
        <v>976</v>
      </c>
      <c r="H17" s="306" t="s">
        <v>1150</v>
      </c>
      <c r="I17" s="336" t="s">
        <v>277</v>
      </c>
      <c r="J17" s="393"/>
      <c r="K17" s="300"/>
      <c r="L17" s="61"/>
      <c r="M17" s="414" t="s">
        <v>823</v>
      </c>
      <c r="N17" s="417">
        <f>COUNTIF(E7:I28, "*Casey*")/2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517</v>
      </c>
      <c r="F18" s="374" t="s">
        <v>1152</v>
      </c>
      <c r="G18" s="372" t="s">
        <v>1156</v>
      </c>
      <c r="H18" s="306" t="s">
        <v>1150</v>
      </c>
      <c r="I18" s="336" t="s">
        <v>1154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517</v>
      </c>
      <c r="F19" s="374" t="s">
        <v>333</v>
      </c>
      <c r="G19" s="213" t="s">
        <v>1156</v>
      </c>
      <c r="H19" s="306" t="s">
        <v>1150</v>
      </c>
      <c r="I19" s="336" t="s">
        <v>1157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514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517</v>
      </c>
      <c r="F20" s="374" t="s">
        <v>333</v>
      </c>
      <c r="G20" s="213" t="s">
        <v>1158</v>
      </c>
      <c r="H20" s="306" t="s">
        <v>1150</v>
      </c>
      <c r="I20" s="372" t="s">
        <v>1159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517</v>
      </c>
      <c r="F21" s="374" t="s">
        <v>1161</v>
      </c>
      <c r="G21" s="213" t="s">
        <v>1127</v>
      </c>
      <c r="H21" s="336" t="s">
        <v>1162</v>
      </c>
      <c r="I21" s="372" t="s">
        <v>1159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517</v>
      </c>
      <c r="F22" s="374" t="s">
        <v>1161</v>
      </c>
      <c r="G22" s="372" t="s">
        <v>1062</v>
      </c>
      <c r="H22" s="336" t="s">
        <v>1162</v>
      </c>
      <c r="I22" s="372" t="s">
        <v>1159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517</v>
      </c>
      <c r="F23" s="374" t="s">
        <v>494</v>
      </c>
      <c r="G23" s="372" t="s">
        <v>1163</v>
      </c>
      <c r="H23" s="336" t="s">
        <v>1164</v>
      </c>
      <c r="I23" s="372" t="s">
        <v>1165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517</v>
      </c>
      <c r="F24" s="374" t="s">
        <v>494</v>
      </c>
      <c r="G24" s="372" t="s">
        <v>1166</v>
      </c>
      <c r="H24" s="336" t="s">
        <v>1164</v>
      </c>
      <c r="I24" s="372" t="s">
        <v>1165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1154</v>
      </c>
      <c r="F25" s="374" t="s">
        <v>494</v>
      </c>
      <c r="G25" s="372" t="s">
        <v>1167</v>
      </c>
      <c r="H25" s="372" t="s">
        <v>53</v>
      </c>
      <c r="I25" s="372" t="s">
        <v>1168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280</v>
      </c>
      <c r="F26" s="374" t="s">
        <v>1169</v>
      </c>
      <c r="G26" s="372" t="s">
        <v>1167</v>
      </c>
      <c r="H26" s="372" t="s">
        <v>53</v>
      </c>
      <c r="I26" s="372" t="s">
        <v>1168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280</v>
      </c>
      <c r="F27" s="374" t="s">
        <v>1169</v>
      </c>
      <c r="G27" s="372" t="s">
        <v>1167</v>
      </c>
      <c r="H27" s="372" t="s">
        <v>53</v>
      </c>
      <c r="I27" s="372" t="s">
        <v>1168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280</v>
      </c>
      <c r="F28" s="374" t="s">
        <v>1169</v>
      </c>
      <c r="G28" s="372" t="s">
        <v>1167</v>
      </c>
      <c r="H28" s="372" t="s">
        <v>53</v>
      </c>
      <c r="I28" s="372" t="s">
        <v>1168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1108</v>
      </c>
    </row>
    <row r="50" spans="2:15">
      <c r="B50" s="387" t="s">
        <v>136</v>
      </c>
      <c r="D50" t="s">
        <v>1170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1171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1172</v>
      </c>
      <c r="H5" s="223" t="s">
        <v>1173</v>
      </c>
      <c r="I5" s="223" t="s">
        <v>1174</v>
      </c>
      <c r="J5" s="360" t="s">
        <v>1175</v>
      </c>
      <c r="K5" s="223" t="s">
        <v>1176</v>
      </c>
      <c r="L5" s="61"/>
      <c r="M5" s="423" t="s">
        <v>80</v>
      </c>
      <c r="N5" s="421" t="s">
        <v>81</v>
      </c>
      <c r="O5" s="425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0"/>
      <c r="K6" s="276"/>
      <c r="L6" s="61"/>
      <c r="M6" s="424" t="s">
        <v>775</v>
      </c>
      <c r="N6" s="417">
        <f>COUNTIF(E7:I28, "*Rowvan*")/2</f>
        <v>0</v>
      </c>
      <c r="O6" s="432" t="s">
        <v>1177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1178</v>
      </c>
      <c r="F7" s="373" t="s">
        <v>1060</v>
      </c>
      <c r="G7" s="372" t="s">
        <v>1178</v>
      </c>
      <c r="H7" s="336" t="s">
        <v>1037</v>
      </c>
      <c r="I7" s="336" t="s">
        <v>278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1178</v>
      </c>
      <c r="F8" s="373" t="s">
        <v>1060</v>
      </c>
      <c r="G8" s="436" t="s">
        <v>1178</v>
      </c>
      <c r="H8" s="336" t="s">
        <v>1037</v>
      </c>
      <c r="I8" s="372" t="s">
        <v>278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1178</v>
      </c>
      <c r="F9" s="372" t="s">
        <v>1060</v>
      </c>
      <c r="G9" s="302" t="s">
        <v>1179</v>
      </c>
      <c r="H9" s="336" t="s">
        <v>1037</v>
      </c>
      <c r="I9" s="372" t="s">
        <v>278</v>
      </c>
      <c r="J9" s="391"/>
      <c r="K9" s="300"/>
      <c r="L9" s="61"/>
      <c r="M9" s="415" t="s">
        <v>1071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1178</v>
      </c>
      <c r="F10" s="336" t="s">
        <v>1180</v>
      </c>
      <c r="G10" s="302" t="s">
        <v>1179</v>
      </c>
      <c r="H10" s="336" t="s">
        <v>1037</v>
      </c>
      <c r="I10" s="372" t="s">
        <v>278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1178</v>
      </c>
      <c r="F11" s="336" t="s">
        <v>1068</v>
      </c>
      <c r="G11" s="302" t="s">
        <v>1181</v>
      </c>
      <c r="H11" s="336" t="s">
        <v>1037</v>
      </c>
      <c r="I11" s="372" t="s">
        <v>278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1179</v>
      </c>
      <c r="F12" s="336" t="s">
        <v>58</v>
      </c>
      <c r="G12" s="302" t="s">
        <v>1181</v>
      </c>
      <c r="H12" s="336" t="s">
        <v>1037</v>
      </c>
      <c r="I12" s="372" t="s">
        <v>278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1179</v>
      </c>
      <c r="F13" s="434" t="s">
        <v>54</v>
      </c>
      <c r="G13" s="302" t="s">
        <v>1181</v>
      </c>
      <c r="H13" s="372" t="s">
        <v>278</v>
      </c>
      <c r="I13" s="372" t="s">
        <v>278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1179</v>
      </c>
      <c r="F14" s="435" t="s">
        <v>1182</v>
      </c>
      <c r="G14" s="302" t="s">
        <v>1181</v>
      </c>
      <c r="H14" s="372" t="s">
        <v>278</v>
      </c>
      <c r="I14" s="372" t="s">
        <v>278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514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1179</v>
      </c>
      <c r="F15" s="435" t="s">
        <v>1182</v>
      </c>
      <c r="G15" s="302" t="s">
        <v>54</v>
      </c>
      <c r="H15" s="372" t="s">
        <v>278</v>
      </c>
      <c r="I15" s="372" t="s">
        <v>278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1183</v>
      </c>
      <c r="F16" s="374" t="s">
        <v>1182</v>
      </c>
      <c r="G16" s="355" t="s">
        <v>54</v>
      </c>
      <c r="H16" s="372" t="s">
        <v>1184</v>
      </c>
      <c r="I16" s="372" t="s">
        <v>278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1183</v>
      </c>
      <c r="F17" s="306" t="s">
        <v>1186</v>
      </c>
      <c r="G17" s="336" t="s">
        <v>517</v>
      </c>
      <c r="H17" s="372" t="s">
        <v>476</v>
      </c>
      <c r="I17" s="372" t="s">
        <v>54</v>
      </c>
      <c r="J17" s="391"/>
      <c r="K17" s="300"/>
      <c r="L17" s="61"/>
      <c r="M17" s="414" t="s">
        <v>823</v>
      </c>
      <c r="N17" s="417">
        <f>COUNTIF(E7:I28, "*Casey*")/2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1187</v>
      </c>
      <c r="F18" s="374" t="s">
        <v>1182</v>
      </c>
      <c r="G18" s="372" t="s">
        <v>517</v>
      </c>
      <c r="H18" s="372" t="s">
        <v>1188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476</v>
      </c>
      <c r="F19" s="374" t="s">
        <v>1189</v>
      </c>
      <c r="G19" s="372" t="s">
        <v>517</v>
      </c>
      <c r="H19" s="372" t="s">
        <v>1188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514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1190</v>
      </c>
      <c r="F20" s="374" t="s">
        <v>1191</v>
      </c>
      <c r="G20" s="372" t="s">
        <v>517</v>
      </c>
      <c r="H20" s="372" t="s">
        <v>1188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1190</v>
      </c>
      <c r="F21" s="374" t="s">
        <v>1192</v>
      </c>
      <c r="G21" s="372" t="s">
        <v>517</v>
      </c>
      <c r="H21" s="372" t="s">
        <v>1193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1190</v>
      </c>
      <c r="F22" s="374" t="s">
        <v>1192</v>
      </c>
      <c r="G22" s="437" t="s">
        <v>1194</v>
      </c>
      <c r="H22" s="372" t="s">
        <v>1193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1195</v>
      </c>
      <c r="G23" s="437" t="s">
        <v>1194</v>
      </c>
      <c r="H23" s="372" t="s">
        <v>1193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1195</v>
      </c>
      <c r="G24" s="370" t="s">
        <v>56</v>
      </c>
      <c r="H24" s="372" t="s">
        <v>1071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1196</v>
      </c>
      <c r="G25" s="370" t="s">
        <v>56</v>
      </c>
      <c r="H25" s="372" t="s">
        <v>1071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1108</v>
      </c>
    </row>
    <row r="50" spans="2:15">
      <c r="B50" s="387" t="s">
        <v>136</v>
      </c>
      <c r="D50" t="s">
        <v>1170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1199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1200</v>
      </c>
      <c r="F6" s="282" t="s">
        <v>1200</v>
      </c>
      <c r="G6" s="282" t="s">
        <v>1200</v>
      </c>
      <c r="H6" s="282" t="s">
        <v>1200</v>
      </c>
      <c r="I6" s="282" t="s">
        <v>1200</v>
      </c>
      <c r="J6" s="298"/>
      <c r="K6" s="276"/>
      <c r="L6" s="61"/>
      <c r="M6" s="424" t="s">
        <v>775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1201</v>
      </c>
      <c r="F7" s="373" t="s">
        <v>1202</v>
      </c>
      <c r="G7" s="372" t="s">
        <v>1203</v>
      </c>
      <c r="H7" s="336" t="s">
        <v>1203</v>
      </c>
      <c r="I7" s="336" t="s">
        <v>1203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1201</v>
      </c>
      <c r="F8" s="306" t="s">
        <v>1010</v>
      </c>
      <c r="G8" s="372" t="s">
        <v>1203</v>
      </c>
      <c r="H8" s="372" t="s">
        <v>278</v>
      </c>
      <c r="I8" s="372" t="s">
        <v>278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1010</v>
      </c>
      <c r="F9" s="306" t="s">
        <v>1204</v>
      </c>
      <c r="G9" s="372" t="s">
        <v>1205</v>
      </c>
      <c r="H9" s="372" t="s">
        <v>278</v>
      </c>
      <c r="I9" s="372" t="s">
        <v>278</v>
      </c>
      <c r="J9" s="318"/>
      <c r="K9" s="300"/>
      <c r="L9" s="61"/>
      <c r="M9" s="415" t="s">
        <v>1071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1010</v>
      </c>
      <c r="F10" s="306" t="s">
        <v>1204</v>
      </c>
      <c r="G10" s="372" t="s">
        <v>1206</v>
      </c>
      <c r="H10" s="372" t="s">
        <v>278</v>
      </c>
      <c r="I10" s="372" t="s">
        <v>278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314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1010</v>
      </c>
      <c r="F11" s="306" t="s">
        <v>1204</v>
      </c>
      <c r="G11" s="372" t="s">
        <v>1206</v>
      </c>
      <c r="H11" s="372" t="s">
        <v>278</v>
      </c>
      <c r="I11" s="372" t="s">
        <v>278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1010</v>
      </c>
      <c r="F12" s="431" t="s">
        <v>58</v>
      </c>
      <c r="G12" s="372" t="s">
        <v>1206</v>
      </c>
      <c r="H12" s="372" t="s">
        <v>278</v>
      </c>
      <c r="I12" s="372" t="s">
        <v>976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1010</v>
      </c>
      <c r="F13" s="373" t="s">
        <v>58</v>
      </c>
      <c r="G13" s="372" t="s">
        <v>1206</v>
      </c>
      <c r="H13" s="372" t="s">
        <v>278</v>
      </c>
      <c r="I13" s="372" t="s">
        <v>976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1207</v>
      </c>
      <c r="F14" s="430" t="s">
        <v>1208</v>
      </c>
      <c r="G14" s="372" t="s">
        <v>1206</v>
      </c>
      <c r="H14" s="372" t="s">
        <v>278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514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1207</v>
      </c>
      <c r="F15" s="374" t="s">
        <v>56</v>
      </c>
      <c r="G15" s="372" t="s">
        <v>1206</v>
      </c>
      <c r="H15" s="372" t="s">
        <v>278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1010</v>
      </c>
      <c r="F16" s="374" t="s">
        <v>1182</v>
      </c>
      <c r="G16" s="372" t="s">
        <v>1184</v>
      </c>
      <c r="H16" s="372" t="s">
        <v>278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1209</v>
      </c>
      <c r="F17" s="374" t="s">
        <v>1182</v>
      </c>
      <c r="G17" s="372" t="s">
        <v>1184</v>
      </c>
      <c r="H17" s="336" t="s">
        <v>53</v>
      </c>
      <c r="I17" s="372" t="s">
        <v>56</v>
      </c>
      <c r="J17" s="318"/>
      <c r="K17" s="300"/>
      <c r="L17" s="61"/>
      <c r="M17" s="414" t="s">
        <v>823</v>
      </c>
      <c r="N17" s="417">
        <f>COUNTIF(E7:I28, "*Casey*")/2</f>
        <v>0</v>
      </c>
      <c r="O17" s="419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333</v>
      </c>
      <c r="F18" s="374" t="s">
        <v>1182</v>
      </c>
      <c r="G18" s="372" t="s">
        <v>1184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333</v>
      </c>
      <c r="F19" s="374" t="s">
        <v>56</v>
      </c>
      <c r="G19" s="372" t="s">
        <v>1210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514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333</v>
      </c>
      <c r="F20" s="374" t="s">
        <v>56</v>
      </c>
      <c r="G20" s="372" t="s">
        <v>1210</v>
      </c>
      <c r="H20" s="336" t="s">
        <v>53</v>
      </c>
      <c r="I20" s="336" t="s">
        <v>1211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333</v>
      </c>
      <c r="F21" s="374" t="s">
        <v>775</v>
      </c>
      <c r="G21" s="372" t="s">
        <v>1212</v>
      </c>
      <c r="H21" s="336" t="s">
        <v>53</v>
      </c>
      <c r="I21" s="336" t="s">
        <v>1211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333</v>
      </c>
      <c r="F22" s="374" t="s">
        <v>775</v>
      </c>
      <c r="G22" s="372" t="s">
        <v>1212</v>
      </c>
      <c r="H22" s="336" t="s">
        <v>53</v>
      </c>
      <c r="I22" s="336" t="s">
        <v>1211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1207</v>
      </c>
      <c r="F23" s="374" t="s">
        <v>1214</v>
      </c>
      <c r="G23" s="372" t="s">
        <v>1215</v>
      </c>
      <c r="H23" s="336" t="s">
        <v>53</v>
      </c>
      <c r="I23" s="336" t="s">
        <v>1211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1207</v>
      </c>
      <c r="F24" s="374" t="s">
        <v>1214</v>
      </c>
      <c r="G24" s="372" t="s">
        <v>1216</v>
      </c>
      <c r="H24" s="374" t="s">
        <v>1005</v>
      </c>
      <c r="I24" s="336" t="s">
        <v>976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1207</v>
      </c>
      <c r="F25" s="374" t="s">
        <v>1217</v>
      </c>
      <c r="G25" s="372" t="s">
        <v>1218</v>
      </c>
      <c r="H25" s="374" t="s">
        <v>1005</v>
      </c>
      <c r="I25" s="336" t="s">
        <v>976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1207</v>
      </c>
      <c r="F26" s="374" t="s">
        <v>1217</v>
      </c>
      <c r="G26" s="372" t="s">
        <v>1218</v>
      </c>
      <c r="H26" s="374" t="s">
        <v>1005</v>
      </c>
      <c r="I26" s="336" t="s">
        <v>976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1217</v>
      </c>
      <c r="G27" s="372" t="s">
        <v>1218</v>
      </c>
      <c r="H27" s="374" t="s">
        <v>1005</v>
      </c>
      <c r="I27" s="336" t="s">
        <v>976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1217</v>
      </c>
      <c r="G28" s="372" t="s">
        <v>1218</v>
      </c>
      <c r="H28" s="374" t="s">
        <v>1005</v>
      </c>
      <c r="I28" s="336" t="s">
        <v>976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1219</v>
      </c>
    </row>
    <row r="50" spans="2:15">
      <c r="B50" s="387" t="s">
        <v>136</v>
      </c>
      <c r="D50" t="s">
        <v>1170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1220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360" t="s">
        <v>1224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863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1079</v>
      </c>
      <c r="F6" s="427" t="s">
        <v>1079</v>
      </c>
      <c r="G6" s="429" t="s">
        <v>1079</v>
      </c>
      <c r="H6" s="428"/>
      <c r="I6" s="282" t="s">
        <v>1079</v>
      </c>
      <c r="J6" s="298"/>
      <c r="K6" s="276"/>
      <c r="L6" s="61"/>
      <c r="M6" s="424" t="s">
        <v>775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1062</v>
      </c>
      <c r="F7" s="336" t="s">
        <v>1225</v>
      </c>
      <c r="G7" s="374" t="s">
        <v>1062</v>
      </c>
      <c r="H7" s="362"/>
      <c r="I7" s="336" t="s">
        <v>1062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1226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1225</v>
      </c>
      <c r="G8" s="374" t="s">
        <v>1062</v>
      </c>
      <c r="H8" s="362"/>
      <c r="I8" s="336" t="s">
        <v>1062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1225</v>
      </c>
      <c r="G9" s="374" t="s">
        <v>1062</v>
      </c>
      <c r="H9" s="362"/>
      <c r="I9" s="336" t="s">
        <v>1227</v>
      </c>
      <c r="J9" s="318"/>
      <c r="K9" s="300"/>
      <c r="L9" s="61"/>
      <c r="M9" s="415" t="s">
        <v>1071</v>
      </c>
      <c r="N9" s="417">
        <f>COUNTIF(E7:I28, "*Henry*")/2</f>
        <v>0</v>
      </c>
      <c r="O9" s="413" t="s">
        <v>1228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1225</v>
      </c>
      <c r="G10" s="374" t="s">
        <v>1062</v>
      </c>
      <c r="H10" s="362"/>
      <c r="I10" s="336" t="s">
        <v>1227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314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1225</v>
      </c>
      <c r="G11" s="374" t="s">
        <v>1062</v>
      </c>
      <c r="H11" s="362"/>
      <c r="I11" s="336" t="s">
        <v>278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1062</v>
      </c>
      <c r="G12" s="374" t="s">
        <v>1062</v>
      </c>
      <c r="H12" s="388"/>
      <c r="I12" s="336" t="s">
        <v>278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514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1229</v>
      </c>
      <c r="G13" s="336" t="s">
        <v>1225</v>
      </c>
      <c r="H13" s="388"/>
      <c r="I13" s="336" t="s">
        <v>278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751</v>
      </c>
      <c r="G14" s="336" t="s">
        <v>1225</v>
      </c>
      <c r="H14" s="388"/>
      <c r="I14" s="336" t="s">
        <v>278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514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751</v>
      </c>
      <c r="G15" s="336" t="s">
        <v>1225</v>
      </c>
      <c r="H15" s="388"/>
      <c r="I15" s="336" t="s">
        <v>1230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280</v>
      </c>
      <c r="F16" s="374" t="s">
        <v>64</v>
      </c>
      <c r="G16" s="336" t="s">
        <v>1225</v>
      </c>
      <c r="H16" s="388"/>
      <c r="I16" s="336" t="s">
        <v>1230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280</v>
      </c>
      <c r="F17" s="374" t="s">
        <v>64</v>
      </c>
      <c r="G17" s="336" t="s">
        <v>1231</v>
      </c>
      <c r="H17" s="362"/>
      <c r="I17" s="336" t="s">
        <v>1178</v>
      </c>
      <c r="J17" s="318"/>
      <c r="K17" s="300"/>
      <c r="L17" s="61"/>
      <c r="M17" s="414" t="s">
        <v>823</v>
      </c>
      <c r="N17" s="417">
        <f>COUNTIF(E7:I28, "*Casey*")/2</f>
        <v>0</v>
      </c>
      <c r="O17" s="419" t="s">
        <v>514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775</v>
      </c>
      <c r="G18" s="336" t="s">
        <v>1231</v>
      </c>
      <c r="H18" s="362"/>
      <c r="I18" s="336" t="s">
        <v>1232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514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775</v>
      </c>
      <c r="G19" s="336" t="s">
        <v>1231</v>
      </c>
      <c r="H19" s="388"/>
      <c r="I19" s="336" t="s">
        <v>1233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514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1234</v>
      </c>
      <c r="G20" s="336" t="s">
        <v>1231</v>
      </c>
      <c r="H20" s="388"/>
      <c r="I20" s="336" t="s">
        <v>1233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1235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1234</v>
      </c>
      <c r="G21" s="336" t="s">
        <v>1231</v>
      </c>
      <c r="H21" s="388"/>
      <c r="I21" s="336" t="s">
        <v>1233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1213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775</v>
      </c>
      <c r="F22" s="374" t="s">
        <v>1234</v>
      </c>
      <c r="G22" s="336" t="s">
        <v>1225</v>
      </c>
      <c r="H22" s="388"/>
      <c r="I22" s="336" t="s">
        <v>1233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775</v>
      </c>
      <c r="F23" s="374" t="s">
        <v>1234</v>
      </c>
      <c r="G23" s="372" t="s">
        <v>494</v>
      </c>
      <c r="H23" s="388"/>
      <c r="I23" s="336" t="s">
        <v>1233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775</v>
      </c>
      <c r="F24" s="374" t="s">
        <v>1234</v>
      </c>
      <c r="G24" s="372" t="s">
        <v>494</v>
      </c>
      <c r="H24" s="388"/>
      <c r="I24" s="336" t="s">
        <v>1236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775</v>
      </c>
      <c r="F25" s="374" t="s">
        <v>1234</v>
      </c>
      <c r="G25" s="372" t="s">
        <v>494</v>
      </c>
      <c r="H25" s="388"/>
      <c r="I25" s="336" t="s">
        <v>1237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1238</v>
      </c>
      <c r="G26" s="372" t="s">
        <v>494</v>
      </c>
      <c r="H26" s="388"/>
      <c r="I26" s="372" t="s">
        <v>1236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1238</v>
      </c>
      <c r="G27" s="372" t="s">
        <v>494</v>
      </c>
      <c r="H27" s="388"/>
      <c r="I27" s="372" t="s">
        <v>1236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1238</v>
      </c>
      <c r="G28" s="372" t="s">
        <v>494</v>
      </c>
      <c r="H28" s="388"/>
      <c r="I28" s="372" t="s">
        <v>1236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1219</v>
      </c>
    </row>
    <row r="50" spans="2:15">
      <c r="B50" s="387" t="s">
        <v>136</v>
      </c>
      <c r="D50" t="s">
        <v>1170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1239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76" t="s">
        <v>80</v>
      </c>
      <c r="N5" s="404" t="s">
        <v>81</v>
      </c>
      <c r="O5" s="411" t="s">
        <v>863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97" t="s">
        <v>53</v>
      </c>
      <c r="N6" s="405">
        <f>COUNTIF(E8:I29, "*YB*")/2</f>
        <v>7</v>
      </c>
      <c r="O6" s="408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1254</v>
      </c>
      <c r="F7" s="282" t="s">
        <v>1254</v>
      </c>
      <c r="G7" s="282" t="s">
        <v>1254</v>
      </c>
      <c r="H7" s="282" t="s">
        <v>1254</v>
      </c>
      <c r="I7" s="282" t="s">
        <v>1254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1255</v>
      </c>
      <c r="F8" s="373" t="s">
        <v>55</v>
      </c>
      <c r="G8" s="372" t="s">
        <v>54</v>
      </c>
      <c r="H8" s="412" t="s">
        <v>54</v>
      </c>
      <c r="I8" s="336" t="s">
        <v>1256</v>
      </c>
      <c r="J8" s="318"/>
      <c r="K8" s="301"/>
      <c r="L8" s="61"/>
      <c r="M8" s="399" t="s">
        <v>1071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1255</v>
      </c>
      <c r="F9" s="373" t="s">
        <v>55</v>
      </c>
      <c r="G9" s="372" t="s">
        <v>54</v>
      </c>
      <c r="H9" s="370" t="s">
        <v>54</v>
      </c>
      <c r="I9" s="336" t="s">
        <v>1256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1255</v>
      </c>
      <c r="F10" s="306" t="s">
        <v>55</v>
      </c>
      <c r="G10" s="372" t="s">
        <v>327</v>
      </c>
      <c r="H10" s="370" t="s">
        <v>54</v>
      </c>
      <c r="I10" s="336" t="s">
        <v>1256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1257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1255</v>
      </c>
      <c r="F11" s="306" t="s">
        <v>1258</v>
      </c>
      <c r="G11" s="372" t="s">
        <v>327</v>
      </c>
      <c r="H11" s="370" t="s">
        <v>54</v>
      </c>
      <c r="I11" s="336" t="s">
        <v>1256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1255</v>
      </c>
      <c r="F12" s="306" t="s">
        <v>1258</v>
      </c>
      <c r="G12" s="372" t="s">
        <v>327</v>
      </c>
      <c r="H12" s="370" t="s">
        <v>54</v>
      </c>
      <c r="I12" s="336" t="s">
        <v>1256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1255</v>
      </c>
      <c r="F13" s="374" t="s">
        <v>1259</v>
      </c>
      <c r="G13" s="372" t="s">
        <v>54</v>
      </c>
      <c r="H13" s="370" t="s">
        <v>54</v>
      </c>
      <c r="I13" s="336" t="s">
        <v>1256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514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1255</v>
      </c>
      <c r="F14" s="374" t="s">
        <v>1259</v>
      </c>
      <c r="G14" s="372" t="s">
        <v>54</v>
      </c>
      <c r="H14" s="370" t="s">
        <v>54</v>
      </c>
      <c r="I14" s="336" t="s">
        <v>1256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1260</v>
      </c>
      <c r="G15" s="372" t="s">
        <v>54</v>
      </c>
      <c r="H15" s="370" t="s">
        <v>54</v>
      </c>
      <c r="I15" s="336" t="s">
        <v>1256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1260</v>
      </c>
      <c r="G16" s="372" t="s">
        <v>54</v>
      </c>
      <c r="H16" s="370" t="s">
        <v>1261</v>
      </c>
      <c r="I16" s="372" t="s">
        <v>53</v>
      </c>
      <c r="J16" s="318"/>
      <c r="K16" s="300"/>
      <c r="L16" s="61"/>
      <c r="M16" s="401" t="s">
        <v>823</v>
      </c>
      <c r="N16" s="406">
        <f>COUNTIF(E8:I29, "*Casey*")/2</f>
        <v>0</v>
      </c>
      <c r="O16" s="410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1262</v>
      </c>
      <c r="G17" s="372" t="s">
        <v>54</v>
      </c>
      <c r="H17" s="370" t="s">
        <v>1261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280</v>
      </c>
      <c r="F18" s="374" t="s">
        <v>1263</v>
      </c>
      <c r="G18" s="372" t="s">
        <v>54</v>
      </c>
      <c r="H18" s="336" t="s">
        <v>1264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280</v>
      </c>
      <c r="F19" s="374" t="s">
        <v>1265</v>
      </c>
      <c r="G19" s="372" t="s">
        <v>54</v>
      </c>
      <c r="H19" s="336" t="s">
        <v>1264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280</v>
      </c>
      <c r="F20" s="374" t="s">
        <v>1265</v>
      </c>
      <c r="G20" s="372" t="s">
        <v>54</v>
      </c>
      <c r="H20" s="336" t="s">
        <v>1264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1213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280</v>
      </c>
      <c r="F21" s="374" t="s">
        <v>1265</v>
      </c>
      <c r="G21" s="372" t="s">
        <v>54</v>
      </c>
      <c r="H21" s="336" t="s">
        <v>1264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280</v>
      </c>
      <c r="F22" s="374" t="s">
        <v>1265</v>
      </c>
      <c r="G22" s="372" t="s">
        <v>54</v>
      </c>
      <c r="H22" s="336" t="s">
        <v>1264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1266</v>
      </c>
      <c r="G23" s="372" t="s">
        <v>54</v>
      </c>
      <c r="H23" s="336" t="s">
        <v>1264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1267</v>
      </c>
      <c r="G24" s="370" t="s">
        <v>54</v>
      </c>
      <c r="H24" s="336" t="s">
        <v>1264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1268</v>
      </c>
      <c r="G25" s="370" t="s">
        <v>54</v>
      </c>
      <c r="H25" s="336" t="s">
        <v>1264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1268</v>
      </c>
      <c r="G26" s="370" t="s">
        <v>54</v>
      </c>
      <c r="H26" s="370" t="s">
        <v>1269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1268</v>
      </c>
      <c r="G27" s="372" t="s">
        <v>54</v>
      </c>
      <c r="H27" s="370" t="s">
        <v>1269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1268</v>
      </c>
      <c r="G28" s="372" t="s">
        <v>54</v>
      </c>
      <c r="H28" s="370" t="s">
        <v>1269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1268</v>
      </c>
      <c r="G29" s="372" t="s">
        <v>54</v>
      </c>
      <c r="H29" s="370" t="s">
        <v>1269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1270</v>
      </c>
    </row>
    <row r="51" spans="2:15">
      <c r="B51" s="387" t="s">
        <v>136</v>
      </c>
      <c r="D51" t="s">
        <v>1170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1271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77" t="s">
        <v>53</v>
      </c>
      <c r="N6" s="383">
        <f>COUNTIF(E8:I29,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278</v>
      </c>
      <c r="F7" s="282" t="s">
        <v>278</v>
      </c>
      <c r="G7" s="282" t="s">
        <v>278</v>
      </c>
      <c r="H7" s="282" t="s">
        <v>278</v>
      </c>
      <c r="I7" s="282" t="s">
        <v>278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1010</v>
      </c>
      <c r="F8" s="373" t="s">
        <v>54</v>
      </c>
      <c r="G8" s="372" t="s">
        <v>1010</v>
      </c>
      <c r="H8" s="336" t="s">
        <v>1010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1010</v>
      </c>
      <c r="F9" s="373" t="s">
        <v>54</v>
      </c>
      <c r="G9" s="372" t="s">
        <v>278</v>
      </c>
      <c r="H9" s="336" t="s">
        <v>1010</v>
      </c>
      <c r="I9" s="372" t="s">
        <v>278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514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1010</v>
      </c>
      <c r="F10" s="306" t="s">
        <v>54</v>
      </c>
      <c r="G10" s="372" t="s">
        <v>278</v>
      </c>
      <c r="H10" s="336" t="s">
        <v>1010</v>
      </c>
      <c r="I10" s="372" t="s">
        <v>278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1010</v>
      </c>
      <c r="F11" s="306" t="s">
        <v>54</v>
      </c>
      <c r="G11" s="372" t="s">
        <v>278</v>
      </c>
      <c r="H11" s="336" t="s">
        <v>1010</v>
      </c>
      <c r="I11" s="372" t="s">
        <v>278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1010</v>
      </c>
      <c r="F12" s="306" t="s">
        <v>54</v>
      </c>
      <c r="G12" s="213" t="s">
        <v>278</v>
      </c>
      <c r="H12" s="336" t="s">
        <v>1010</v>
      </c>
      <c r="I12" s="372" t="s">
        <v>278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514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1010</v>
      </c>
      <c r="F13" s="374" t="s">
        <v>1272</v>
      </c>
      <c r="G13" s="336" t="s">
        <v>1010</v>
      </c>
      <c r="H13" s="372" t="s">
        <v>278</v>
      </c>
      <c r="I13" s="372" t="s">
        <v>278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1010</v>
      </c>
      <c r="F14" s="374" t="s">
        <v>1272</v>
      </c>
      <c r="G14" s="336" t="s">
        <v>1010</v>
      </c>
      <c r="H14" s="372" t="s">
        <v>278</v>
      </c>
      <c r="I14" s="372" t="s">
        <v>278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278</v>
      </c>
      <c r="F15" s="374" t="s">
        <v>1272</v>
      </c>
      <c r="G15" s="336" t="s">
        <v>1010</v>
      </c>
      <c r="H15" s="372" t="s">
        <v>278</v>
      </c>
      <c r="I15" s="372" t="s">
        <v>278</v>
      </c>
      <c r="J15" s="318"/>
      <c r="K15" s="300"/>
      <c r="L15" s="61"/>
      <c r="M15" s="378" t="s">
        <v>823</v>
      </c>
      <c r="N15" s="384">
        <f>COUNTIF(E8:I29, "*Casey*")/2</f>
        <v>0</v>
      </c>
      <c r="O15" s="224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278</v>
      </c>
      <c r="F16" s="374" t="s">
        <v>1272</v>
      </c>
      <c r="G16" s="336" t="s">
        <v>1010</v>
      </c>
      <c r="H16" s="372" t="s">
        <v>278</v>
      </c>
      <c r="I16" s="372" t="s">
        <v>278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1273</v>
      </c>
      <c r="F17" s="374" t="s">
        <v>1272</v>
      </c>
      <c r="G17" s="336" t="s">
        <v>1010</v>
      </c>
      <c r="H17" s="372" t="s">
        <v>278</v>
      </c>
      <c r="I17" s="372" t="s">
        <v>278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1082</v>
      </c>
      <c r="G18" s="336" t="s">
        <v>1010</v>
      </c>
      <c r="H18" s="336" t="s">
        <v>1010</v>
      </c>
      <c r="I18" s="336" t="s">
        <v>1010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1082</v>
      </c>
      <c r="G19" s="372" t="s">
        <v>278</v>
      </c>
      <c r="H19" s="336" t="s">
        <v>1010</v>
      </c>
      <c r="I19" s="336" t="s">
        <v>1010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1274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1082</v>
      </c>
      <c r="G20" s="372" t="s">
        <v>333</v>
      </c>
      <c r="H20" s="372" t="s">
        <v>1275</v>
      </c>
      <c r="I20" s="336" t="s">
        <v>1010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1274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1082</v>
      </c>
      <c r="G21" s="372" t="s">
        <v>333</v>
      </c>
      <c r="H21" s="372" t="s">
        <v>1275</v>
      </c>
      <c r="I21" s="336" t="s">
        <v>1010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280</v>
      </c>
      <c r="F22" s="374" t="s">
        <v>1082</v>
      </c>
      <c r="G22" s="372" t="s">
        <v>333</v>
      </c>
      <c r="H22" s="372" t="s">
        <v>1275</v>
      </c>
      <c r="I22" s="336" t="s">
        <v>1010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1082</v>
      </c>
      <c r="G23" s="372" t="s">
        <v>333</v>
      </c>
      <c r="H23" s="372" t="s">
        <v>1275</v>
      </c>
      <c r="I23" s="336" t="s">
        <v>1010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1082</v>
      </c>
      <c r="G24" s="372" t="s">
        <v>333</v>
      </c>
      <c r="H24" s="372" t="s">
        <v>1275</v>
      </c>
      <c r="I24" s="336" t="s">
        <v>1010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1082</v>
      </c>
      <c r="G25" s="372" t="s">
        <v>333</v>
      </c>
      <c r="H25" s="372" t="s">
        <v>333</v>
      </c>
      <c r="I25" s="336" t="s">
        <v>1010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1082</v>
      </c>
      <c r="G26" s="372" t="s">
        <v>333</v>
      </c>
      <c r="H26" s="372" t="s">
        <v>333</v>
      </c>
      <c r="I26" s="372" t="s">
        <v>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280</v>
      </c>
      <c r="F27" s="374" t="s">
        <v>1082</v>
      </c>
      <c r="G27" s="372" t="s">
        <v>333</v>
      </c>
      <c r="H27" s="372" t="s">
        <v>333</v>
      </c>
      <c r="I27" s="372" t="s">
        <v>278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1082</v>
      </c>
      <c r="G28" s="372" t="s">
        <v>333</v>
      </c>
      <c r="H28" s="372" t="s">
        <v>333</v>
      </c>
      <c r="I28" s="372" t="s">
        <v>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976</v>
      </c>
      <c r="F29" s="374" t="s">
        <v>1082</v>
      </c>
      <c r="G29" s="372" t="s">
        <v>333</v>
      </c>
      <c r="H29" s="372" t="s">
        <v>333</v>
      </c>
      <c r="I29" s="372" t="s">
        <v>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1276</v>
      </c>
    </row>
    <row r="51" spans="2:15">
      <c r="M51" s="61"/>
      <c r="N51" s="62"/>
      <c r="O51" s="61"/>
    </row>
    <row r="52" spans="2:15">
      <c r="D52" t="s">
        <v>1277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1278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68" t="s">
        <v>53</v>
      </c>
      <c r="N6" s="369">
        <f>COUNTIF(E8:I29,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1280</v>
      </c>
      <c r="G12" s="371" t="s">
        <v>1279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823</v>
      </c>
      <c r="N15" s="365">
        <f>COUNTIF(E8:I29, "*Casey*")/2</f>
        <v>0</v>
      </c>
      <c r="O15" s="224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1285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68" t="s">
        <v>53</v>
      </c>
      <c r="N6" s="369">
        <f>COUNTIF(E8:I29,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327</v>
      </c>
      <c r="G11" s="336"/>
      <c r="H11" s="358" t="s">
        <v>278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823</v>
      </c>
      <c r="N15" s="365">
        <f>COUNTIF(E8:I29, "*Casey*")/2</f>
        <v>0</v>
      </c>
      <c r="O15" s="224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58" t="s">
        <v>1201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58" t="s">
        <v>1201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1260</v>
      </c>
      <c r="G18" s="306" t="s">
        <v>1201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1201</v>
      </c>
      <c r="G24" s="336"/>
      <c r="H24" s="358"/>
      <c r="I24" s="336" t="s">
        <v>1068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1201</v>
      </c>
      <c r="G25" s="336"/>
      <c r="H25" s="358"/>
      <c r="I25" s="336" t="s">
        <v>1068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1288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COUNTIF(E8:I29,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1281</v>
      </c>
      <c r="G13" s="336" t="s">
        <v>63</v>
      </c>
      <c r="H13" s="358" t="s">
        <v>278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278</v>
      </c>
      <c r="I15" s="358" t="s">
        <v>63</v>
      </c>
      <c r="J15" s="318"/>
      <c r="K15" s="300"/>
      <c r="L15" s="61"/>
      <c r="M15" s="329" t="s">
        <v>823</v>
      </c>
      <c r="N15" s="326">
        <f>COUNTIF(E8:I29, "*Casey*")/2</f>
        <v>0</v>
      </c>
      <c r="O15" s="224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1260</v>
      </c>
      <c r="G17" s="336" t="s">
        <v>63</v>
      </c>
      <c r="H17" s="336" t="s">
        <v>278</v>
      </c>
      <c r="I17" s="336" t="s">
        <v>1296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1260</v>
      </c>
      <c r="G18" s="336" t="s">
        <v>63</v>
      </c>
      <c r="H18" s="336" t="s">
        <v>278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1297</v>
      </c>
      <c r="G20" s="336" t="s">
        <v>63</v>
      </c>
      <c r="H20" s="336" t="s">
        <v>278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1297</v>
      </c>
      <c r="G21" s="336" t="s">
        <v>63</v>
      </c>
      <c r="H21" s="358" t="s">
        <v>278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1297</v>
      </c>
      <c r="G22" s="336" t="s">
        <v>63</v>
      </c>
      <c r="H22" s="358" t="s">
        <v>278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1297</v>
      </c>
      <c r="G23" s="336" t="s">
        <v>1298</v>
      </c>
      <c r="H23" s="358" t="s">
        <v>278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1127</v>
      </c>
      <c r="F24" s="358" t="s">
        <v>1299</v>
      </c>
      <c r="G24" s="336" t="s">
        <v>58</v>
      </c>
      <c r="H24" s="358" t="s">
        <v>278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1127</v>
      </c>
      <c r="F25" s="358" t="s">
        <v>1299</v>
      </c>
      <c r="G25" s="336" t="s">
        <v>58</v>
      </c>
      <c r="H25" s="358" t="s">
        <v>278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494</v>
      </c>
      <c r="F26" s="358" t="s">
        <v>1299</v>
      </c>
      <c r="G26" s="336"/>
      <c r="H26" s="358" t="s">
        <v>278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494</v>
      </c>
      <c r="F27" s="358" t="s">
        <v>1299</v>
      </c>
      <c r="G27" s="336"/>
      <c r="H27" s="358" t="s">
        <v>278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278</v>
      </c>
      <c r="F28" s="358" t="s">
        <v>1260</v>
      </c>
      <c r="G28" s="294"/>
      <c r="H28" s="358" t="s">
        <v>1300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278</v>
      </c>
      <c r="F29" s="358" t="s">
        <v>1260</v>
      </c>
      <c r="G29" s="294"/>
      <c r="H29" s="358" t="s">
        <v>1300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1301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1302</v>
      </c>
      <c r="F5" s="223" t="s">
        <v>1303</v>
      </c>
      <c r="G5" s="360" t="s">
        <v>1304</v>
      </c>
      <c r="H5" s="223" t="s">
        <v>1305</v>
      </c>
      <c r="I5" s="223" t="s">
        <v>1306</v>
      </c>
      <c r="J5" s="223" t="s">
        <v>1307</v>
      </c>
      <c r="K5" s="223" t="s">
        <v>1308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361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COUNTIF(E8:I29,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1309</v>
      </c>
      <c r="G12" s="362"/>
      <c r="H12" s="358" t="s">
        <v>1298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514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1309</v>
      </c>
      <c r="G13" s="362"/>
      <c r="H13" s="358" t="s">
        <v>1298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1309</v>
      </c>
      <c r="G14" s="362"/>
      <c r="H14" s="358" t="s">
        <v>1310</v>
      </c>
      <c r="I14" s="358" t="s">
        <v>1311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1309</v>
      </c>
      <c r="G15" s="362"/>
      <c r="H15" s="336" t="s">
        <v>1310</v>
      </c>
      <c r="I15" s="336" t="s">
        <v>1311</v>
      </c>
      <c r="J15" s="318"/>
      <c r="K15" s="300"/>
      <c r="L15" s="61"/>
      <c r="M15" s="329" t="s">
        <v>823</v>
      </c>
      <c r="N15" s="326">
        <f>COUNTIF(E8:I29, "*Casey*")/2</f>
        <v>0</v>
      </c>
      <c r="O15" s="224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1309</v>
      </c>
      <c r="G16" s="362"/>
      <c r="H16" s="336" t="s">
        <v>61</v>
      </c>
      <c r="I16" s="336" t="s">
        <v>1312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1309</v>
      </c>
      <c r="G17" s="362"/>
      <c r="H17" s="336" t="s">
        <v>61</v>
      </c>
      <c r="I17" s="336" t="s">
        <v>1312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712</v>
      </c>
      <c r="G18" s="362"/>
      <c r="H18" s="336" t="s">
        <v>61</v>
      </c>
      <c r="I18" s="336" t="s">
        <v>1312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712</v>
      </c>
      <c r="G19" s="362"/>
      <c r="H19" s="336" t="s">
        <v>63</v>
      </c>
      <c r="I19" s="336" t="s">
        <v>1313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712</v>
      </c>
      <c r="G20" s="362"/>
      <c r="H20" s="336" t="s">
        <v>63</v>
      </c>
      <c r="I20" s="336" t="s">
        <v>1313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1314</v>
      </c>
      <c r="F21" s="336" t="s">
        <v>712</v>
      </c>
      <c r="G21" s="362"/>
      <c r="H21" s="358" t="s">
        <v>63</v>
      </c>
      <c r="I21" s="358" t="s">
        <v>1315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1314</v>
      </c>
      <c r="F22" s="358" t="s">
        <v>1316</v>
      </c>
      <c r="G22" s="362"/>
      <c r="H22" s="358" t="s">
        <v>63</v>
      </c>
      <c r="I22" s="358" t="s">
        <v>1315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1314</v>
      </c>
      <c r="F23" s="358" t="s">
        <v>1316</v>
      </c>
      <c r="G23" s="362"/>
      <c r="H23" s="358" t="s">
        <v>63</v>
      </c>
      <c r="I23" s="358" t="s">
        <v>1315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1314</v>
      </c>
      <c r="F24" s="358" t="s">
        <v>1316</v>
      </c>
      <c r="G24" s="362"/>
      <c r="H24" s="358" t="s">
        <v>63</v>
      </c>
      <c r="I24" s="358" t="s">
        <v>1315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1314</v>
      </c>
      <c r="F25" s="358" t="s">
        <v>1316</v>
      </c>
      <c r="G25" s="362"/>
      <c r="H25" s="358" t="s">
        <v>63</v>
      </c>
      <c r="I25" s="358" t="s">
        <v>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1317</v>
      </c>
      <c r="F26" s="358" t="s">
        <v>1316</v>
      </c>
      <c r="G26" s="362"/>
      <c r="H26" s="358" t="s">
        <v>63</v>
      </c>
      <c r="I26" s="358" t="s">
        <v>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1317</v>
      </c>
      <c r="F27" s="358" t="s">
        <v>1316</v>
      </c>
      <c r="G27" s="362"/>
      <c r="H27" s="358" t="s">
        <v>63</v>
      </c>
      <c r="I27" s="358" t="s">
        <v>278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1317</v>
      </c>
      <c r="F28" s="358" t="s">
        <v>1316</v>
      </c>
      <c r="G28" s="321"/>
      <c r="H28" s="358" t="s">
        <v>63</v>
      </c>
      <c r="I28" s="358" t="s">
        <v>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1317</v>
      </c>
      <c r="F29" s="358" t="s">
        <v>1316</v>
      </c>
      <c r="G29" s="321"/>
      <c r="H29" s="358" t="s">
        <v>63</v>
      </c>
      <c r="I29" s="358" t="s">
        <v>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1318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1319</v>
      </c>
      <c r="I5" s="223" t="s">
        <v>1320</v>
      </c>
      <c r="J5" s="223" t="s">
        <v>1321</v>
      </c>
      <c r="K5" s="223" t="s">
        <v>1322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COUNTIF(E8:I29,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1323</v>
      </c>
      <c r="F12" s="336" t="s">
        <v>62</v>
      </c>
      <c r="G12" s="336" t="s">
        <v>1323</v>
      </c>
      <c r="H12" s="336" t="s">
        <v>1323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1323</v>
      </c>
      <c r="F13" s="336" t="s">
        <v>62</v>
      </c>
      <c r="G13" s="336" t="s">
        <v>1323</v>
      </c>
      <c r="H13" s="336" t="s">
        <v>1323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1323</v>
      </c>
      <c r="F14" s="336" t="s">
        <v>62</v>
      </c>
      <c r="G14" s="336" t="s">
        <v>1323</v>
      </c>
      <c r="H14" s="336" t="s">
        <v>1323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1323</v>
      </c>
      <c r="F15" s="336" t="s">
        <v>62</v>
      </c>
      <c r="G15" s="336" t="s">
        <v>1323</v>
      </c>
      <c r="H15" s="336" t="s">
        <v>1323</v>
      </c>
      <c r="I15" s="306" t="s">
        <v>54</v>
      </c>
      <c r="J15" s="318"/>
      <c r="K15" s="300"/>
      <c r="L15" s="61"/>
      <c r="M15" s="329" t="s">
        <v>823</v>
      </c>
      <c r="N15" s="326">
        <f>COUNTIF(E8:I29, "*Casey*")/2</f>
        <v>0</v>
      </c>
      <c r="O15" s="224" t="s">
        <v>514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1323</v>
      </c>
      <c r="F16" s="336" t="s">
        <v>62</v>
      </c>
      <c r="G16" s="336" t="s">
        <v>1324</v>
      </c>
      <c r="H16" s="336" t="s">
        <v>1323</v>
      </c>
      <c r="I16" s="336" t="s">
        <v>1325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1324</v>
      </c>
      <c r="H17" s="336" t="s">
        <v>1323</v>
      </c>
      <c r="I17" s="336" t="s">
        <v>1325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1326</v>
      </c>
      <c r="G18" s="336" t="s">
        <v>1324</v>
      </c>
      <c r="H18" s="336" t="s">
        <v>1323</v>
      </c>
      <c r="I18" s="336" t="s">
        <v>1327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1326</v>
      </c>
      <c r="G19" s="336" t="s">
        <v>1324</v>
      </c>
      <c r="H19" s="336" t="s">
        <v>1324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1326</v>
      </c>
      <c r="G20" s="336" t="s">
        <v>1328</v>
      </c>
      <c r="H20" s="336" t="s">
        <v>1324</v>
      </c>
      <c r="I20" s="336" t="s">
        <v>1327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1326</v>
      </c>
      <c r="G21" s="336" t="s">
        <v>1328</v>
      </c>
      <c r="H21" s="336" t="s">
        <v>1324</v>
      </c>
      <c r="I21" s="336" t="s">
        <v>1325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1329</v>
      </c>
      <c r="G22" s="336" t="s">
        <v>1330</v>
      </c>
      <c r="H22" s="336" t="s">
        <v>1326</v>
      </c>
      <c r="I22" s="336" t="s">
        <v>1296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1329</v>
      </c>
      <c r="G23" s="336" t="s">
        <v>1331</v>
      </c>
      <c r="H23" s="336" t="s">
        <v>1326</v>
      </c>
      <c r="I23" s="336" t="s">
        <v>1332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1333</v>
      </c>
      <c r="G24" s="336" t="s">
        <v>1334</v>
      </c>
      <c r="H24" s="336" t="s">
        <v>1335</v>
      </c>
      <c r="I24" s="336" t="s">
        <v>1332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1333</v>
      </c>
      <c r="G25" s="336" t="s">
        <v>1334</v>
      </c>
      <c r="H25" s="336" t="s">
        <v>1335</v>
      </c>
      <c r="I25" s="336" t="s">
        <v>1332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1333</v>
      </c>
      <c r="G26" s="336" t="s">
        <v>1334</v>
      </c>
      <c r="H26" s="336" t="s">
        <v>1335</v>
      </c>
      <c r="I26" s="336" t="s">
        <v>1332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1333</v>
      </c>
      <c r="G27" s="336" t="s">
        <v>1334</v>
      </c>
      <c r="H27" s="336" t="s">
        <v>1335</v>
      </c>
      <c r="I27" s="336" t="s">
        <v>1336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764</v>
      </c>
      <c r="G28" s="294" t="s">
        <v>764</v>
      </c>
      <c r="H28" s="336" t="s">
        <v>61</v>
      </c>
      <c r="I28" s="336" t="s">
        <v>1332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764</v>
      </c>
      <c r="G29" s="294" t="s">
        <v>764</v>
      </c>
      <c r="H29" s="336" t="s">
        <v>61</v>
      </c>
      <c r="I29" s="336" t="s">
        <v>1332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1337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COUNTIF(E8:I29,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823</v>
      </c>
      <c r="F7" s="282" t="s">
        <v>823</v>
      </c>
      <c r="G7" s="282" t="s">
        <v>823</v>
      </c>
      <c r="H7" s="282" t="s">
        <v>823</v>
      </c>
      <c r="I7" s="282" t="s">
        <v>823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823</v>
      </c>
      <c r="F8" s="306" t="s">
        <v>1338</v>
      </c>
      <c r="G8" s="306" t="s">
        <v>823</v>
      </c>
      <c r="H8" s="306" t="s">
        <v>278</v>
      </c>
      <c r="I8" s="306"/>
      <c r="J8" s="318" t="s">
        <v>823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823</v>
      </c>
      <c r="F9" s="306" t="s">
        <v>1338</v>
      </c>
      <c r="G9" s="306" t="s">
        <v>823</v>
      </c>
      <c r="H9" s="306" t="s">
        <v>494</v>
      </c>
      <c r="I9" s="306"/>
      <c r="J9" s="318" t="s">
        <v>823</v>
      </c>
      <c r="K9" s="300"/>
      <c r="L9" s="61"/>
      <c r="M9" s="329" t="s">
        <v>56</v>
      </c>
      <c r="N9" s="326">
        <f>COUNTIF(E8:I29, "*Alex*")/2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823</v>
      </c>
      <c r="F10" s="306" t="s">
        <v>1338</v>
      </c>
      <c r="G10" s="306" t="s">
        <v>1339</v>
      </c>
      <c r="H10" s="306" t="s">
        <v>278</v>
      </c>
      <c r="I10" s="306" t="s">
        <v>58</v>
      </c>
      <c r="J10" s="318" t="s">
        <v>823</v>
      </c>
      <c r="K10" s="300"/>
      <c r="L10" s="61"/>
      <c r="M10" s="329" t="s">
        <v>57</v>
      </c>
      <c r="N10" s="326">
        <f>COUNTIF(E8:I29,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823</v>
      </c>
      <c r="F11" s="306" t="s">
        <v>1338</v>
      </c>
      <c r="G11" s="306"/>
      <c r="H11" s="306" t="s">
        <v>278</v>
      </c>
      <c r="I11" s="306" t="s">
        <v>58</v>
      </c>
      <c r="J11" s="318" t="s">
        <v>823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1193</v>
      </c>
      <c r="G12" s="336" t="s">
        <v>62</v>
      </c>
      <c r="H12" s="336" t="s">
        <v>278</v>
      </c>
      <c r="I12" s="336"/>
      <c r="J12" s="318" t="s">
        <v>823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1193</v>
      </c>
      <c r="G13" s="336" t="s">
        <v>62</v>
      </c>
      <c r="H13" s="336" t="s">
        <v>278</v>
      </c>
      <c r="I13" s="336"/>
      <c r="J13" s="318" t="s">
        <v>823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1340</v>
      </c>
      <c r="G14" s="336" t="s">
        <v>62</v>
      </c>
      <c r="H14" s="336" t="s">
        <v>278</v>
      </c>
      <c r="I14" s="336"/>
      <c r="J14" s="318" t="s">
        <v>823</v>
      </c>
      <c r="K14" s="300"/>
      <c r="L14" s="61"/>
      <c r="M14" s="346" t="s">
        <v>61</v>
      </c>
      <c r="N14" s="327">
        <f>COUNTIF(E8:I29, "*Tai Wei*")/2</f>
        <v>0</v>
      </c>
      <c r="O14" s="224" t="s">
        <v>1341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1340</v>
      </c>
      <c r="G15" s="336" t="s">
        <v>62</v>
      </c>
      <c r="H15" s="336" t="s">
        <v>278</v>
      </c>
      <c r="I15" s="336"/>
      <c r="J15" s="318" t="s">
        <v>823</v>
      </c>
      <c r="K15" s="300"/>
      <c r="L15" s="61"/>
      <c r="M15" s="329" t="s">
        <v>823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1342</v>
      </c>
      <c r="G16" s="336" t="s">
        <v>62</v>
      </c>
      <c r="H16" s="336" t="s">
        <v>278</v>
      </c>
      <c r="I16" s="336"/>
      <c r="J16" s="318" t="s">
        <v>823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1342</v>
      </c>
      <c r="G17" s="336" t="s">
        <v>1343</v>
      </c>
      <c r="H17" s="336" t="s">
        <v>278</v>
      </c>
      <c r="I17" s="336" t="s">
        <v>278</v>
      </c>
      <c r="J17" s="318" t="s">
        <v>823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1342</v>
      </c>
      <c r="G18" s="336" t="s">
        <v>1343</v>
      </c>
      <c r="H18" s="336" t="s">
        <v>278</v>
      </c>
      <c r="I18" s="336" t="s">
        <v>278</v>
      </c>
      <c r="J18" s="318" t="s">
        <v>823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1342</v>
      </c>
      <c r="G19" s="336" t="s">
        <v>1343</v>
      </c>
      <c r="H19" s="336" t="s">
        <v>278</v>
      </c>
      <c r="I19" s="336" t="s">
        <v>1344</v>
      </c>
      <c r="J19" s="318" t="s">
        <v>823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1342</v>
      </c>
      <c r="G20" s="336" t="s">
        <v>1343</v>
      </c>
      <c r="H20" s="336" t="s">
        <v>278</v>
      </c>
      <c r="I20" s="336" t="s">
        <v>1258</v>
      </c>
      <c r="J20" s="318" t="s">
        <v>823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1342</v>
      </c>
      <c r="G21" s="336" t="s">
        <v>1343</v>
      </c>
      <c r="H21" s="336" t="s">
        <v>278</v>
      </c>
      <c r="I21" s="336" t="s">
        <v>1258</v>
      </c>
      <c r="J21" s="318" t="s">
        <v>823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1345</v>
      </c>
      <c r="G22" s="336" t="s">
        <v>1343</v>
      </c>
      <c r="H22" s="336" t="s">
        <v>278</v>
      </c>
      <c r="I22" s="355" t="s">
        <v>1344</v>
      </c>
      <c r="J22" s="318" t="s">
        <v>823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1346</v>
      </c>
      <c r="G23" s="336" t="s">
        <v>1343</v>
      </c>
      <c r="H23" s="336" t="s">
        <v>278</v>
      </c>
      <c r="I23" s="355" t="s">
        <v>1344</v>
      </c>
      <c r="J23" s="318" t="s">
        <v>823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1346</v>
      </c>
      <c r="G24" s="336" t="s">
        <v>1343</v>
      </c>
      <c r="H24" s="336" t="s">
        <v>278</v>
      </c>
      <c r="I24" s="355" t="s">
        <v>1344</v>
      </c>
      <c r="J24" s="318" t="s">
        <v>823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1346</v>
      </c>
      <c r="G25" s="336" t="s">
        <v>1343</v>
      </c>
      <c r="H25" s="336" t="s">
        <v>278</v>
      </c>
      <c r="I25" s="336"/>
      <c r="J25" s="318" t="s">
        <v>823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1346</v>
      </c>
      <c r="G26" s="336" t="s">
        <v>1347</v>
      </c>
      <c r="H26" s="336" t="s">
        <v>278</v>
      </c>
      <c r="I26" s="336" t="s">
        <v>63</v>
      </c>
      <c r="J26" s="318" t="s">
        <v>823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1346</v>
      </c>
      <c r="G27" s="336" t="s">
        <v>1347</v>
      </c>
      <c r="H27" s="336" t="s">
        <v>278</v>
      </c>
      <c r="I27" s="336" t="s">
        <v>63</v>
      </c>
      <c r="J27" s="318" t="s">
        <v>823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1346</v>
      </c>
      <c r="G28" s="336" t="s">
        <v>1347</v>
      </c>
      <c r="H28" s="336" t="s">
        <v>278</v>
      </c>
      <c r="I28" s="336"/>
      <c r="J28" s="318" t="s">
        <v>823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1346</v>
      </c>
      <c r="G29" s="294" t="s">
        <v>1347</v>
      </c>
      <c r="H29" s="336" t="s">
        <v>278</v>
      </c>
      <c r="I29" s="336"/>
      <c r="J29" s="318" t="s">
        <v>823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1348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COUNTIF(E8:K39,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1349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1351</v>
      </c>
      <c r="G12" s="306" t="s">
        <v>59</v>
      </c>
      <c r="H12" s="306" t="s">
        <v>59</v>
      </c>
      <c r="I12" s="306" t="s">
        <v>1352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1349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1353</v>
      </c>
      <c r="F13" s="306" t="s">
        <v>902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902</v>
      </c>
      <c r="G15" s="306"/>
      <c r="H15" s="306"/>
      <c r="I15" s="306"/>
      <c r="J15" s="318"/>
      <c r="K15" s="300"/>
      <c r="L15" s="61"/>
      <c r="M15" s="329" t="s">
        <v>823</v>
      </c>
      <c r="N15" s="326">
        <f>COUNTIF(E3:K25, "*Casey*")/2</f>
        <v>0</v>
      </c>
      <c r="O15" s="224" t="s">
        <v>1349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902</v>
      </c>
      <c r="G17" s="306" t="s">
        <v>1327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1326</v>
      </c>
      <c r="F18" s="306" t="s">
        <v>902</v>
      </c>
      <c r="G18" s="306" t="s">
        <v>1327</v>
      </c>
      <c r="H18" s="306" t="s">
        <v>1354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1326</v>
      </c>
      <c r="F19" s="306" t="s">
        <v>902</v>
      </c>
      <c r="G19" s="306" t="s">
        <v>1327</v>
      </c>
      <c r="H19" s="306" t="s">
        <v>1354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1326</v>
      </c>
      <c r="F20" s="306" t="s">
        <v>902</v>
      </c>
      <c r="G20" s="306" t="s">
        <v>1327</v>
      </c>
      <c r="H20" s="306" t="s">
        <v>1354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1326</v>
      </c>
      <c r="F21" s="306" t="s">
        <v>902</v>
      </c>
      <c r="G21" s="306" t="s">
        <v>1327</v>
      </c>
      <c r="H21" s="306" t="s">
        <v>1354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1326</v>
      </c>
      <c r="F22" s="336" t="s">
        <v>1355</v>
      </c>
      <c r="G22" s="306" t="s">
        <v>1327</v>
      </c>
      <c r="H22" s="306" t="s">
        <v>1354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1326</v>
      </c>
      <c r="F23" s="336" t="s">
        <v>1356</v>
      </c>
      <c r="G23" s="306" t="s">
        <v>1327</v>
      </c>
      <c r="H23" s="306" t="s">
        <v>1354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1326</v>
      </c>
      <c r="F24" s="336" t="s">
        <v>1356</v>
      </c>
      <c r="G24" s="306" t="s">
        <v>1281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1326</v>
      </c>
      <c r="F25" s="336" t="s">
        <v>1356</v>
      </c>
      <c r="G25" s="306" t="s">
        <v>1281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1326</v>
      </c>
      <c r="F26" s="336" t="s">
        <v>1356</v>
      </c>
      <c r="G26" s="306" t="s">
        <v>1281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1326</v>
      </c>
      <c r="F27" s="336" t="s">
        <v>1356</v>
      </c>
      <c r="G27" s="306" t="s">
        <v>1281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1357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COUNTIF(E8:K39,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1349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1071</v>
      </c>
      <c r="F12" s="306" t="s">
        <v>58</v>
      </c>
      <c r="G12" s="306"/>
      <c r="H12" s="306" t="s">
        <v>730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1349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1071</v>
      </c>
      <c r="F13" s="306" t="s">
        <v>58</v>
      </c>
      <c r="G13" s="306" t="s">
        <v>60</v>
      </c>
      <c r="H13" s="306" t="s">
        <v>1365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1071</v>
      </c>
      <c r="F14" s="306" t="s">
        <v>58</v>
      </c>
      <c r="G14" t="s">
        <v>60</v>
      </c>
      <c r="H14" s="306" t="s">
        <v>730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823</v>
      </c>
      <c r="N15" s="326">
        <f>COUNTIF(E3:K25, "*Casey*")/2</f>
        <v>0</v>
      </c>
      <c r="O15" s="224" t="s">
        <v>1349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1071</v>
      </c>
      <c r="F16" s="306" t="s">
        <v>58</v>
      </c>
      <c r="G16" s="335" t="s">
        <v>60</v>
      </c>
      <c r="H16" s="306" t="s">
        <v>1366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1071</v>
      </c>
      <c r="F18" s="336" t="s">
        <v>1368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1071</v>
      </c>
      <c r="F19" s="336" t="s">
        <v>1368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1071</v>
      </c>
      <c r="F20" s="336" t="s">
        <v>1368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1071</v>
      </c>
      <c r="F21" s="336" t="s">
        <v>1368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1071</v>
      </c>
      <c r="F22" s="336" t="s">
        <v>1369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1297</v>
      </c>
      <c r="F26" s="336" t="s">
        <v>1371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1372</v>
      </c>
      <c r="F27" s="336" t="s">
        <v>1371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1372</v>
      </c>
      <c r="F28" s="336" t="s">
        <v>1373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1372</v>
      </c>
      <c r="F29" s="336" t="s">
        <v>1374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1375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1376</v>
      </c>
      <c r="G5" s="223" t="s">
        <v>1377</v>
      </c>
      <c r="H5" s="223" t="s">
        <v>1378</v>
      </c>
      <c r="I5" s="223" t="s">
        <v>1379</v>
      </c>
      <c r="J5" s="223" t="s">
        <v>1380</v>
      </c>
      <c r="K5" s="223" t="s">
        <v>1381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COUNTIF(E8:K39,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1349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1382</v>
      </c>
      <c r="H8" s="306" t="s">
        <v>1383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1382</v>
      </c>
      <c r="H9" s="306" t="s">
        <v>1383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1382</v>
      </c>
      <c r="H10" s="306" t="s">
        <v>1383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1382</v>
      </c>
      <c r="H11" s="306" t="s">
        <v>1383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823</v>
      </c>
      <c r="G12" s="306" t="s">
        <v>1382</v>
      </c>
      <c r="H12" s="306" t="s">
        <v>1383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823</v>
      </c>
      <c r="G13" s="306" t="s">
        <v>1382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1384</v>
      </c>
      <c r="F14" s="302" t="s">
        <v>823</v>
      </c>
      <c r="G14" s="306" t="s">
        <v>1382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1384</v>
      </c>
      <c r="F15" s="302" t="s">
        <v>823</v>
      </c>
      <c r="G15" s="306" t="s">
        <v>1382</v>
      </c>
      <c r="H15" s="306" t="s">
        <v>60</v>
      </c>
      <c r="I15" s="306"/>
      <c r="J15" s="318"/>
      <c r="K15" s="300"/>
      <c r="L15" s="61"/>
      <c r="M15" s="329" t="s">
        <v>823</v>
      </c>
      <c r="N15" s="326">
        <f>COUNTIF(E3:K25, "*Casey*")/2</f>
        <v>2</v>
      </c>
      <c r="O15" s="224" t="s">
        <v>1349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1384</v>
      </c>
      <c r="F18" s="336" t="s">
        <v>59</v>
      </c>
      <c r="G18" s="335" t="s">
        <v>1385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1387</v>
      </c>
      <c r="G24" s="336" t="s">
        <v>59</v>
      </c>
      <c r="H24" s="336" t="s">
        <v>383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1387</v>
      </c>
      <c r="G25" s="336" t="s">
        <v>59</v>
      </c>
      <c r="H25" s="336" t="s">
        <v>383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1387</v>
      </c>
      <c r="G26" s="336" t="s">
        <v>59</v>
      </c>
      <c r="H26" s="336" t="s">
        <v>383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1388</v>
      </c>
      <c r="F27" s="336" t="s">
        <v>1387</v>
      </c>
      <c r="G27" s="336" t="s">
        <v>59</v>
      </c>
      <c r="H27" s="336" t="s">
        <v>383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1388</v>
      </c>
      <c r="F28" s="336" t="s">
        <v>1389</v>
      </c>
      <c r="G28" s="336" t="s">
        <v>59</v>
      </c>
      <c r="H28" s="336" t="s">
        <v>1390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1388</v>
      </c>
      <c r="F29" s="336" t="s">
        <v>1389</v>
      </c>
      <c r="G29" s="294" t="s">
        <v>59</v>
      </c>
      <c r="H29" s="336" t="s">
        <v>1390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 t="s">
        <v>58</v>
      </c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1391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COUNTIF(E8:K39, "*YB*")/2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327</v>
      </c>
      <c r="G8" s="306" t="s">
        <v>58</v>
      </c>
      <c r="H8" s="306"/>
      <c r="I8" s="306" t="s">
        <v>1068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327</v>
      </c>
      <c r="G9" s="306" t="s">
        <v>58</v>
      </c>
      <c r="H9" s="306"/>
      <c r="I9" s="306" t="s">
        <v>1068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327</v>
      </c>
      <c r="G10" s="306" t="s">
        <v>58</v>
      </c>
      <c r="H10" s="306"/>
      <c r="I10" s="306" t="s">
        <v>1392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514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327</v>
      </c>
      <c r="G11" s="306"/>
      <c r="H11" s="306"/>
      <c r="I11" s="306" t="s">
        <v>1392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1394</v>
      </c>
      <c r="G14" s="335"/>
      <c r="H14" s="306" t="s">
        <v>1395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1394</v>
      </c>
      <c r="G15" s="335"/>
      <c r="H15" s="306" t="s">
        <v>1395</v>
      </c>
      <c r="I15" s="306" t="s">
        <v>61</v>
      </c>
      <c r="J15" s="318"/>
      <c r="K15" s="300"/>
      <c r="L15" s="61"/>
      <c r="M15" s="329" t="s">
        <v>823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1396</v>
      </c>
      <c r="I16" s="306" t="s">
        <v>1397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1398</v>
      </c>
      <c r="G17" s="335" t="s">
        <v>64</v>
      </c>
      <c r="H17" s="306" t="s">
        <v>1396</v>
      </c>
      <c r="I17" s="306" t="s">
        <v>1397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1385</v>
      </c>
      <c r="G18" s="335" t="s">
        <v>64</v>
      </c>
      <c r="H18" s="306" t="s">
        <v>1396</v>
      </c>
      <c r="I18" s="336" t="s">
        <v>1399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1385</v>
      </c>
      <c r="G19" s="335" t="s">
        <v>64</v>
      </c>
      <c r="H19" s="306" t="s">
        <v>1396</v>
      </c>
      <c r="I19" s="336" t="s">
        <v>1400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1385</v>
      </c>
      <c r="G20" s="347" t="s">
        <v>64</v>
      </c>
      <c r="H20" s="336" t="s">
        <v>1401</v>
      </c>
      <c r="I20" s="336" t="s">
        <v>1400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1385</v>
      </c>
      <c r="G21" s="302" t="s">
        <v>64</v>
      </c>
      <c r="H21" s="336" t="s">
        <v>1401</v>
      </c>
      <c r="I21" s="336" t="s">
        <v>1400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1385</v>
      </c>
      <c r="G22" s="302" t="s">
        <v>64</v>
      </c>
      <c r="H22" s="336" t="s">
        <v>1401</v>
      </c>
      <c r="I22" s="336" t="s">
        <v>1400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1402</v>
      </c>
      <c r="G23" s="302" t="s">
        <v>64</v>
      </c>
      <c r="H23" s="336" t="s">
        <v>1401</v>
      </c>
      <c r="I23" s="336" t="s">
        <v>1400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1402</v>
      </c>
      <c r="G24" s="336" t="s">
        <v>1350</v>
      </c>
      <c r="H24" s="336" t="s">
        <v>1403</v>
      </c>
      <c r="I24" s="336" t="s">
        <v>1400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1402</v>
      </c>
      <c r="G25" s="336" t="s">
        <v>1350</v>
      </c>
      <c r="H25" s="336" t="s">
        <v>1403</v>
      </c>
      <c r="I25" s="336" t="s">
        <v>1400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1404</v>
      </c>
      <c r="G26" s="336" t="s">
        <v>1352</v>
      </c>
      <c r="H26" s="336" t="s">
        <v>1405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1406</v>
      </c>
      <c r="G27" s="336" t="s">
        <v>1352</v>
      </c>
      <c r="H27" s="336" t="s">
        <v>1407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1406</v>
      </c>
      <c r="G28" s="336" t="s">
        <v>1408</v>
      </c>
      <c r="H28" s="336" t="s">
        <v>1407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1406</v>
      </c>
      <c r="G29" s="294" t="s">
        <v>56</v>
      </c>
      <c r="H29" s="336" t="s">
        <v>1409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 t="s">
        <v>58</v>
      </c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1410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1411</v>
      </c>
      <c r="F5" s="223" t="s">
        <v>1412</v>
      </c>
      <c r="G5" s="223" t="s">
        <v>1413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COUNTIF(E8:K24, "*YB*")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1255</v>
      </c>
      <c r="G8" s="306" t="s">
        <v>60</v>
      </c>
      <c r="H8" s="306" t="s">
        <v>1382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1255</v>
      </c>
      <c r="G9" s="306" t="s">
        <v>60</v>
      </c>
      <c r="H9" s="306" t="s">
        <v>1382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1255</v>
      </c>
      <c r="G10" s="306" t="s">
        <v>60</v>
      </c>
      <c r="H10" s="306" t="s">
        <v>1382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314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1393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1354</v>
      </c>
      <c r="G13" s="340" t="s">
        <v>55</v>
      </c>
      <c r="H13" s="306" t="s">
        <v>1415</v>
      </c>
      <c r="I13" s="306" t="s">
        <v>1255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1260</v>
      </c>
      <c r="F14" s="336" t="s">
        <v>1416</v>
      </c>
      <c r="G14" s="335" t="s">
        <v>60</v>
      </c>
      <c r="H14" s="338" t="s">
        <v>59</v>
      </c>
      <c r="I14" s="306" t="s">
        <v>1417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1418</v>
      </c>
      <c r="G15" s="302" t="s">
        <v>60</v>
      </c>
      <c r="H15" s="338" t="s">
        <v>1419</v>
      </c>
      <c r="I15" s="306" t="s">
        <v>1417</v>
      </c>
      <c r="J15" s="299"/>
      <c r="K15" s="300"/>
      <c r="L15" s="61"/>
      <c r="M15" s="330" t="s">
        <v>823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1418</v>
      </c>
      <c r="G16" s="302" t="s">
        <v>60</v>
      </c>
      <c r="H16" s="338" t="s">
        <v>59</v>
      </c>
      <c r="I16" s="306" t="s">
        <v>1417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1420</v>
      </c>
      <c r="F17" s="336" t="s">
        <v>1421</v>
      </c>
      <c r="G17" s="302" t="s">
        <v>60</v>
      </c>
      <c r="H17" s="306" t="s">
        <v>60</v>
      </c>
      <c r="I17" s="306" t="s">
        <v>1422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1423</v>
      </c>
      <c r="F18" s="336" t="s">
        <v>1424</v>
      </c>
      <c r="G18" s="302" t="s">
        <v>60</v>
      </c>
      <c r="H18" s="306" t="s">
        <v>60</v>
      </c>
      <c r="I18" s="306" t="s">
        <v>1422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5" t="s">
        <v>58</v>
      </c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1425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1426</v>
      </c>
      <c r="F5" s="223" t="s">
        <v>1427</v>
      </c>
      <c r="G5" s="223" t="s">
        <v>1428</v>
      </c>
      <c r="H5" s="223" t="s">
        <v>1429</v>
      </c>
      <c r="I5" s="223" t="s">
        <v>1430</v>
      </c>
      <c r="J5" s="223" t="s">
        <v>1431</v>
      </c>
      <c r="K5" s="223" t="s">
        <v>1432</v>
      </c>
      <c r="L5" s="61"/>
      <c r="M5" s="324" t="s">
        <v>80</v>
      </c>
      <c r="N5" s="332" t="s">
        <v>1414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COUNTIF(E8:K24, "*YB*")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1398</v>
      </c>
      <c r="H8" s="306" t="s">
        <v>1382</v>
      </c>
      <c r="I8" s="306" t="s">
        <v>1382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1382</v>
      </c>
      <c r="I9" s="306" t="s">
        <v>1382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1382</v>
      </c>
      <c r="I10" s="306" t="s">
        <v>1433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314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1201</v>
      </c>
      <c r="G11" s="306" t="s">
        <v>59</v>
      </c>
      <c r="H11" s="306" t="s">
        <v>1382</v>
      </c>
      <c r="I11" s="306" t="s">
        <v>376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1393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1382</v>
      </c>
      <c r="I12" s="306" t="s">
        <v>376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1434</v>
      </c>
      <c r="G13" s="340" t="s">
        <v>1435</v>
      </c>
      <c r="H13" s="306" t="s">
        <v>1382</v>
      </c>
      <c r="I13" s="306" t="s">
        <v>1436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1437</v>
      </c>
      <c r="G14" s="335" t="s">
        <v>1338</v>
      </c>
      <c r="H14" s="338" t="s">
        <v>60</v>
      </c>
      <c r="I14" s="306" t="s">
        <v>1438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1439</v>
      </c>
      <c r="G15" s="302" t="s">
        <v>1440</v>
      </c>
      <c r="H15" s="338" t="s">
        <v>60</v>
      </c>
      <c r="I15" s="306" t="s">
        <v>1441</v>
      </c>
      <c r="J15" s="299"/>
      <c r="K15" s="300"/>
      <c r="L15" s="61"/>
      <c r="M15" s="330" t="s">
        <v>823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1442</v>
      </c>
      <c r="G16" s="302" t="s">
        <v>1443</v>
      </c>
      <c r="H16" s="338" t="s">
        <v>1382</v>
      </c>
      <c r="I16" s="306" t="s">
        <v>1400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383</v>
      </c>
      <c r="F17" s="336" t="s">
        <v>64</v>
      </c>
      <c r="G17" s="302" t="s">
        <v>1444</v>
      </c>
      <c r="H17" s="306" t="s">
        <v>61</v>
      </c>
      <c r="I17" s="306" t="s">
        <v>1390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1445</v>
      </c>
      <c r="F18" s="336" t="s">
        <v>1446</v>
      </c>
      <c r="G18" s="302" t="s">
        <v>1447</v>
      </c>
      <c r="H18" s="306" t="s">
        <v>61</v>
      </c>
      <c r="I18" s="306" t="s">
        <v>383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383</v>
      </c>
      <c r="F19" s="337"/>
      <c r="G19" s="274"/>
      <c r="H19" s="339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5" t="s">
        <v>58</v>
      </c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1448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1449</v>
      </c>
      <c r="F5" s="223" t="s">
        <v>1450</v>
      </c>
      <c r="G5" s="223" t="s">
        <v>1451</v>
      </c>
      <c r="H5" s="223" t="s">
        <v>1452</v>
      </c>
      <c r="I5" s="223" t="s">
        <v>1453</v>
      </c>
      <c r="J5" s="223" t="s">
        <v>1454</v>
      </c>
      <c r="K5" s="223" t="s">
        <v>1455</v>
      </c>
      <c r="L5" s="61"/>
      <c r="M5" s="324" t="s">
        <v>80</v>
      </c>
      <c r="N5" s="332" t="s">
        <v>1414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COUNTIF(E8:K24, "*YB*")</f>
        <v>0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314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406</v>
      </c>
      <c r="G13" s="212" t="s">
        <v>59</v>
      </c>
      <c r="H13" s="306" t="s">
        <v>60</v>
      </c>
      <c r="I13" s="306" t="s">
        <v>1457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327</v>
      </c>
      <c r="F14" s="306" t="s">
        <v>1458</v>
      </c>
      <c r="G14" s="302" t="s">
        <v>62</v>
      </c>
      <c r="H14" s="306" t="s">
        <v>1459</v>
      </c>
      <c r="I14" s="306" t="s">
        <v>1460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1461</v>
      </c>
      <c r="G15" s="302" t="s">
        <v>1462</v>
      </c>
      <c r="H15" s="306" t="s">
        <v>1459</v>
      </c>
      <c r="I15" s="306" t="s">
        <v>1457</v>
      </c>
      <c r="J15" s="299" t="s">
        <v>56</v>
      </c>
      <c r="K15" s="299" t="s">
        <v>56</v>
      </c>
      <c r="L15" s="61"/>
      <c r="M15" s="330" t="s">
        <v>823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1463</v>
      </c>
      <c r="G16" s="302" t="s">
        <v>1462</v>
      </c>
      <c r="H16" s="306" t="s">
        <v>1464</v>
      </c>
      <c r="I16" s="306" t="s">
        <v>1457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1465</v>
      </c>
      <c r="G17" s="212" t="s">
        <v>1466</v>
      </c>
      <c r="H17" s="306" t="s">
        <v>1467</v>
      </c>
      <c r="I17" s="306" t="s">
        <v>1262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1310</v>
      </c>
      <c r="F18" s="306" t="s">
        <v>1465</v>
      </c>
      <c r="G18" s="212" t="s">
        <v>1466</v>
      </c>
      <c r="H18" s="306" t="s">
        <v>1468</v>
      </c>
      <c r="I18" s="306" t="s">
        <v>1469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5"/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1471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1472</v>
      </c>
      <c r="K5" s="223" t="s">
        <v>1473</v>
      </c>
      <c r="L5" s="61"/>
      <c r="M5" s="324" t="s">
        <v>80</v>
      </c>
      <c r="N5" s="332" t="s">
        <v>1414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8" t="s">
        <v>53</v>
      </c>
      <c r="N6" s="325">
        <f>COUNTIF(E8:K24, "*YB*")</f>
        <v>32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823</v>
      </c>
      <c r="F7" s="282" t="s">
        <v>823</v>
      </c>
      <c r="G7" s="282" t="s">
        <v>823</v>
      </c>
      <c r="H7" s="282" t="s">
        <v>823</v>
      </c>
      <c r="I7" s="282" t="s">
        <v>823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1338</v>
      </c>
      <c r="F8" s="306" t="s">
        <v>823</v>
      </c>
      <c r="G8" s="316" t="s">
        <v>823</v>
      </c>
      <c r="H8" s="306" t="s">
        <v>60</v>
      </c>
      <c r="I8" s="306" t="s">
        <v>651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1338</v>
      </c>
      <c r="F10" s="306" t="s">
        <v>277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1338</v>
      </c>
      <c r="F11" s="306" t="s">
        <v>1474</v>
      </c>
      <c r="G11" s="316" t="s">
        <v>1475</v>
      </c>
      <c r="H11" s="306" t="s">
        <v>651</v>
      </c>
      <c r="I11" s="306" t="s">
        <v>1476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1477</v>
      </c>
      <c r="G12" s="316" t="s">
        <v>1475</v>
      </c>
      <c r="H12" s="306" t="s">
        <v>651</v>
      </c>
      <c r="I12" s="306" t="s">
        <v>1476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518</v>
      </c>
      <c r="F13" s="306" t="s">
        <v>1478</v>
      </c>
      <c r="G13" s="212" t="s">
        <v>796</v>
      </c>
      <c r="H13" s="306" t="s">
        <v>651</v>
      </c>
      <c r="I13" s="306" t="s">
        <v>1479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518</v>
      </c>
      <c r="F14" s="306" t="s">
        <v>1480</v>
      </c>
      <c r="G14" s="302" t="s">
        <v>1481</v>
      </c>
      <c r="H14" s="306" t="s">
        <v>520</v>
      </c>
      <c r="I14" s="306" t="s">
        <v>1482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1483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698</v>
      </c>
      <c r="F15" s="306" t="s">
        <v>1484</v>
      </c>
      <c r="G15" s="302" t="s">
        <v>1485</v>
      </c>
      <c r="H15" s="306" t="s">
        <v>1486</v>
      </c>
      <c r="I15" s="306" t="s">
        <v>1487</v>
      </c>
      <c r="J15" s="299"/>
      <c r="K15" s="300"/>
      <c r="L15" s="61"/>
      <c r="M15" s="330" t="s">
        <v>823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698</v>
      </c>
      <c r="F16" s="306" t="s">
        <v>1488</v>
      </c>
      <c r="G16" s="302" t="s">
        <v>1485</v>
      </c>
      <c r="H16" s="306" t="s">
        <v>1489</v>
      </c>
      <c r="I16" s="306" t="s">
        <v>1487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701</v>
      </c>
      <c r="F17" s="306" t="s">
        <v>1490</v>
      </c>
      <c r="G17" s="212" t="s">
        <v>1491</v>
      </c>
      <c r="H17" s="306" t="s">
        <v>729</v>
      </c>
      <c r="I17" s="306" t="s">
        <v>1492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1493</v>
      </c>
      <c r="F18" s="306" t="s">
        <v>1494</v>
      </c>
      <c r="G18" s="302" t="s">
        <v>1491</v>
      </c>
      <c r="H18" s="306" t="s">
        <v>729</v>
      </c>
      <c r="I18" s="306" t="s">
        <v>1492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5"/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1496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23" t="s">
        <v>53</v>
      </c>
      <c r="N6" s="287">
        <f>COUNTIF(E8:K24, "*YB*")</f>
        <v>33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1497</v>
      </c>
      <c r="G8" s="316" t="s">
        <v>651</v>
      </c>
      <c r="H8" s="308"/>
      <c r="I8" s="306" t="s">
        <v>651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1497</v>
      </c>
      <c r="G9" s="316" t="s">
        <v>651</v>
      </c>
      <c r="H9" s="308"/>
      <c r="I9" s="306" t="s">
        <v>1498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1497</v>
      </c>
      <c r="G10" s="316" t="s">
        <v>553</v>
      </c>
      <c r="H10" s="308"/>
      <c r="I10" s="306" t="s">
        <v>1499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553</v>
      </c>
      <c r="G11" s="316" t="s">
        <v>1500</v>
      </c>
      <c r="H11" s="308"/>
      <c r="I11" s="306" t="s">
        <v>1499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651</v>
      </c>
      <c r="G12" s="316" t="s">
        <v>1501</v>
      </c>
      <c r="H12" s="308"/>
      <c r="I12" s="306" t="s">
        <v>1499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651</v>
      </c>
      <c r="G13" s="316" t="s">
        <v>1501</v>
      </c>
      <c r="H13" s="308"/>
      <c r="I13" s="306" t="s">
        <v>1502</v>
      </c>
      <c r="J13" s="318" t="s">
        <v>823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1503</v>
      </c>
      <c r="G14" s="316" t="s">
        <v>553</v>
      </c>
      <c r="H14" s="320"/>
      <c r="I14" s="306" t="s">
        <v>1504</v>
      </c>
      <c r="J14" s="318" t="s">
        <v>823</v>
      </c>
      <c r="K14" s="300"/>
      <c r="L14" s="61"/>
      <c r="M14" s="292" t="s">
        <v>61</v>
      </c>
      <c r="N14" s="285">
        <f>COUNTIF(E8:K24, "*Tai Wei*")</f>
        <v>0</v>
      </c>
      <c r="O14" s="224" t="s">
        <v>1483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1503</v>
      </c>
      <c r="G15" s="316" t="s">
        <v>1505</v>
      </c>
      <c r="H15" s="320"/>
      <c r="I15" s="306" t="s">
        <v>1504</v>
      </c>
      <c r="J15" s="318" t="s">
        <v>823</v>
      </c>
      <c r="K15" s="300"/>
      <c r="L15" s="61"/>
      <c r="M15" s="292" t="s">
        <v>823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1503</v>
      </c>
      <c r="G16" s="316" t="s">
        <v>1506</v>
      </c>
      <c r="H16" s="320"/>
      <c r="I16" s="306" t="s">
        <v>1507</v>
      </c>
      <c r="J16" s="318" t="s">
        <v>823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1503</v>
      </c>
      <c r="G17" s="316" t="s">
        <v>1508</v>
      </c>
      <c r="H17" s="310"/>
      <c r="I17" s="306" t="s">
        <v>1509</v>
      </c>
      <c r="J17" s="318" t="s">
        <v>823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1510</v>
      </c>
      <c r="G18" s="316" t="s">
        <v>1508</v>
      </c>
      <c r="H18" s="310"/>
      <c r="I18" s="306" t="s">
        <v>1511</v>
      </c>
      <c r="J18" s="318" t="s">
        <v>823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823</v>
      </c>
      <c r="J19" s="318" t="s">
        <v>823</v>
      </c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823</v>
      </c>
      <c r="J20" s="318" t="s">
        <v>823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823</v>
      </c>
      <c r="J21" s="318" t="s">
        <v>823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823</v>
      </c>
      <c r="J22" s="318" t="s">
        <v>823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5"/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1513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1514</v>
      </c>
      <c r="F5" s="223" t="s">
        <v>1515</v>
      </c>
      <c r="G5" s="223" t="s">
        <v>1516</v>
      </c>
      <c r="H5" s="223" t="s">
        <v>1517</v>
      </c>
      <c r="I5" s="223" t="s">
        <v>1518</v>
      </c>
      <c r="J5" s="223" t="s">
        <v>1519</v>
      </c>
      <c r="K5" s="223" t="s">
        <v>1520</v>
      </c>
      <c r="L5" s="61"/>
      <c r="M5" s="288" t="s">
        <v>80</v>
      </c>
      <c r="N5" s="289" t="s">
        <v>1414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03" t="s">
        <v>53</v>
      </c>
      <c r="N6" s="287">
        <f>COUNTIF(E8:K24, "*YB*")</f>
        <v>8</v>
      </c>
      <c r="O6" s="224" t="s">
        <v>514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775</v>
      </c>
      <c r="G7" s="237" t="s">
        <v>278</v>
      </c>
      <c r="H7" s="317" t="s">
        <v>278</v>
      </c>
      <c r="I7" s="314" t="s">
        <v>278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775</v>
      </c>
      <c r="G8" s="316" t="s">
        <v>1521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775</v>
      </c>
      <c r="G9" s="316" t="s">
        <v>1521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514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775</v>
      </c>
      <c r="G10" s="316" t="s">
        <v>1521</v>
      </c>
      <c r="H10" s="306" t="s">
        <v>60</v>
      </c>
      <c r="I10" s="306" t="s">
        <v>1394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775</v>
      </c>
      <c r="G11" s="316" t="s">
        <v>1521</v>
      </c>
      <c r="H11" s="306" t="s">
        <v>58</v>
      </c>
      <c r="I11" s="306" t="s">
        <v>1394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775</v>
      </c>
      <c r="G12" s="316" t="s">
        <v>1521</v>
      </c>
      <c r="H12" s="306" t="s">
        <v>60</v>
      </c>
      <c r="I12" s="306" t="s">
        <v>1394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1522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775</v>
      </c>
      <c r="G13" s="316" t="s">
        <v>1521</v>
      </c>
      <c r="H13" s="306" t="s">
        <v>60</v>
      </c>
      <c r="I13" s="306" t="s">
        <v>1394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775</v>
      </c>
      <c r="G14" s="316" t="s">
        <v>1523</v>
      </c>
      <c r="H14" s="249" t="s">
        <v>53</v>
      </c>
      <c r="I14" s="306" t="s">
        <v>1394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1483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775</v>
      </c>
      <c r="G15" s="316" t="s">
        <v>1523</v>
      </c>
      <c r="H15" s="249" t="s">
        <v>1524</v>
      </c>
      <c r="I15" s="306" t="s">
        <v>1394</v>
      </c>
      <c r="J15" s="299"/>
      <c r="K15" s="300"/>
      <c r="L15" s="61"/>
      <c r="M15" s="292" t="s">
        <v>823</v>
      </c>
      <c r="N15" s="285">
        <f>COUNTIF(E8:K24, "*Casey*")</f>
        <v>4</v>
      </c>
      <c r="O15" s="224" t="s">
        <v>1522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775</v>
      </c>
      <c r="G16" s="249" t="s">
        <v>1525</v>
      </c>
      <c r="H16" s="249" t="s">
        <v>53</v>
      </c>
      <c r="I16" s="306" t="s">
        <v>1394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1522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775</v>
      </c>
      <c r="G17" s="249" t="s">
        <v>1525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1526</v>
      </c>
      <c r="G18" s="249" t="s">
        <v>1527</v>
      </c>
      <c r="H18" s="302" t="s">
        <v>1524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5" t="s">
        <v>1528</v>
      </c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1529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1530</v>
      </c>
      <c r="F5" s="223" t="s">
        <v>1531</v>
      </c>
      <c r="G5" s="223" t="s">
        <v>1532</v>
      </c>
      <c r="H5" s="223" t="s">
        <v>1533</v>
      </c>
      <c r="I5" s="223" t="s">
        <v>1534</v>
      </c>
      <c r="J5" s="223" t="s">
        <v>1535</v>
      </c>
      <c r="K5" s="223" t="s">
        <v>1536</v>
      </c>
      <c r="L5" s="61"/>
      <c r="M5" s="288" t="s">
        <v>80</v>
      </c>
      <c r="N5" s="289" t="s">
        <v>1414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278</v>
      </c>
      <c r="F7" s="237" t="s">
        <v>278</v>
      </c>
      <c r="G7" s="237" t="s">
        <v>278</v>
      </c>
      <c r="H7" s="237" t="s">
        <v>278</v>
      </c>
      <c r="I7" s="237" t="s">
        <v>278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1382</v>
      </c>
      <c r="G9" s="306" t="s">
        <v>1382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1382</v>
      </c>
      <c r="G10" s="306" t="s">
        <v>1382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1382</v>
      </c>
      <c r="G11" s="306" t="s">
        <v>1382</v>
      </c>
      <c r="H11" s="306" t="s">
        <v>1537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1459</v>
      </c>
      <c r="G12" s="306" t="s">
        <v>1382</v>
      </c>
      <c r="H12" s="306" t="s">
        <v>1537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1538</v>
      </c>
      <c r="F13" s="212" t="s">
        <v>820</v>
      </c>
      <c r="G13" s="249" t="s">
        <v>54</v>
      </c>
      <c r="H13" s="249" t="s">
        <v>820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1538</v>
      </c>
      <c r="F14" s="212" t="s">
        <v>1539</v>
      </c>
      <c r="G14" s="249" t="s">
        <v>1540</v>
      </c>
      <c r="H14" s="249" t="s">
        <v>820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1541</v>
      </c>
      <c r="G15" s="249" t="s">
        <v>1540</v>
      </c>
      <c r="H15" s="249" t="s">
        <v>1542</v>
      </c>
      <c r="I15" s="196"/>
      <c r="J15" s="299"/>
      <c r="K15" s="300"/>
      <c r="L15" s="61"/>
      <c r="M15" s="292" t="s">
        <v>823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1071</v>
      </c>
      <c r="F16" s="212" t="s">
        <v>1543</v>
      </c>
      <c r="G16" s="249" t="s">
        <v>1540</v>
      </c>
      <c r="H16" s="249" t="s">
        <v>1544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1327</v>
      </c>
      <c r="G17" s="249" t="s">
        <v>1545</v>
      </c>
      <c r="H17" s="302" t="s">
        <v>1546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1547</v>
      </c>
      <c r="F18" s="196" t="s">
        <v>1548</v>
      </c>
      <c r="G18" s="249" t="s">
        <v>1545</v>
      </c>
      <c r="H18" s="302" t="s">
        <v>1546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1549</v>
      </c>
      <c r="F19" s="274" t="s">
        <v>1550</v>
      </c>
      <c r="G19" s="274" t="s">
        <v>55</v>
      </c>
      <c r="H19" s="283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1549</v>
      </c>
      <c r="F20" s="274" t="s">
        <v>1550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1050</v>
      </c>
      <c r="F21" s="274" t="s">
        <v>1182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5"/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1551</v>
      </c>
    </row>
    <row r="33" spans="2:15">
      <c r="B33" s="56"/>
      <c r="D33" s="246" t="s">
        <v>1552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1554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1555</v>
      </c>
      <c r="I5" s="223" t="s">
        <v>1556</v>
      </c>
      <c r="J5" s="223" t="s">
        <v>1557</v>
      </c>
      <c r="K5" s="223" t="s">
        <v>1558</v>
      </c>
      <c r="L5" s="61"/>
      <c r="M5" s="288" t="s">
        <v>80</v>
      </c>
      <c r="N5" s="289" t="s">
        <v>1414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1559</v>
      </c>
      <c r="G8" s="296" t="s">
        <v>1560</v>
      </c>
      <c r="H8" s="297" t="s">
        <v>1394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327</v>
      </c>
      <c r="F9" s="212" t="s">
        <v>1559</v>
      </c>
      <c r="G9" s="294" t="s">
        <v>1561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327</v>
      </c>
      <c r="F10" s="212" t="s">
        <v>1382</v>
      </c>
      <c r="G10" s="294" t="s">
        <v>1561</v>
      </c>
      <c r="H10" s="196" t="s">
        <v>1562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327</v>
      </c>
      <c r="F11" s="212" t="s">
        <v>60</v>
      </c>
      <c r="G11" s="294" t="s">
        <v>1561</v>
      </c>
      <c r="H11" s="249" t="s">
        <v>1562</v>
      </c>
      <c r="I11" s="196" t="s">
        <v>1462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1327</v>
      </c>
      <c r="F12" s="212" t="s">
        <v>1563</v>
      </c>
      <c r="G12" s="249" t="s">
        <v>1564</v>
      </c>
      <c r="H12" s="249" t="s">
        <v>1565</v>
      </c>
      <c r="I12" s="196" t="s">
        <v>1462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1566</v>
      </c>
      <c r="F13" s="212" t="s">
        <v>1563</v>
      </c>
      <c r="G13" s="249" t="s">
        <v>1567</v>
      </c>
      <c r="H13" s="249" t="s">
        <v>1568</v>
      </c>
      <c r="I13" s="196" t="s">
        <v>1569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1570</v>
      </c>
      <c r="F14" s="262" t="s">
        <v>1571</v>
      </c>
      <c r="G14" s="249" t="s">
        <v>1572</v>
      </c>
      <c r="H14" s="249" t="s">
        <v>1568</v>
      </c>
      <c r="I14" s="196" t="s">
        <v>1573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1574</v>
      </c>
      <c r="F15" s="262" t="s">
        <v>1326</v>
      </c>
      <c r="G15" s="249" t="s">
        <v>1575</v>
      </c>
      <c r="H15" s="249" t="s">
        <v>1459</v>
      </c>
      <c r="I15" s="196" t="s">
        <v>1569</v>
      </c>
      <c r="J15" s="299"/>
      <c r="K15" s="300"/>
      <c r="L15" s="61"/>
      <c r="M15" s="292" t="s">
        <v>823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1576</v>
      </c>
      <c r="G16" s="249" t="s">
        <v>1561</v>
      </c>
      <c r="H16" s="249" t="s">
        <v>1577</v>
      </c>
      <c r="I16" s="196" t="s">
        <v>1569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1578</v>
      </c>
      <c r="G17" s="249" t="s">
        <v>1579</v>
      </c>
      <c r="H17" s="213" t="s">
        <v>1577</v>
      </c>
      <c r="I17" s="196" t="s">
        <v>1573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1580</v>
      </c>
      <c r="F18" s="196" t="s">
        <v>1581</v>
      </c>
      <c r="G18" s="249" t="s">
        <v>1579</v>
      </c>
      <c r="H18" s="213" t="s">
        <v>1582</v>
      </c>
      <c r="I18" s="196" t="s">
        <v>1583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1584</v>
      </c>
      <c r="F19" s="274" t="s">
        <v>1549</v>
      </c>
      <c r="G19" s="274" t="s">
        <v>59</v>
      </c>
      <c r="H19" s="274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1585</v>
      </c>
      <c r="F20" s="274" t="s">
        <v>1549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1586</v>
      </c>
      <c r="F21" s="274" t="s">
        <v>1062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5"/>
      <c r="D26" s="655"/>
      <c r="E26" s="655"/>
      <c r="F26" s="65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1551</v>
      </c>
    </row>
    <row r="32" spans="2:20">
      <c r="B32" s="56"/>
      <c r="D32" s="246" t="s">
        <v>1552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1587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1385</v>
      </c>
      <c r="F8" s="295" t="s">
        <v>59</v>
      </c>
      <c r="G8" s="296" t="s">
        <v>1590</v>
      </c>
      <c r="H8" s="297" t="s">
        <v>1590</v>
      </c>
      <c r="I8" s="297" t="s">
        <v>59</v>
      </c>
      <c r="J8" s="299" t="s">
        <v>1591</v>
      </c>
      <c r="K8" s="301" t="s">
        <v>823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1592</v>
      </c>
      <c r="F9" s="212" t="s">
        <v>1422</v>
      </c>
      <c r="G9" s="294" t="s">
        <v>1593</v>
      </c>
      <c r="H9" s="242" t="s">
        <v>60</v>
      </c>
      <c r="I9" s="297" t="s">
        <v>59</v>
      </c>
      <c r="J9" s="299" t="s">
        <v>1591</v>
      </c>
      <c r="K9" s="300" t="s">
        <v>823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1592</v>
      </c>
      <c r="F10" s="212" t="s">
        <v>1422</v>
      </c>
      <c r="G10" s="212" t="s">
        <v>1593</v>
      </c>
      <c r="H10" s="196" t="s">
        <v>60</v>
      </c>
      <c r="I10" s="196" t="s">
        <v>1594</v>
      </c>
      <c r="J10" s="299" t="s">
        <v>1591</v>
      </c>
      <c r="K10" s="300" t="s">
        <v>823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1592</v>
      </c>
      <c r="F11" s="212" t="s">
        <v>1595</v>
      </c>
      <c r="G11" s="249" t="s">
        <v>1596</v>
      </c>
      <c r="H11" s="249" t="s">
        <v>60</v>
      </c>
      <c r="I11" s="196" t="s">
        <v>1597</v>
      </c>
      <c r="J11" s="299" t="s">
        <v>1591</v>
      </c>
      <c r="K11" s="300" t="s">
        <v>823</v>
      </c>
      <c r="L11" s="61"/>
      <c r="M11" s="304" t="s">
        <v>58</v>
      </c>
      <c r="N11" s="285">
        <f>COUNTIF(E8:K24, "*Wei Yen*")</f>
        <v>0</v>
      </c>
      <c r="O11" s="199" t="s">
        <v>1598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1599</v>
      </c>
      <c r="F12" s="212" t="s">
        <v>1600</v>
      </c>
      <c r="G12" s="249" t="s">
        <v>1601</v>
      </c>
      <c r="H12" s="249" t="s">
        <v>60</v>
      </c>
      <c r="I12" s="196" t="s">
        <v>1597</v>
      </c>
      <c r="J12" s="299" t="s">
        <v>1591</v>
      </c>
      <c r="K12" s="300" t="s">
        <v>823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1599</v>
      </c>
      <c r="F13" s="196" t="s">
        <v>1602</v>
      </c>
      <c r="G13" s="249" t="s">
        <v>1601</v>
      </c>
      <c r="H13" s="249" t="s">
        <v>1326</v>
      </c>
      <c r="I13" s="196" t="s">
        <v>1603</v>
      </c>
      <c r="J13" s="299" t="s">
        <v>1591</v>
      </c>
      <c r="K13" s="300" t="s">
        <v>823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1604</v>
      </c>
      <c r="F14" s="196" t="s">
        <v>858</v>
      </c>
      <c r="G14" s="249" t="s">
        <v>1605</v>
      </c>
      <c r="H14" s="249" t="s">
        <v>62</v>
      </c>
      <c r="I14" s="196" t="s">
        <v>1606</v>
      </c>
      <c r="J14" s="299" t="s">
        <v>1591</v>
      </c>
      <c r="K14" s="300" t="s">
        <v>823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1604</v>
      </c>
      <c r="F15" s="196" t="s">
        <v>1597</v>
      </c>
      <c r="G15" s="249" t="s">
        <v>1607</v>
      </c>
      <c r="H15" s="249" t="s">
        <v>62</v>
      </c>
      <c r="I15" s="196" t="s">
        <v>1606</v>
      </c>
      <c r="J15" s="299" t="s">
        <v>1591</v>
      </c>
      <c r="K15" s="300" t="s">
        <v>823</v>
      </c>
      <c r="L15" s="61"/>
      <c r="M15" s="292" t="s">
        <v>823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1604</v>
      </c>
      <c r="F16" s="196" t="s">
        <v>1608</v>
      </c>
      <c r="G16" s="249" t="s">
        <v>1609</v>
      </c>
      <c r="H16" s="249" t="s">
        <v>60</v>
      </c>
      <c r="I16" s="196" t="s">
        <v>1610</v>
      </c>
      <c r="J16" s="299" t="s">
        <v>1591</v>
      </c>
      <c r="K16" s="300" t="s">
        <v>823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1604</v>
      </c>
      <c r="F17" s="196" t="s">
        <v>1611</v>
      </c>
      <c r="G17" s="249" t="s">
        <v>1612</v>
      </c>
      <c r="H17" s="249" t="s">
        <v>60</v>
      </c>
      <c r="I17" s="250" t="s">
        <v>858</v>
      </c>
      <c r="J17" s="274" t="s">
        <v>823</v>
      </c>
      <c r="K17" s="300" t="s">
        <v>823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667</v>
      </c>
      <c r="F18" s="196" t="s">
        <v>1613</v>
      </c>
      <c r="G18" s="261" t="s">
        <v>1612</v>
      </c>
      <c r="H18" s="249" t="s">
        <v>1614</v>
      </c>
      <c r="I18" s="196" t="s">
        <v>62</v>
      </c>
      <c r="J18" s="279" t="s">
        <v>823</v>
      </c>
      <c r="K18" s="300" t="s">
        <v>823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667</v>
      </c>
      <c r="F19" s="274" t="s">
        <v>56</v>
      </c>
      <c r="G19" s="274" t="s">
        <v>1615</v>
      </c>
      <c r="H19" s="274"/>
      <c r="I19" s="274"/>
      <c r="J19" s="274" t="s">
        <v>823</v>
      </c>
      <c r="K19" s="300" t="s">
        <v>823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667</v>
      </c>
      <c r="F20" s="274" t="s">
        <v>56</v>
      </c>
      <c r="G20" s="274" t="s">
        <v>1615</v>
      </c>
      <c r="H20" s="274"/>
      <c r="I20" s="274"/>
      <c r="J20" s="274" t="s">
        <v>823</v>
      </c>
      <c r="K20" s="300" t="s">
        <v>823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667</v>
      </c>
      <c r="F21" s="274" t="s">
        <v>56</v>
      </c>
      <c r="G21" s="274" t="s">
        <v>1615</v>
      </c>
      <c r="H21" s="274"/>
      <c r="I21" s="274"/>
      <c r="J21" s="274" t="s">
        <v>823</v>
      </c>
      <c r="K21" s="300" t="s">
        <v>823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1615</v>
      </c>
      <c r="H22" s="274"/>
      <c r="I22" s="274"/>
      <c r="J22" s="274" t="s">
        <v>823</v>
      </c>
      <c r="K22" s="300" t="s">
        <v>823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5" t="s">
        <v>58</v>
      </c>
      <c r="D26" s="655"/>
      <c r="E26" s="655"/>
      <c r="F26" s="65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1551</v>
      </c>
    </row>
    <row r="32" spans="2:20">
      <c r="B32" s="56"/>
      <c r="D32" s="246" t="s">
        <v>1552</v>
      </c>
    </row>
    <row r="33" spans="2:15">
      <c r="B33" s="180"/>
      <c r="D33" t="s">
        <v>470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1617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>
        <v>44930</v>
      </c>
      <c r="K5" s="223">
        <v>44961</v>
      </c>
      <c r="L5" s="61"/>
      <c r="M5" s="288" t="s">
        <v>80</v>
      </c>
      <c r="N5" s="289" t="s">
        <v>1588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340</v>
      </c>
      <c r="G10" s="250" t="s">
        <v>60</v>
      </c>
      <c r="H10" s="212" t="s">
        <v>721</v>
      </c>
      <c r="I10" s="212" t="s">
        <v>60</v>
      </c>
      <c r="J10" s="273" t="s">
        <v>1398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340</v>
      </c>
      <c r="G11" s="250" t="s">
        <v>1323</v>
      </c>
      <c r="H11" s="212" t="s">
        <v>721</v>
      </c>
      <c r="I11" s="212" t="s">
        <v>62</v>
      </c>
      <c r="J11" s="273" t="s">
        <v>1398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1623</v>
      </c>
      <c r="G12" s="250" t="s">
        <v>1624</v>
      </c>
      <c r="H12" s="212" t="s">
        <v>1625</v>
      </c>
      <c r="I12" s="212" t="s">
        <v>62</v>
      </c>
      <c r="J12" s="273" t="s">
        <v>1398</v>
      </c>
      <c r="K12" s="273" t="s">
        <v>1626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1623</v>
      </c>
      <c r="G13" s="250" t="s">
        <v>1624</v>
      </c>
      <c r="H13" s="212" t="s">
        <v>1625</v>
      </c>
      <c r="I13" s="212" t="s">
        <v>1462</v>
      </c>
      <c r="J13" s="273" t="s">
        <v>1398</v>
      </c>
      <c r="K13" s="273" t="s">
        <v>1626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1627</v>
      </c>
      <c r="F14" s="212" t="s">
        <v>1464</v>
      </c>
      <c r="G14" s="250" t="s">
        <v>1628</v>
      </c>
      <c r="H14" s="212" t="s">
        <v>1625</v>
      </c>
      <c r="I14" s="212" t="s">
        <v>1629</v>
      </c>
      <c r="J14" s="273" t="s">
        <v>1398</v>
      </c>
      <c r="K14" s="273" t="s">
        <v>1626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1627</v>
      </c>
      <c r="F15" s="212" t="s">
        <v>1630</v>
      </c>
      <c r="G15" s="250" t="s">
        <v>1628</v>
      </c>
      <c r="H15" s="212" t="s">
        <v>62</v>
      </c>
      <c r="I15" s="212" t="s">
        <v>1631</v>
      </c>
      <c r="J15" s="273" t="s">
        <v>1398</v>
      </c>
      <c r="K15" s="273" t="s">
        <v>1626</v>
      </c>
      <c r="L15" s="61"/>
      <c r="M15" s="304" t="s">
        <v>823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612</v>
      </c>
      <c r="F16" s="212" t="s">
        <v>1632</v>
      </c>
      <c r="G16" s="250" t="s">
        <v>1565</v>
      </c>
      <c r="H16" s="212" t="s">
        <v>57</v>
      </c>
      <c r="I16" s="212" t="s">
        <v>1633</v>
      </c>
      <c r="J16" s="273" t="s">
        <v>1398</v>
      </c>
      <c r="K16" s="273" t="s">
        <v>1626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1464</v>
      </c>
      <c r="F17" s="212" t="s">
        <v>1634</v>
      </c>
      <c r="G17" s="250" t="s">
        <v>1635</v>
      </c>
      <c r="H17" s="212" t="s">
        <v>57</v>
      </c>
      <c r="I17" s="212" t="s">
        <v>1633</v>
      </c>
      <c r="J17" s="273" t="s">
        <v>1398</v>
      </c>
      <c r="K17" s="273" t="s">
        <v>1626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1464</v>
      </c>
      <c r="F18" s="212" t="s">
        <v>1634</v>
      </c>
      <c r="G18" s="250" t="s">
        <v>1636</v>
      </c>
      <c r="H18" s="212" t="s">
        <v>57</v>
      </c>
      <c r="I18" s="212" t="s">
        <v>1633</v>
      </c>
      <c r="J18" s="273" t="s">
        <v>1398</v>
      </c>
      <c r="K18" s="280" t="s">
        <v>1637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5" t="s">
        <v>58</v>
      </c>
      <c r="D26" s="655"/>
      <c r="E26" s="655"/>
      <c r="F26" s="65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1551</v>
      </c>
    </row>
    <row r="32" spans="2:20">
      <c r="B32" s="56"/>
      <c r="D32" s="246" t="s">
        <v>1552</v>
      </c>
    </row>
    <row r="33" spans="2:15">
      <c r="B33" s="180"/>
      <c r="D33" t="s">
        <v>470</v>
      </c>
    </row>
    <row r="35" spans="2:15">
      <c r="B35" s="127" t="s">
        <v>134</v>
      </c>
      <c r="D35" s="247" t="s">
        <v>1553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1638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1639</v>
      </c>
      <c r="F5" s="223" t="s">
        <v>1640</v>
      </c>
      <c r="G5" s="223" t="s">
        <v>1641</v>
      </c>
      <c r="H5" s="223" t="s">
        <v>1642</v>
      </c>
      <c r="I5" s="223" t="s">
        <v>1643</v>
      </c>
      <c r="J5" s="223" t="s">
        <v>1644</v>
      </c>
      <c r="K5" s="223" t="s">
        <v>1645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28" t="s">
        <v>1252</v>
      </c>
      <c r="K6" s="252" t="s">
        <v>1253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1646</v>
      </c>
      <c r="F8" s="212" t="s">
        <v>1647</v>
      </c>
      <c r="G8" s="212" t="s">
        <v>1647</v>
      </c>
      <c r="H8" s="212" t="s">
        <v>1647</v>
      </c>
      <c r="I8" s="250" t="s">
        <v>1647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1646</v>
      </c>
      <c r="F9" s="212" t="s">
        <v>1647</v>
      </c>
      <c r="G9" s="212" t="s">
        <v>1648</v>
      </c>
      <c r="H9" s="242" t="s">
        <v>1647</v>
      </c>
      <c r="I9" s="242" t="s">
        <v>1647</v>
      </c>
      <c r="J9" s="212" t="s">
        <v>1616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1646</v>
      </c>
      <c r="F10" s="212" t="s">
        <v>1646</v>
      </c>
      <c r="G10" s="212" t="s">
        <v>1649</v>
      </c>
      <c r="H10" s="196" t="s">
        <v>1647</v>
      </c>
      <c r="I10" s="196" t="s">
        <v>1650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1646</v>
      </c>
      <c r="F11" s="212" t="s">
        <v>1646</v>
      </c>
      <c r="G11" s="249" t="s">
        <v>1651</v>
      </c>
      <c r="H11" s="249" t="s">
        <v>1049</v>
      </c>
      <c r="I11" s="196" t="s">
        <v>1652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1647</v>
      </c>
      <c r="F12" s="212" t="s">
        <v>1647</v>
      </c>
      <c r="G12" s="249" t="s">
        <v>1653</v>
      </c>
      <c r="H12" s="249" t="s">
        <v>1654</v>
      </c>
      <c r="I12" s="196" t="s">
        <v>1652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1647</v>
      </c>
      <c r="F13" s="196" t="s">
        <v>859</v>
      </c>
      <c r="G13" s="249" t="s">
        <v>1655</v>
      </c>
      <c r="H13" s="249" t="s">
        <v>1656</v>
      </c>
      <c r="I13" s="196" t="s">
        <v>1657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1658</v>
      </c>
      <c r="F14" s="196" t="s">
        <v>1659</v>
      </c>
      <c r="G14" s="249" t="s">
        <v>56</v>
      </c>
      <c r="H14" s="249" t="s">
        <v>1656</v>
      </c>
      <c r="I14" s="250" t="s">
        <v>1660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1661</v>
      </c>
      <c r="F15" s="196" t="s">
        <v>1662</v>
      </c>
      <c r="G15" s="249" t="s">
        <v>1663</v>
      </c>
      <c r="H15" s="249" t="s">
        <v>1656</v>
      </c>
      <c r="I15" s="250" t="s">
        <v>1664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1661</v>
      </c>
      <c r="F16" s="196" t="s">
        <v>1662</v>
      </c>
      <c r="G16" s="249" t="s">
        <v>1665</v>
      </c>
      <c r="H16" s="212" t="s">
        <v>1666</v>
      </c>
      <c r="I16" s="250" t="s">
        <v>1664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1661</v>
      </c>
      <c r="F17" s="196" t="s">
        <v>1667</v>
      </c>
      <c r="G17" s="249" t="s">
        <v>1668</v>
      </c>
      <c r="H17" s="214" t="s">
        <v>1669</v>
      </c>
      <c r="I17" s="250" t="s">
        <v>1670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1671</v>
      </c>
      <c r="F18" s="248" t="s">
        <v>1672</v>
      </c>
      <c r="G18" s="212" t="s">
        <v>1668</v>
      </c>
      <c r="H18" s="214" t="s">
        <v>1669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5"/>
      <c r="D20" s="655"/>
      <c r="E20" s="655"/>
      <c r="F20" s="65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1551</v>
      </c>
    </row>
    <row r="26" spans="2:20">
      <c r="B26" s="56"/>
      <c r="D26" s="246" t="s">
        <v>1552</v>
      </c>
    </row>
    <row r="27" spans="2:20">
      <c r="B27" s="180"/>
      <c r="D27" t="s">
        <v>470</v>
      </c>
    </row>
    <row r="29" spans="2:20">
      <c r="B29" s="127" t="s">
        <v>134</v>
      </c>
      <c r="D29" s="247" t="s">
        <v>1553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1674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1675</v>
      </c>
      <c r="F5" s="223" t="s">
        <v>1676</v>
      </c>
      <c r="G5" s="223" t="s">
        <v>1677</v>
      </c>
      <c r="H5" s="223" t="s">
        <v>1678</v>
      </c>
      <c r="I5" s="223" t="s">
        <v>1679</v>
      </c>
      <c r="J5" s="223" t="s">
        <v>1680</v>
      </c>
      <c r="K5" s="223" t="s">
        <v>1681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32" t="s">
        <v>1252</v>
      </c>
      <c r="K6" s="233" t="s">
        <v>1253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1682</v>
      </c>
      <c r="H8" s="212" t="s">
        <v>1682</v>
      </c>
      <c r="I8" s="212" t="s">
        <v>1682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1255</v>
      </c>
      <c r="F9" s="212" t="s">
        <v>1683</v>
      </c>
      <c r="G9" s="212" t="s">
        <v>1684</v>
      </c>
      <c r="H9" s="212" t="s">
        <v>1682</v>
      </c>
      <c r="I9" s="212" t="s">
        <v>1682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1255</v>
      </c>
      <c r="F10" s="212" t="s">
        <v>1683</v>
      </c>
      <c r="G10" s="212" t="s">
        <v>1684</v>
      </c>
      <c r="H10" s="212" t="s">
        <v>1682</v>
      </c>
      <c r="I10" s="212" t="s">
        <v>1682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1685</v>
      </c>
      <c r="F11" s="212" t="s">
        <v>1683</v>
      </c>
      <c r="G11" s="212" t="s">
        <v>1686</v>
      </c>
      <c r="H11" s="214" t="s">
        <v>1687</v>
      </c>
      <c r="I11" s="212" t="s">
        <v>1688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1182</v>
      </c>
      <c r="F12" s="212" t="s">
        <v>1682</v>
      </c>
      <c r="G12" s="212" t="s">
        <v>1689</v>
      </c>
      <c r="H12" s="214" t="s">
        <v>1690</v>
      </c>
      <c r="I12" s="212" t="s">
        <v>1688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1182</v>
      </c>
      <c r="F13" s="212" t="s">
        <v>1691</v>
      </c>
      <c r="G13" s="212" t="s">
        <v>1692</v>
      </c>
      <c r="H13" s="214" t="s">
        <v>1690</v>
      </c>
      <c r="I13" s="212" t="s">
        <v>1693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1694</v>
      </c>
      <c r="F14" s="212" t="s">
        <v>1695</v>
      </c>
      <c r="G14" s="212" t="s">
        <v>1696</v>
      </c>
      <c r="H14" s="214" t="s">
        <v>1690</v>
      </c>
      <c r="I14" s="212" t="s">
        <v>1697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1698</v>
      </c>
      <c r="F15" s="212" t="s">
        <v>1699</v>
      </c>
      <c r="G15" s="212" t="s">
        <v>1700</v>
      </c>
      <c r="H15" s="214" t="s">
        <v>1701</v>
      </c>
      <c r="I15" s="212" t="s">
        <v>1697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1698</v>
      </c>
      <c r="F16" s="212" t="s">
        <v>1699</v>
      </c>
      <c r="G16" s="212" t="s">
        <v>1702</v>
      </c>
      <c r="H16" s="214" t="s">
        <v>1703</v>
      </c>
      <c r="I16" s="212" t="s">
        <v>1704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1705</v>
      </c>
      <c r="F17" s="212" t="s">
        <v>1706</v>
      </c>
      <c r="G17" s="212" t="s">
        <v>1707</v>
      </c>
      <c r="H17" s="214" t="s">
        <v>1708</v>
      </c>
      <c r="I17" s="196" t="s">
        <v>1709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1710</v>
      </c>
      <c r="F18" s="212" t="s">
        <v>1711</v>
      </c>
      <c r="G18" s="212" t="s">
        <v>1707</v>
      </c>
      <c r="H18" s="214" t="s">
        <v>1708</v>
      </c>
      <c r="I18" s="196" t="s">
        <v>1712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5" t="s">
        <v>1713</v>
      </c>
      <c r="D20" s="655"/>
      <c r="E20" s="655"/>
      <c r="F20" s="65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1551</v>
      </c>
    </row>
    <row r="26" spans="2:20">
      <c r="B26" s="56"/>
      <c r="D26" s="246" t="s">
        <v>1552</v>
      </c>
    </row>
    <row r="27" spans="2:20">
      <c r="B27" s="180"/>
      <c r="D27" t="s">
        <v>470</v>
      </c>
    </row>
    <row r="29" spans="2:20">
      <c r="B29" s="127" t="s">
        <v>134</v>
      </c>
      <c r="D29" s="247" t="s">
        <v>1553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1714</v>
      </c>
      <c r="F35">
        <v>44</v>
      </c>
      <c r="M35" s="61"/>
      <c r="N35" s="62"/>
      <c r="O35" s="61"/>
    </row>
    <row r="36" spans="5:15" hidden="1">
      <c r="E36" s="254" t="s">
        <v>1715</v>
      </c>
      <c r="F36">
        <f>16+24</f>
        <v>40</v>
      </c>
      <c r="M36" s="61"/>
      <c r="N36" s="62"/>
      <c r="O36" s="61"/>
    </row>
    <row r="37" spans="5:15" hidden="1">
      <c r="E37" s="254" t="s">
        <v>1716</v>
      </c>
      <c r="F37">
        <f>5+4+4+5.5+5.5+3+5+6+3</f>
        <v>41</v>
      </c>
      <c r="M37" s="61"/>
      <c r="N37" s="62"/>
      <c r="O37" s="61"/>
    </row>
    <row r="38" spans="5:15" hidden="1">
      <c r="E38" s="254" t="s">
        <v>1717</v>
      </c>
      <c r="F38">
        <f>3+2+2+1+1+3+3</f>
        <v>15</v>
      </c>
      <c r="M38" s="61"/>
      <c r="N38" s="62"/>
      <c r="O38" s="61"/>
    </row>
    <row r="39" spans="5:15" hidden="1">
      <c r="E39" s="254" t="s">
        <v>1718</v>
      </c>
      <c r="F39">
        <f>26+16</f>
        <v>42</v>
      </c>
    </row>
    <row r="40" spans="5:15" hidden="1">
      <c r="E40" s="254" t="s">
        <v>1719</v>
      </c>
      <c r="F40">
        <f>38+24</f>
        <v>62</v>
      </c>
    </row>
    <row r="41" spans="5:15" hidden="1">
      <c r="E41" s="254" t="s">
        <v>1720</v>
      </c>
      <c r="F41">
        <v>15</v>
      </c>
    </row>
    <row r="42" spans="5:15" hidden="1">
      <c r="E42" s="254" t="s">
        <v>1721</v>
      </c>
      <c r="F42">
        <v>14</v>
      </c>
    </row>
    <row r="43" spans="5:15" hidden="1">
      <c r="E43" s="254" t="s">
        <v>1722</v>
      </c>
      <c r="F43">
        <v>11</v>
      </c>
    </row>
    <row r="44" spans="5:15" hidden="1">
      <c r="E44" s="180" t="s">
        <v>1723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1724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1247</v>
      </c>
      <c r="F6" s="229" t="s">
        <v>1248</v>
      </c>
      <c r="G6" s="230" t="s">
        <v>1249</v>
      </c>
      <c r="H6" s="230" t="s">
        <v>1250</v>
      </c>
      <c r="I6" s="231" t="s">
        <v>1251</v>
      </c>
      <c r="J6" s="232" t="s">
        <v>1252</v>
      </c>
      <c r="K6" s="233" t="s">
        <v>1253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1725</v>
      </c>
      <c r="F8" s="212" t="s">
        <v>1726</v>
      </c>
      <c r="G8" s="212" t="s">
        <v>1593</v>
      </c>
      <c r="H8" s="212" t="s">
        <v>651</v>
      </c>
      <c r="I8" s="196" t="s">
        <v>1727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1728</v>
      </c>
      <c r="F9" s="212" t="s">
        <v>1726</v>
      </c>
      <c r="G9" s="212" t="s">
        <v>1593</v>
      </c>
      <c r="H9" s="212" t="s">
        <v>651</v>
      </c>
      <c r="I9" s="196" t="s">
        <v>1727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1728</v>
      </c>
      <c r="F10" s="212" t="s">
        <v>1726</v>
      </c>
      <c r="G10" s="212" t="s">
        <v>1729</v>
      </c>
      <c r="H10" s="212" t="s">
        <v>651</v>
      </c>
      <c r="I10" s="196" t="s">
        <v>1727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1728</v>
      </c>
      <c r="F11" s="212" t="s">
        <v>1730</v>
      </c>
      <c r="G11" s="212" t="s">
        <v>1729</v>
      </c>
      <c r="H11" s="214" t="s">
        <v>1590</v>
      </c>
      <c r="I11" s="196" t="s">
        <v>280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1731</v>
      </c>
      <c r="F12" s="212" t="s">
        <v>1732</v>
      </c>
      <c r="G12" s="212" t="s">
        <v>1590</v>
      </c>
      <c r="H12" s="214" t="s">
        <v>1733</v>
      </c>
      <c r="I12" s="196" t="s">
        <v>280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1734</v>
      </c>
      <c r="G13" s="212" t="s">
        <v>1735</v>
      </c>
      <c r="H13" s="214" t="s">
        <v>1590</v>
      </c>
      <c r="I13" s="196" t="s">
        <v>280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1736</v>
      </c>
      <c r="F14" s="212" t="s">
        <v>1737</v>
      </c>
      <c r="G14" s="212" t="s">
        <v>1738</v>
      </c>
      <c r="H14" s="214" t="s">
        <v>1326</v>
      </c>
      <c r="I14" s="196" t="s">
        <v>280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1739</v>
      </c>
      <c r="F15" s="212" t="s">
        <v>1740</v>
      </c>
      <c r="G15" s="212" t="s">
        <v>1741</v>
      </c>
      <c r="H15" s="214" t="s">
        <v>1464</v>
      </c>
      <c r="I15" s="196" t="s">
        <v>280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1742</v>
      </c>
      <c r="F16" s="212" t="s">
        <v>1743</v>
      </c>
      <c r="G16" s="212" t="s">
        <v>1744</v>
      </c>
      <c r="H16" s="214" t="s">
        <v>1623</v>
      </c>
      <c r="I16" s="196" t="s">
        <v>280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1745</v>
      </c>
      <c r="F17" s="212" t="s">
        <v>1746</v>
      </c>
      <c r="G17" s="212" t="s">
        <v>1747</v>
      </c>
      <c r="H17" s="214" t="s">
        <v>1748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760</v>
      </c>
      <c r="F18" s="212" t="s">
        <v>1749</v>
      </c>
      <c r="G18" s="212" t="s">
        <v>1750</v>
      </c>
      <c r="H18" s="214" t="s">
        <v>1748</v>
      </c>
      <c r="I18" s="196" t="s">
        <v>1751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1551</v>
      </c>
    </row>
    <row r="26" spans="2:20">
      <c r="B26" s="56"/>
      <c r="D26" s="246" t="s">
        <v>1552</v>
      </c>
    </row>
    <row r="27" spans="2:20">
      <c r="B27" s="180"/>
      <c r="D27" t="s">
        <v>470</v>
      </c>
    </row>
    <row r="29" spans="2:20">
      <c r="B29" s="127" t="s">
        <v>134</v>
      </c>
      <c r="D29" s="247" t="s">
        <v>1553</v>
      </c>
    </row>
    <row r="31" spans="2:20">
      <c r="M31" s="660"/>
      <c r="N31" s="660"/>
      <c r="O31" s="66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1754</v>
      </c>
      <c r="F5" s="7" t="s">
        <v>1755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1247</v>
      </c>
      <c r="F6" s="47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1756</v>
      </c>
      <c r="G8" s="212" t="s">
        <v>651</v>
      </c>
      <c r="H8" s="212" t="s">
        <v>651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277</v>
      </c>
      <c r="F9" s="212" t="s">
        <v>1756</v>
      </c>
      <c r="G9" s="191" t="s">
        <v>651</v>
      </c>
      <c r="H9" s="212" t="s">
        <v>651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277</v>
      </c>
      <c r="F10" s="191" t="s">
        <v>1757</v>
      </c>
      <c r="G10" s="191" t="s">
        <v>651</v>
      </c>
      <c r="H10" s="212" t="s">
        <v>1758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277</v>
      </c>
      <c r="F11" s="191" t="s">
        <v>1757</v>
      </c>
      <c r="G11" s="191" t="s">
        <v>1759</v>
      </c>
      <c r="H11" s="88" t="s">
        <v>1590</v>
      </c>
      <c r="I11" s="32" t="s">
        <v>1760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1761</v>
      </c>
      <c r="G12" s="191" t="s">
        <v>1759</v>
      </c>
      <c r="H12" s="88" t="s">
        <v>1590</v>
      </c>
      <c r="I12" s="32" t="s">
        <v>1762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1761</v>
      </c>
      <c r="G13" s="212" t="s">
        <v>1763</v>
      </c>
      <c r="H13" s="88" t="s">
        <v>1590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1764</v>
      </c>
      <c r="F14" s="191" t="s">
        <v>1765</v>
      </c>
      <c r="G14" s="212" t="s">
        <v>1763</v>
      </c>
      <c r="H14" s="88" t="s">
        <v>1766</v>
      </c>
      <c r="I14" s="32" t="s">
        <v>1310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1739</v>
      </c>
      <c r="F15" s="191" t="s">
        <v>1400</v>
      </c>
      <c r="G15" s="212" t="s">
        <v>1763</v>
      </c>
      <c r="H15" s="88" t="s">
        <v>1385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1590</v>
      </c>
      <c r="G16" s="212" t="s">
        <v>1767</v>
      </c>
      <c r="H16" s="88" t="s">
        <v>1385</v>
      </c>
      <c r="I16" s="32" t="s">
        <v>383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1768</v>
      </c>
      <c r="F17" s="191" t="s">
        <v>1564</v>
      </c>
      <c r="G17" s="212" t="s">
        <v>1767</v>
      </c>
      <c r="H17" s="88" t="s">
        <v>58</v>
      </c>
      <c r="I17" s="32" t="s">
        <v>383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1768</v>
      </c>
      <c r="F18" s="191" t="s">
        <v>1564</v>
      </c>
      <c r="G18" s="212" t="s">
        <v>1767</v>
      </c>
      <c r="H18" s="88" t="s">
        <v>58</v>
      </c>
      <c r="I18" s="32" t="s">
        <v>1769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1551</v>
      </c>
    </row>
    <row r="26" spans="2:20">
      <c r="B26" s="56"/>
      <c r="D26" s="58" t="s">
        <v>1552</v>
      </c>
    </row>
    <row r="27" spans="2:20">
      <c r="B27" s="180"/>
      <c r="D27" t="s">
        <v>470</v>
      </c>
    </row>
    <row r="29" spans="2:20">
      <c r="B29" s="127" t="s">
        <v>134</v>
      </c>
      <c r="D29" s="167" t="s">
        <v>1553</v>
      </c>
    </row>
    <row r="31" spans="2:20">
      <c r="M31" s="660"/>
      <c r="N31" s="660"/>
      <c r="O31" s="66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</row>
    <row r="2" spans="2:20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1771</v>
      </c>
      <c r="F5" s="7" t="s">
        <v>1772</v>
      </c>
      <c r="G5" s="7" t="s">
        <v>1773</v>
      </c>
      <c r="H5" s="7" t="s">
        <v>1774</v>
      </c>
      <c r="I5" s="7" t="s">
        <v>1775</v>
      </c>
      <c r="J5" s="7" t="s">
        <v>1776</v>
      </c>
      <c r="K5" s="7" t="s">
        <v>1777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1283</v>
      </c>
      <c r="F8" s="213" t="s">
        <v>61</v>
      </c>
      <c r="G8" s="191" t="s">
        <v>1778</v>
      </c>
      <c r="H8" s="88" t="s">
        <v>1779</v>
      </c>
      <c r="I8" s="32" t="s">
        <v>1780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1283</v>
      </c>
      <c r="F9" s="191" t="s">
        <v>1283</v>
      </c>
      <c r="G9" s="191" t="s">
        <v>1283</v>
      </c>
      <c r="H9" s="214" t="s">
        <v>1779</v>
      </c>
      <c r="I9" s="32" t="s">
        <v>1283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1283</v>
      </c>
      <c r="F10" s="191" t="s">
        <v>1283</v>
      </c>
      <c r="G10" s="191" t="s">
        <v>1781</v>
      </c>
      <c r="H10" s="88" t="s">
        <v>1779</v>
      </c>
      <c r="I10" s="32" t="s">
        <v>1782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1783</v>
      </c>
      <c r="F11" s="191" t="s">
        <v>1283</v>
      </c>
      <c r="G11" s="191" t="s">
        <v>1784</v>
      </c>
      <c r="H11" s="88" t="s">
        <v>1779</v>
      </c>
      <c r="I11" s="32" t="s">
        <v>1785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1783</v>
      </c>
      <c r="F12" s="191" t="s">
        <v>1786</v>
      </c>
      <c r="G12" s="191" t="s">
        <v>1783</v>
      </c>
      <c r="H12" s="88" t="s">
        <v>59</v>
      </c>
      <c r="I12" s="32" t="s">
        <v>1782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1787</v>
      </c>
      <c r="F13" s="191" t="s">
        <v>1786</v>
      </c>
      <c r="G13" s="212" t="s">
        <v>1783</v>
      </c>
      <c r="H13" s="88" t="s">
        <v>59</v>
      </c>
      <c r="I13" s="32" t="s">
        <v>1781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1787</v>
      </c>
      <c r="F14" s="191" t="s">
        <v>1783</v>
      </c>
      <c r="G14" s="212" t="s">
        <v>1788</v>
      </c>
      <c r="H14" s="88" t="s">
        <v>59</v>
      </c>
      <c r="I14" s="32" t="s">
        <v>1789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1790</v>
      </c>
      <c r="F15" s="191" t="s">
        <v>1283</v>
      </c>
      <c r="G15" s="192" t="s">
        <v>1791</v>
      </c>
      <c r="H15" s="88" t="s">
        <v>59</v>
      </c>
      <c r="I15" s="32" t="s">
        <v>1781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1790</v>
      </c>
      <c r="F16" s="191" t="s">
        <v>1783</v>
      </c>
      <c r="G16" s="215" t="s">
        <v>1791</v>
      </c>
      <c r="H16" s="88" t="s">
        <v>1792</v>
      </c>
      <c r="I16" s="32" t="s">
        <v>1793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1794</v>
      </c>
      <c r="F17" s="191" t="s">
        <v>1795</v>
      </c>
      <c r="G17" s="192" t="s">
        <v>1796</v>
      </c>
      <c r="H17" s="88" t="s">
        <v>1797</v>
      </c>
      <c r="I17" s="32" t="s">
        <v>383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1623</v>
      </c>
      <c r="F18" s="191" t="s">
        <v>1795</v>
      </c>
      <c r="G18" s="215" t="s">
        <v>1798</v>
      </c>
      <c r="H18" s="88" t="s">
        <v>1797</v>
      </c>
      <c r="I18" s="32" t="s">
        <v>383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1551</v>
      </c>
    </row>
    <row r="26" spans="2:20">
      <c r="B26" s="56"/>
      <c r="D26" s="58" t="s">
        <v>1552</v>
      </c>
    </row>
    <row r="27" spans="2:20">
      <c r="B27" s="180"/>
      <c r="D27" t="s">
        <v>470</v>
      </c>
    </row>
    <row r="29" spans="2:20">
      <c r="B29" s="127" t="s">
        <v>134</v>
      </c>
      <c r="D29" s="167" t="s">
        <v>1799</v>
      </c>
    </row>
    <row r="30" spans="2:20">
      <c r="D30" t="s">
        <v>1800</v>
      </c>
    </row>
    <row r="31" spans="2:20">
      <c r="M31" s="660"/>
      <c r="N31" s="660"/>
      <c r="O31" s="66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2" t="s">
        <v>1801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278</v>
      </c>
      <c r="F7" s="123" t="s">
        <v>278</v>
      </c>
      <c r="G7" s="123" t="s">
        <v>278</v>
      </c>
      <c r="H7" s="123" t="s">
        <v>278</v>
      </c>
      <c r="I7" s="123" t="s">
        <v>278</v>
      </c>
      <c r="J7" s="123" t="s">
        <v>278</v>
      </c>
      <c r="K7" s="123" t="s">
        <v>278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1802</v>
      </c>
      <c r="G8" s="191" t="s">
        <v>1802</v>
      </c>
      <c r="H8" s="88" t="s">
        <v>1802</v>
      </c>
      <c r="I8" s="32" t="s">
        <v>1802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1802</v>
      </c>
      <c r="G9" s="191" t="s">
        <v>1802</v>
      </c>
      <c r="H9" s="88" t="s">
        <v>1802</v>
      </c>
      <c r="I9" s="32" t="s">
        <v>1802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1802</v>
      </c>
      <c r="G10" s="191" t="s">
        <v>1802</v>
      </c>
      <c r="H10" s="88" t="s">
        <v>1802</v>
      </c>
      <c r="I10" s="32" t="s">
        <v>1802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1803</v>
      </c>
      <c r="G11" s="191" t="s">
        <v>1802</v>
      </c>
      <c r="H11" s="88" t="s">
        <v>1802</v>
      </c>
      <c r="I11" s="32" t="s">
        <v>1802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1803</v>
      </c>
      <c r="G12" s="191" t="s">
        <v>1802</v>
      </c>
      <c r="H12" s="88" t="s">
        <v>1802</v>
      </c>
      <c r="I12" s="32" t="s">
        <v>1804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1803</v>
      </c>
      <c r="G13" s="192" t="s">
        <v>1802</v>
      </c>
      <c r="H13" s="88" t="s">
        <v>1802</v>
      </c>
      <c r="I13" s="32" t="s">
        <v>1804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1805</v>
      </c>
      <c r="G14" s="192" t="s">
        <v>1802</v>
      </c>
      <c r="H14" s="88" t="s">
        <v>1802</v>
      </c>
      <c r="I14" s="32" t="s">
        <v>1804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1805</v>
      </c>
      <c r="G15" s="192" t="s">
        <v>1802</v>
      </c>
      <c r="H15" s="88" t="s">
        <v>1806</v>
      </c>
      <c r="I15" s="32" t="s">
        <v>1804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1803</v>
      </c>
      <c r="G16" s="192" t="s">
        <v>1802</v>
      </c>
      <c r="H16" s="88" t="s">
        <v>1806</v>
      </c>
      <c r="I16" s="32" t="s">
        <v>1807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1803</v>
      </c>
      <c r="G17" s="192" t="s">
        <v>1808</v>
      </c>
      <c r="H17" s="88" t="s">
        <v>1806</v>
      </c>
      <c r="I17" s="32" t="s">
        <v>1807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1803</v>
      </c>
      <c r="G18" s="193" t="s">
        <v>1808</v>
      </c>
      <c r="H18" s="88" t="s">
        <v>1806</v>
      </c>
      <c r="I18" s="32" t="s">
        <v>1804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1551</v>
      </c>
    </row>
    <row r="26" spans="2:22">
      <c r="B26" s="56"/>
      <c r="D26" s="58" t="s">
        <v>1552</v>
      </c>
    </row>
    <row r="27" spans="2:22">
      <c r="B27" s="180"/>
      <c r="D27" t="s">
        <v>470</v>
      </c>
    </row>
    <row r="29" spans="2:22">
      <c r="B29" s="127" t="s">
        <v>134</v>
      </c>
      <c r="D29" s="167" t="s">
        <v>1799</v>
      </c>
    </row>
    <row r="30" spans="2:22">
      <c r="D30" t="s">
        <v>1800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</row>
    <row r="2" spans="2:20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1809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210"/>
      <c r="O3" s="3"/>
      <c r="P3" s="3" t="s">
        <v>1810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1675</v>
      </c>
      <c r="F5" s="7" t="s">
        <v>1812</v>
      </c>
      <c r="G5" s="7" t="s">
        <v>1813</v>
      </c>
      <c r="H5" s="7" t="s">
        <v>1814</v>
      </c>
      <c r="I5" s="7" t="s">
        <v>1815</v>
      </c>
      <c r="J5" s="7" t="s">
        <v>1816</v>
      </c>
      <c r="K5" s="7" t="s">
        <v>1817</v>
      </c>
      <c r="L5" s="61"/>
      <c r="M5" s="172"/>
      <c r="N5" s="113"/>
      <c r="O5" s="113" t="s">
        <v>1813</v>
      </c>
      <c r="P5" s="113" t="s">
        <v>1814</v>
      </c>
      <c r="Q5" s="113" t="s">
        <v>1815</v>
      </c>
      <c r="R5" s="172"/>
      <c r="S5" s="172"/>
      <c r="T5" s="172"/>
    </row>
    <row r="6" spans="2:20" ht="15" customHeight="1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172"/>
      <c r="N6" s="113"/>
      <c r="O6" s="113" t="s">
        <v>1249</v>
      </c>
      <c r="P6" s="113" t="s">
        <v>1250</v>
      </c>
      <c r="Q6" s="113" t="s">
        <v>1251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1419</v>
      </c>
      <c r="H11" s="88" t="s">
        <v>59</v>
      </c>
      <c r="I11" s="32" t="s">
        <v>1385</v>
      </c>
      <c r="J11" s="191"/>
      <c r="K11" s="192"/>
      <c r="L11" s="61"/>
      <c r="M11" s="87"/>
      <c r="N11" s="200" t="s">
        <v>1819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760</v>
      </c>
      <c r="F12" s="191" t="s">
        <v>59</v>
      </c>
      <c r="G12" s="191" t="s">
        <v>1820</v>
      </c>
      <c r="H12" s="88" t="s">
        <v>59</v>
      </c>
      <c r="I12" s="32" t="s">
        <v>1385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1821</v>
      </c>
      <c r="F13" s="191" t="s">
        <v>1822</v>
      </c>
      <c r="G13" s="192" t="s">
        <v>1820</v>
      </c>
      <c r="H13" s="88" t="s">
        <v>1823</v>
      </c>
      <c r="I13" s="32" t="s">
        <v>1824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1825</v>
      </c>
      <c r="F14" s="191" t="s">
        <v>1826</v>
      </c>
      <c r="G14" s="192" t="s">
        <v>1827</v>
      </c>
      <c r="H14" s="88" t="s">
        <v>1586</v>
      </c>
      <c r="I14" s="32" t="s">
        <v>1828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1825</v>
      </c>
      <c r="F15" s="191" t="s">
        <v>1829</v>
      </c>
      <c r="G15" s="192" t="s">
        <v>59</v>
      </c>
      <c r="H15" s="88" t="s">
        <v>1586</v>
      </c>
      <c r="I15" s="32" t="s">
        <v>1828</v>
      </c>
      <c r="J15" s="191"/>
      <c r="K15" s="192"/>
      <c r="L15" s="61"/>
      <c r="M15" s="87"/>
      <c r="N15" s="200" t="s">
        <v>1830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1821</v>
      </c>
      <c r="F16" s="191" t="s">
        <v>1826</v>
      </c>
      <c r="G16" s="192" t="s">
        <v>59</v>
      </c>
      <c r="H16" s="88" t="s">
        <v>1549</v>
      </c>
      <c r="I16" s="32" t="s">
        <v>1828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1821</v>
      </c>
      <c r="F17" s="191" t="s">
        <v>1831</v>
      </c>
      <c r="G17" s="192" t="s">
        <v>1768</v>
      </c>
      <c r="H17" s="88" t="s">
        <v>1549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1821</v>
      </c>
      <c r="F18" s="191" t="s">
        <v>1831</v>
      </c>
      <c r="G18" s="192" t="s">
        <v>1768</v>
      </c>
      <c r="H18" s="88" t="s">
        <v>1549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1551</v>
      </c>
    </row>
    <row r="26" spans="2:20">
      <c r="B26" s="56"/>
      <c r="D26" s="58" t="s">
        <v>1552</v>
      </c>
    </row>
    <row r="27" spans="2:20">
      <c r="B27" s="180"/>
      <c r="D27" t="s">
        <v>470</v>
      </c>
    </row>
    <row r="29" spans="2:20">
      <c r="B29" s="127" t="s">
        <v>134</v>
      </c>
      <c r="D29" s="167" t="s">
        <v>1799</v>
      </c>
    </row>
    <row r="30" spans="2:20">
      <c r="D30" t="s">
        <v>1800</v>
      </c>
    </row>
    <row r="31" spans="2:20">
      <c r="M31" s="660"/>
      <c r="N31" s="660"/>
      <c r="O31" s="66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2" t="s">
        <v>1833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1834</v>
      </c>
      <c r="F5" s="7" t="s">
        <v>1835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1836</v>
      </c>
      <c r="I8" s="28" t="s">
        <v>1836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1836</v>
      </c>
      <c r="I9" s="28" t="s">
        <v>1836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1836</v>
      </c>
      <c r="I10" s="28" t="s">
        <v>1836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1837</v>
      </c>
      <c r="I11" s="28" t="s">
        <v>1836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1838</v>
      </c>
      <c r="I12" s="28" t="s">
        <v>1836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1838</v>
      </c>
      <c r="I13" s="28" t="s">
        <v>1836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1538</v>
      </c>
      <c r="F14" s="28" t="s">
        <v>1839</v>
      </c>
      <c r="G14" s="187"/>
      <c r="H14" s="88" t="s">
        <v>1840</v>
      </c>
      <c r="I14" s="28" t="s">
        <v>1837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1538</v>
      </c>
      <c r="F15" s="28" t="s">
        <v>1839</v>
      </c>
      <c r="G15" s="187"/>
      <c r="H15" s="88" t="s">
        <v>1838</v>
      </c>
      <c r="I15" s="28" t="s">
        <v>1837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1538</v>
      </c>
      <c r="F16" s="28" t="s">
        <v>1841</v>
      </c>
      <c r="G16" s="187"/>
      <c r="H16" s="88" t="s">
        <v>1842</v>
      </c>
      <c r="I16" s="28" t="s">
        <v>1837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1538</v>
      </c>
      <c r="F17" s="28" t="s">
        <v>1841</v>
      </c>
      <c r="G17" s="187"/>
      <c r="H17" s="88" t="s">
        <v>1842</v>
      </c>
      <c r="I17" s="28" t="s">
        <v>1837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1538</v>
      </c>
      <c r="F18" s="28" t="s">
        <v>1841</v>
      </c>
      <c r="G18" s="187"/>
      <c r="H18" s="88" t="s">
        <v>1842</v>
      </c>
      <c r="I18" s="28" t="s">
        <v>1837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1551</v>
      </c>
    </row>
    <row r="26" spans="2:22">
      <c r="B26" s="56"/>
      <c r="D26" s="58" t="s">
        <v>1552</v>
      </c>
    </row>
    <row r="27" spans="2:22">
      <c r="B27" s="180"/>
      <c r="D27" t="s">
        <v>470</v>
      </c>
    </row>
    <row r="29" spans="2:22">
      <c r="B29" s="127" t="s">
        <v>134</v>
      </c>
      <c r="D29" s="167" t="s">
        <v>1799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2" t="s">
        <v>1843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1844</v>
      </c>
      <c r="F5" s="7" t="s">
        <v>1845</v>
      </c>
      <c r="G5" s="7" t="s">
        <v>1846</v>
      </c>
      <c r="H5" s="7" t="s">
        <v>1847</v>
      </c>
      <c r="I5" s="7" t="s">
        <v>1848</v>
      </c>
      <c r="J5" s="7" t="s">
        <v>1849</v>
      </c>
      <c r="K5" s="7" t="s">
        <v>1850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1551</v>
      </c>
    </row>
    <row r="26" spans="2:22">
      <c r="B26" s="56"/>
      <c r="D26" s="58" t="s">
        <v>1552</v>
      </c>
    </row>
    <row r="27" spans="2:22">
      <c r="B27" s="180"/>
      <c r="D27" t="s">
        <v>470</v>
      </c>
    </row>
    <row r="29" spans="2:22">
      <c r="B29" s="127" t="s">
        <v>134</v>
      </c>
      <c r="D29" s="167" t="s">
        <v>1799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2" t="s">
        <v>1851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1852</v>
      </c>
      <c r="F5" s="7" t="s">
        <v>1853</v>
      </c>
      <c r="G5" s="7" t="s">
        <v>1854</v>
      </c>
      <c r="H5" s="7" t="s">
        <v>1855</v>
      </c>
      <c r="I5" s="7" t="s">
        <v>1856</v>
      </c>
      <c r="J5" s="7" t="s">
        <v>1857</v>
      </c>
      <c r="K5" s="7" t="s">
        <v>1858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1859</v>
      </c>
      <c r="F8" s="32" t="s">
        <v>56</v>
      </c>
      <c r="G8" s="32" t="s">
        <v>56</v>
      </c>
      <c r="H8" s="32" t="s">
        <v>56</v>
      </c>
      <c r="I8" s="178" t="s">
        <v>1860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1859</v>
      </c>
      <c r="F9" s="50" t="s">
        <v>56</v>
      </c>
      <c r="G9" s="50" t="s">
        <v>56</v>
      </c>
      <c r="H9" s="50" t="s">
        <v>56</v>
      </c>
      <c r="I9" s="178" t="s">
        <v>1860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1859</v>
      </c>
      <c r="F10" s="50" t="s">
        <v>56</v>
      </c>
      <c r="G10" s="50" t="s">
        <v>56</v>
      </c>
      <c r="H10" s="50" t="s">
        <v>56</v>
      </c>
      <c r="I10" s="178" t="s">
        <v>1860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1861</v>
      </c>
      <c r="F11" s="50" t="s">
        <v>56</v>
      </c>
      <c r="G11" s="50" t="s">
        <v>56</v>
      </c>
      <c r="H11" s="50" t="s">
        <v>56</v>
      </c>
      <c r="I11" s="178" t="s">
        <v>1860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1861</v>
      </c>
      <c r="F12" s="50" t="s">
        <v>1862</v>
      </c>
      <c r="G12" s="50" t="s">
        <v>56</v>
      </c>
      <c r="H12" s="50" t="s">
        <v>56</v>
      </c>
      <c r="I12" s="178" t="s">
        <v>1860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1859</v>
      </c>
      <c r="F13" s="50" t="s">
        <v>1862</v>
      </c>
      <c r="G13" s="50" t="s">
        <v>53</v>
      </c>
      <c r="H13" s="50" t="s">
        <v>794</v>
      </c>
      <c r="I13" s="179" t="s">
        <v>1863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1861</v>
      </c>
      <c r="F14" s="50" t="s">
        <v>1864</v>
      </c>
      <c r="G14" s="50" t="s">
        <v>53</v>
      </c>
      <c r="H14" s="50" t="s">
        <v>794</v>
      </c>
      <c r="I14" s="179" t="s">
        <v>1863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1861</v>
      </c>
      <c r="F15" s="50" t="s">
        <v>1864</v>
      </c>
      <c r="G15" s="50" t="s">
        <v>53</v>
      </c>
      <c r="H15" s="50" t="s">
        <v>794</v>
      </c>
      <c r="I15" s="179" t="s">
        <v>794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1861</v>
      </c>
      <c r="F16" s="50" t="s">
        <v>1864</v>
      </c>
      <c r="G16" s="50" t="s">
        <v>53</v>
      </c>
      <c r="H16" s="50" t="s">
        <v>794</v>
      </c>
      <c r="I16" s="179" t="s">
        <v>794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1861</v>
      </c>
      <c r="F17" s="50" t="s">
        <v>1864</v>
      </c>
      <c r="G17" s="50" t="s">
        <v>53</v>
      </c>
      <c r="H17" s="50" t="s">
        <v>794</v>
      </c>
      <c r="I17" s="179" t="s">
        <v>794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1861</v>
      </c>
      <c r="F18" s="174" t="s">
        <v>1864</v>
      </c>
      <c r="G18" s="174" t="s">
        <v>53</v>
      </c>
      <c r="H18" s="50" t="s">
        <v>794</v>
      </c>
      <c r="I18" s="179" t="s">
        <v>794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1551</v>
      </c>
    </row>
    <row r="24" spans="2:22">
      <c r="B24" s="56"/>
      <c r="D24" s="58" t="s">
        <v>1552</v>
      </c>
    </row>
    <row r="27" spans="2:22">
      <c r="B27" s="127" t="s">
        <v>134</v>
      </c>
      <c r="D27" s="167" t="s">
        <v>1865</v>
      </c>
    </row>
    <row r="29" spans="2:22">
      <c r="D29" s="150" t="s">
        <v>1866</v>
      </c>
      <c r="E29" s="176" t="s">
        <v>53</v>
      </c>
      <c r="F29" s="175" t="s">
        <v>1867</v>
      </c>
      <c r="G29" s="175" t="s">
        <v>1868</v>
      </c>
      <c r="H29" s="175" t="s">
        <v>1869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1870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1871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1871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8"/>
      <c r="N5" s="669"/>
      <c r="O5" s="670"/>
      <c r="P5" s="7">
        <v>44935</v>
      </c>
      <c r="Q5" s="7" t="s">
        <v>1872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128" t="s">
        <v>1252</v>
      </c>
      <c r="V6" s="129" t="s">
        <v>1253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3" t="s">
        <v>1870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1873</v>
      </c>
      <c r="F8" s="28" t="s">
        <v>1873</v>
      </c>
      <c r="G8" s="38" t="s">
        <v>1873</v>
      </c>
      <c r="H8" s="88" t="s">
        <v>1874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1873</v>
      </c>
      <c r="F9" s="30" t="s">
        <v>1873</v>
      </c>
      <c r="G9" s="59" t="s">
        <v>1873</v>
      </c>
      <c r="H9" s="87" t="s">
        <v>1874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1873</v>
      </c>
      <c r="F10" s="30" t="s">
        <v>1873</v>
      </c>
      <c r="G10" s="59" t="s">
        <v>1875</v>
      </c>
      <c r="H10" s="87" t="s">
        <v>1874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1873</v>
      </c>
      <c r="F11" s="30" t="s">
        <v>1873</v>
      </c>
      <c r="G11" s="59" t="s">
        <v>1876</v>
      </c>
      <c r="H11" s="87" t="s">
        <v>1225</v>
      </c>
      <c r="I11" s="170" t="s">
        <v>327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1873</v>
      </c>
      <c r="F12" s="30" t="s">
        <v>1873</v>
      </c>
      <c r="G12" s="59" t="s">
        <v>994</v>
      </c>
      <c r="H12" s="87" t="s">
        <v>1874</v>
      </c>
      <c r="I12" s="170" t="s">
        <v>327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1873</v>
      </c>
      <c r="F13" s="30" t="s">
        <v>1873</v>
      </c>
      <c r="G13" s="40" t="s">
        <v>994</v>
      </c>
      <c r="H13" s="20" t="s">
        <v>54</v>
      </c>
      <c r="I13" s="17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1878</v>
      </c>
      <c r="F14" s="30" t="s">
        <v>1873</v>
      </c>
      <c r="G14" s="40" t="s">
        <v>994</v>
      </c>
      <c r="H14" s="20" t="s">
        <v>327</v>
      </c>
      <c r="I14" s="170" t="s">
        <v>1879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0" t="s">
        <v>1873</v>
      </c>
      <c r="G15" s="40" t="s">
        <v>1880</v>
      </c>
      <c r="H15" s="20" t="s">
        <v>327</v>
      </c>
      <c r="I15" s="171" t="s">
        <v>1881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1878</v>
      </c>
      <c r="F16" s="30" t="s">
        <v>1873</v>
      </c>
      <c r="G16" s="40" t="s">
        <v>1874</v>
      </c>
      <c r="H16" s="20" t="s">
        <v>327</v>
      </c>
      <c r="I16" s="170" t="s">
        <v>1225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1878</v>
      </c>
      <c r="F17" s="30" t="s">
        <v>1882</v>
      </c>
      <c r="G17" s="40" t="s">
        <v>1225</v>
      </c>
      <c r="H17" s="20" t="s">
        <v>1524</v>
      </c>
      <c r="I17" s="170" t="s">
        <v>1225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1878</v>
      </c>
      <c r="F18" s="31" t="s">
        <v>1882</v>
      </c>
      <c r="G18" s="40" t="s">
        <v>1883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1551</v>
      </c>
    </row>
    <row r="26" spans="2:22">
      <c r="B26" s="56"/>
      <c r="D26" s="58" t="s">
        <v>1552</v>
      </c>
      <c r="P26" s="90"/>
      <c r="Q26" t="s">
        <v>1884</v>
      </c>
    </row>
    <row r="27" spans="2:22">
      <c r="Q27" t="s">
        <v>1885</v>
      </c>
    </row>
    <row r="29" spans="2:22">
      <c r="B29" s="127" t="s">
        <v>134</v>
      </c>
      <c r="D29" s="167" t="s">
        <v>1886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1870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1887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8"/>
      <c r="N5" s="669"/>
      <c r="O5" s="67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128" t="s">
        <v>1252</v>
      </c>
      <c r="V6" s="129" t="s">
        <v>1253</v>
      </c>
    </row>
    <row r="7" spans="2:22">
      <c r="B7" s="124" t="s">
        <v>83</v>
      </c>
      <c r="C7" s="125"/>
      <c r="D7" s="126"/>
      <c r="E7" s="123" t="s">
        <v>1888</v>
      </c>
      <c r="F7" s="123" t="s">
        <v>1888</v>
      </c>
      <c r="G7" s="123" t="s">
        <v>1888</v>
      </c>
      <c r="H7" s="123" t="s">
        <v>1888</v>
      </c>
      <c r="I7" s="123" t="s">
        <v>1888</v>
      </c>
      <c r="J7" s="123" t="s">
        <v>1888</v>
      </c>
      <c r="K7" s="123" t="s">
        <v>1888</v>
      </c>
      <c r="L7" s="70"/>
      <c r="M7" s="663" t="s">
        <v>1870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1551</v>
      </c>
    </row>
    <row r="26" spans="2:22">
      <c r="B26" s="56"/>
      <c r="D26" s="58" t="s">
        <v>1552</v>
      </c>
      <c r="P26" s="90"/>
      <c r="Q26" t="s">
        <v>1884</v>
      </c>
    </row>
    <row r="27" spans="2:22">
      <c r="Q27" t="s">
        <v>1885</v>
      </c>
    </row>
    <row r="29" spans="2:22">
      <c r="B29" s="127" t="s">
        <v>134</v>
      </c>
      <c r="D29" s="118" t="s">
        <v>1890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1870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1891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1891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8"/>
      <c r="N5" s="669"/>
      <c r="O5" s="67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128" t="s">
        <v>1252</v>
      </c>
      <c r="V6" s="129" t="s">
        <v>1253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3" t="s">
        <v>1870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518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518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518</v>
      </c>
      <c r="G17" s="48" t="s">
        <v>53</v>
      </c>
      <c r="H17" s="20" t="s">
        <v>518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518</v>
      </c>
      <c r="G18" s="48" t="s">
        <v>53</v>
      </c>
      <c r="H18" s="20" t="s">
        <v>518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1551</v>
      </c>
    </row>
    <row r="26" spans="2:22">
      <c r="B26" s="56"/>
      <c r="D26" s="58" t="s">
        <v>1552</v>
      </c>
      <c r="P26" s="90"/>
      <c r="Q26" t="s">
        <v>1884</v>
      </c>
    </row>
    <row r="27" spans="2:22">
      <c r="Q27" t="s">
        <v>1885</v>
      </c>
    </row>
    <row r="29" spans="2:22">
      <c r="B29" s="127" t="s">
        <v>134</v>
      </c>
      <c r="D29" s="118" t="s">
        <v>1890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1870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1892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8"/>
      <c r="N5" s="669"/>
      <c r="O5" s="67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128" t="s">
        <v>1252</v>
      </c>
      <c r="V6" s="129" t="s">
        <v>1253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775</v>
      </c>
      <c r="I7" s="123" t="s">
        <v>55</v>
      </c>
      <c r="J7" s="119"/>
      <c r="K7" s="119"/>
      <c r="L7" s="70"/>
      <c r="M7" s="663" t="s">
        <v>1870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1182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1182</v>
      </c>
      <c r="F16" s="33" t="s">
        <v>55</v>
      </c>
      <c r="G16" s="48" t="s">
        <v>56</v>
      </c>
      <c r="H16" s="20" t="s">
        <v>1182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1182</v>
      </c>
      <c r="F18" s="33" t="s">
        <v>56</v>
      </c>
      <c r="G18" s="48" t="s">
        <v>1182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1551</v>
      </c>
    </row>
    <row r="26" spans="2:22">
      <c r="B26" s="56"/>
      <c r="D26" s="58" t="s">
        <v>1552</v>
      </c>
      <c r="P26" s="90"/>
      <c r="Q26" t="s">
        <v>1884</v>
      </c>
    </row>
    <row r="27" spans="2:22">
      <c r="Q27" t="s">
        <v>1885</v>
      </c>
    </row>
    <row r="29" spans="2:22">
      <c r="B29" s="127" t="s">
        <v>134</v>
      </c>
      <c r="D29" s="118" t="s">
        <v>1890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1870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1893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1893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8"/>
      <c r="N5" s="669"/>
      <c r="O5" s="67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128" t="s">
        <v>1252</v>
      </c>
      <c r="V6" s="129" t="s">
        <v>1253</v>
      </c>
    </row>
    <row r="7" spans="2:22">
      <c r="B7" s="124" t="s">
        <v>83</v>
      </c>
      <c r="C7" s="125"/>
      <c r="D7" s="126"/>
      <c r="E7" s="123" t="s">
        <v>775</v>
      </c>
      <c r="F7" s="123" t="s">
        <v>775</v>
      </c>
      <c r="G7" s="123" t="s">
        <v>775</v>
      </c>
      <c r="H7" s="123" t="s">
        <v>775</v>
      </c>
      <c r="I7" s="123" t="s">
        <v>775</v>
      </c>
      <c r="J7" s="119"/>
      <c r="K7" s="119"/>
      <c r="L7" s="70"/>
      <c r="M7" s="663" t="s">
        <v>1870</v>
      </c>
      <c r="N7" s="664"/>
      <c r="O7" s="665"/>
      <c r="P7" s="131"/>
      <c r="Q7" s="128"/>
      <c r="R7" s="128" t="s">
        <v>1894</v>
      </c>
      <c r="S7" s="128" t="s">
        <v>1894</v>
      </c>
      <c r="T7" s="130" t="s">
        <v>1895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553</v>
      </c>
      <c r="G14" s="48" t="s">
        <v>54</v>
      </c>
      <c r="H14" s="20" t="s">
        <v>54</v>
      </c>
      <c r="I14" s="3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553</v>
      </c>
      <c r="G16" s="48" t="s">
        <v>54</v>
      </c>
      <c r="H16" s="20" t="s">
        <v>553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553</v>
      </c>
      <c r="H17" s="20" t="s">
        <v>553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553</v>
      </c>
      <c r="H18" s="20" t="s">
        <v>553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1551</v>
      </c>
    </row>
    <row r="26" spans="2:22">
      <c r="B26" s="56"/>
      <c r="D26" s="58" t="s">
        <v>1552</v>
      </c>
      <c r="P26" s="90"/>
      <c r="Q26" t="s">
        <v>1884</v>
      </c>
    </row>
    <row r="27" spans="2:22">
      <c r="Q27" t="s">
        <v>1885</v>
      </c>
    </row>
    <row r="29" spans="2:22">
      <c r="B29" s="127" t="s">
        <v>134</v>
      </c>
      <c r="D29" s="118" t="s">
        <v>1890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1870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1896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1896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8"/>
      <c r="N5" s="669"/>
      <c r="O5" s="67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128" t="s">
        <v>1252</v>
      </c>
      <c r="V6" s="129" t="s">
        <v>1253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3" t="s">
        <v>1870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1182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1182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1182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1182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1182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1897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1551</v>
      </c>
    </row>
    <row r="26" spans="2:22">
      <c r="B26" s="56"/>
      <c r="D26" s="58" t="s">
        <v>1552</v>
      </c>
      <c r="P26" s="90"/>
      <c r="Q26" t="s">
        <v>1884</v>
      </c>
    </row>
    <row r="27" spans="2:22">
      <c r="Q27" t="s">
        <v>1885</v>
      </c>
    </row>
    <row r="29" spans="2:22">
      <c r="B29" s="127" t="s">
        <v>134</v>
      </c>
      <c r="D29" s="118" t="s">
        <v>1890</v>
      </c>
    </row>
    <row r="31" spans="2:22">
      <c r="D31" s="102" t="s">
        <v>1179</v>
      </c>
      <c r="E31" s="102"/>
      <c r="F31" s="79"/>
      <c r="G31" s="79"/>
      <c r="H31" s="79"/>
      <c r="I31" s="79"/>
      <c r="J31" s="79"/>
      <c r="K31" s="149"/>
      <c r="M31" s="660"/>
      <c r="N31" s="660"/>
      <c r="O31" s="660"/>
    </row>
    <row r="32" spans="2:22">
      <c r="D32" s="103" t="s">
        <v>775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1870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1898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8"/>
      <c r="N5" s="669"/>
      <c r="O5" s="67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1247</v>
      </c>
      <c r="F6" s="121" t="s">
        <v>1248</v>
      </c>
      <c r="G6" s="112" t="s">
        <v>1249</v>
      </c>
      <c r="H6" s="112" t="s">
        <v>1250</v>
      </c>
      <c r="I6" s="113" t="s">
        <v>1251</v>
      </c>
      <c r="J6" s="120" t="s">
        <v>1252</v>
      </c>
      <c r="K6" s="122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128" t="s">
        <v>1252</v>
      </c>
      <c r="V6" s="129" t="s">
        <v>1253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3" t="s">
        <v>1870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1899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1900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1900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1182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1182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1899</v>
      </c>
      <c r="F14" s="20" t="s">
        <v>1900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1899</v>
      </c>
      <c r="F15" s="33" t="s">
        <v>1900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1901</v>
      </c>
      <c r="F16" s="33" t="s">
        <v>1900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1900</v>
      </c>
      <c r="F17" s="33" t="s">
        <v>1900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1900</v>
      </c>
      <c r="F18" s="136" t="s">
        <v>1182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1551</v>
      </c>
    </row>
    <row r="26" spans="2:22">
      <c r="B26" s="56"/>
      <c r="D26" s="58" t="s">
        <v>1552</v>
      </c>
      <c r="P26" s="90"/>
      <c r="Q26" t="s">
        <v>1884</v>
      </c>
    </row>
    <row r="27" spans="2:22">
      <c r="Q27" t="s">
        <v>1885</v>
      </c>
    </row>
    <row r="29" spans="2:22">
      <c r="B29" s="127" t="s">
        <v>134</v>
      </c>
      <c r="D29" s="118" t="s">
        <v>1890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1870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1902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1902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8"/>
      <c r="N5" s="669"/>
      <c r="O5" s="67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1247</v>
      </c>
      <c r="F6" s="47" t="s">
        <v>1248</v>
      </c>
      <c r="G6" s="112" t="s">
        <v>1249</v>
      </c>
      <c r="H6" s="112" t="s">
        <v>1250</v>
      </c>
      <c r="I6" s="23" t="s">
        <v>1251</v>
      </c>
      <c r="J6" s="22" t="s">
        <v>1252</v>
      </c>
      <c r="K6" s="46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69" t="s">
        <v>1252</v>
      </c>
      <c r="V6" s="100" t="s">
        <v>1253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553</v>
      </c>
      <c r="H7" s="32" t="s">
        <v>553</v>
      </c>
      <c r="I7" s="28" t="s">
        <v>53</v>
      </c>
      <c r="J7" s="38"/>
      <c r="K7" s="38"/>
      <c r="L7" s="61"/>
      <c r="M7" s="663" t="s">
        <v>1870</v>
      </c>
      <c r="N7" s="664"/>
      <c r="O7" s="665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553</v>
      </c>
      <c r="F9" s="108" t="s">
        <v>553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553</v>
      </c>
      <c r="F10" s="108" t="s">
        <v>553</v>
      </c>
      <c r="G10" s="50" t="s">
        <v>280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1878</v>
      </c>
      <c r="F11" s="33" t="s">
        <v>1903</v>
      </c>
      <c r="G11" s="50" t="s">
        <v>280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1878</v>
      </c>
      <c r="F12" s="33" t="s">
        <v>1685</v>
      </c>
      <c r="G12" s="50" t="s">
        <v>1186</v>
      </c>
      <c r="H12" s="50" t="s">
        <v>1255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1878</v>
      </c>
      <c r="F13" s="33" t="s">
        <v>1685</v>
      </c>
      <c r="G13" s="33" t="s">
        <v>1685</v>
      </c>
      <c r="H13" s="33" t="s">
        <v>1685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1878</v>
      </c>
      <c r="F14" s="33" t="s">
        <v>1685</v>
      </c>
      <c r="G14" s="33" t="s">
        <v>1685</v>
      </c>
      <c r="H14" s="33" t="s">
        <v>1685</v>
      </c>
      <c r="I14" s="30" t="s">
        <v>1904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1255</v>
      </c>
      <c r="F15" s="33" t="s">
        <v>341</v>
      </c>
      <c r="G15" s="33" t="s">
        <v>1685</v>
      </c>
      <c r="H15" s="33" t="s">
        <v>1685</v>
      </c>
      <c r="I15" s="30" t="s">
        <v>280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1685</v>
      </c>
      <c r="F16" s="33" t="s">
        <v>341</v>
      </c>
      <c r="G16" s="33" t="s">
        <v>1685</v>
      </c>
      <c r="H16" s="33" t="s">
        <v>1685</v>
      </c>
      <c r="I16" s="30" t="s">
        <v>280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1685</v>
      </c>
      <c r="F17" s="51" t="s">
        <v>56</v>
      </c>
      <c r="G17" s="51" t="s">
        <v>1182</v>
      </c>
      <c r="H17" s="51" t="s">
        <v>1182</v>
      </c>
      <c r="I17" s="31" t="s">
        <v>280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1889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1551</v>
      </c>
    </row>
    <row r="25" spans="2:22">
      <c r="B25" s="56"/>
      <c r="D25" s="58" t="s">
        <v>1552</v>
      </c>
      <c r="P25" s="90"/>
      <c r="Q25" t="s">
        <v>1884</v>
      </c>
    </row>
    <row r="26" spans="2:22">
      <c r="Q26" t="s">
        <v>1885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1870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1905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1905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8"/>
      <c r="N5" s="669"/>
      <c r="O5" s="67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1247</v>
      </c>
      <c r="F6" s="47" t="s">
        <v>1248</v>
      </c>
      <c r="G6" s="112" t="s">
        <v>1249</v>
      </c>
      <c r="H6" s="112" t="s">
        <v>1250</v>
      </c>
      <c r="I6" s="113" t="s">
        <v>1251</v>
      </c>
      <c r="J6" s="22" t="s">
        <v>1252</v>
      </c>
      <c r="K6" s="46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69" t="s">
        <v>1252</v>
      </c>
      <c r="V6" s="100" t="s">
        <v>1253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775</v>
      </c>
      <c r="G7" s="50" t="s">
        <v>775</v>
      </c>
      <c r="H7" s="50" t="s">
        <v>777</v>
      </c>
      <c r="I7" s="30" t="s">
        <v>775</v>
      </c>
      <c r="J7" s="38"/>
      <c r="K7" s="38"/>
      <c r="L7" s="61"/>
      <c r="M7" s="663" t="s">
        <v>1870</v>
      </c>
      <c r="N7" s="664"/>
      <c r="O7" s="66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775</v>
      </c>
      <c r="G8" s="50" t="s">
        <v>775</v>
      </c>
      <c r="H8" s="50" t="s">
        <v>777</v>
      </c>
      <c r="I8" s="30" t="s">
        <v>775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1049</v>
      </c>
      <c r="G9" s="50" t="s">
        <v>1049</v>
      </c>
      <c r="H9" s="50" t="s">
        <v>1049</v>
      </c>
      <c r="I9" s="30" t="s">
        <v>1049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341</v>
      </c>
      <c r="F10" s="33" t="s">
        <v>1049</v>
      </c>
      <c r="G10" s="33" t="s">
        <v>1049</v>
      </c>
      <c r="H10" s="33" t="s">
        <v>1049</v>
      </c>
      <c r="I10" s="48" t="s">
        <v>1049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341</v>
      </c>
      <c r="F11" s="33" t="s">
        <v>1049</v>
      </c>
      <c r="G11" s="33" t="s">
        <v>1049</v>
      </c>
      <c r="H11" s="33" t="s">
        <v>1049</v>
      </c>
      <c r="I11" s="48" t="s">
        <v>1049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341</v>
      </c>
      <c r="F12" s="33" t="s">
        <v>1049</v>
      </c>
      <c r="G12" s="33" t="s">
        <v>1049</v>
      </c>
      <c r="H12" s="33" t="s">
        <v>53</v>
      </c>
      <c r="I12" s="48" t="s">
        <v>1049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1685</v>
      </c>
      <c r="F13" s="33" t="s">
        <v>1906</v>
      </c>
      <c r="G13" s="33" t="s">
        <v>1906</v>
      </c>
      <c r="H13" s="33" t="s">
        <v>1899</v>
      </c>
      <c r="I13" s="48" t="s">
        <v>1906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1685</v>
      </c>
      <c r="F14" s="33" t="s">
        <v>1906</v>
      </c>
      <c r="G14" s="33" t="s">
        <v>1906</v>
      </c>
      <c r="H14" s="33" t="s">
        <v>1899</v>
      </c>
      <c r="I14" s="48" t="s">
        <v>1906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1685</v>
      </c>
      <c r="F15" s="33" t="s">
        <v>1907</v>
      </c>
      <c r="G15" s="111" t="s">
        <v>1906</v>
      </c>
      <c r="H15" s="33" t="s">
        <v>1899</v>
      </c>
      <c r="I15" s="48" t="s">
        <v>1907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1685</v>
      </c>
      <c r="F16" s="33" t="s">
        <v>1907</v>
      </c>
      <c r="G16" s="33" t="s">
        <v>1906</v>
      </c>
      <c r="H16" s="33" t="s">
        <v>1899</v>
      </c>
      <c r="I16" s="48" t="s">
        <v>1907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1685</v>
      </c>
      <c r="F17" s="51" t="s">
        <v>1907</v>
      </c>
      <c r="G17" s="51" t="s">
        <v>1906</v>
      </c>
      <c r="H17" s="51" t="s">
        <v>53</v>
      </c>
      <c r="I17" s="49" t="s">
        <v>518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1908</v>
      </c>
      <c r="R18" s="91" t="s">
        <v>1071</v>
      </c>
      <c r="S18" s="91" t="s">
        <v>1071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1908</v>
      </c>
      <c r="R19" s="91" t="s">
        <v>1071</v>
      </c>
      <c r="S19" s="91" t="s">
        <v>1071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1908</v>
      </c>
      <c r="R20" s="91" t="s">
        <v>1071</v>
      </c>
      <c r="S20" s="91" t="s">
        <v>1071</v>
      </c>
      <c r="T20" s="72"/>
      <c r="U20" s="72"/>
      <c r="V20" s="72"/>
    </row>
    <row r="21" spans="2:22">
      <c r="B21" s="58" t="s">
        <v>1889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1908</v>
      </c>
      <c r="R21" s="91" t="s">
        <v>1071</v>
      </c>
      <c r="S21" s="91" t="s">
        <v>1071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1908</v>
      </c>
      <c r="R22" s="91" t="s">
        <v>1071</v>
      </c>
      <c r="S22" s="91" t="s">
        <v>1071</v>
      </c>
      <c r="T22" s="76"/>
      <c r="U22" s="76"/>
      <c r="V22" s="76"/>
    </row>
    <row r="24" spans="2:22">
      <c r="B24" s="55"/>
      <c r="D24" s="58" t="s">
        <v>1551</v>
      </c>
    </row>
    <row r="25" spans="2:22">
      <c r="B25" s="56"/>
      <c r="D25" s="58" t="s">
        <v>1552</v>
      </c>
      <c r="P25" s="90"/>
      <c r="Q25" t="s">
        <v>1884</v>
      </c>
    </row>
    <row r="26" spans="2:22">
      <c r="Q26" t="s">
        <v>1885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74"/>
      <c r="D2" s="674"/>
      <c r="E2" s="674"/>
      <c r="F2" s="674"/>
      <c r="G2" s="674"/>
      <c r="H2" s="674"/>
      <c r="I2" s="674"/>
      <c r="J2" s="674"/>
      <c r="K2" s="674"/>
      <c r="L2" s="61"/>
      <c r="M2" s="666" t="s">
        <v>1870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1909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0" t="s">
        <v>1909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8"/>
      <c r="N5" s="669"/>
      <c r="O5" s="67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1247</v>
      </c>
      <c r="F6" s="46" t="s">
        <v>1248</v>
      </c>
      <c r="G6" s="46" t="s">
        <v>1249</v>
      </c>
      <c r="H6" s="47" t="s">
        <v>1250</v>
      </c>
      <c r="I6" s="23" t="s">
        <v>1251</v>
      </c>
      <c r="J6" s="22" t="s">
        <v>1252</v>
      </c>
      <c r="K6" s="46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69" t="s">
        <v>1252</v>
      </c>
      <c r="V6" s="100" t="s">
        <v>1253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280</v>
      </c>
      <c r="H7" s="28" t="s">
        <v>280</v>
      </c>
      <c r="I7" s="28" t="s">
        <v>54</v>
      </c>
      <c r="J7" s="28"/>
      <c r="K7" s="38"/>
      <c r="L7" s="61"/>
      <c r="M7" s="663" t="s">
        <v>1870</v>
      </c>
      <c r="N7" s="664"/>
      <c r="O7" s="66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280</v>
      </c>
      <c r="H8" s="30" t="s">
        <v>280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1910</v>
      </c>
      <c r="V8" s="91" t="s">
        <v>927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280</v>
      </c>
      <c r="H9" s="30" t="s">
        <v>280</v>
      </c>
      <c r="I9" s="30" t="s">
        <v>280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1910</v>
      </c>
      <c r="V9" s="91" t="s">
        <v>927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280</v>
      </c>
      <c r="H10" s="30" t="s">
        <v>280</v>
      </c>
      <c r="I10" s="30" t="s">
        <v>280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1911</v>
      </c>
      <c r="U10" s="97" t="s">
        <v>1910</v>
      </c>
      <c r="V10" s="91" t="s">
        <v>927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280</v>
      </c>
      <c r="H11" s="30" t="s">
        <v>56</v>
      </c>
      <c r="I11" s="30" t="s">
        <v>280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1911</v>
      </c>
      <c r="U11" s="97" t="s">
        <v>1910</v>
      </c>
      <c r="V11" s="91" t="s">
        <v>927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1186</v>
      </c>
      <c r="H12" s="89" t="s">
        <v>1182</v>
      </c>
      <c r="I12" s="30" t="s">
        <v>1882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1911</v>
      </c>
      <c r="U12" s="97" t="s">
        <v>1910</v>
      </c>
      <c r="V12" s="91" t="s">
        <v>927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1186</v>
      </c>
      <c r="H13" s="89" t="s">
        <v>1182</v>
      </c>
      <c r="I13" s="30" t="s">
        <v>1255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1911</v>
      </c>
      <c r="U13" s="97" t="s">
        <v>1910</v>
      </c>
      <c r="V13" s="91" t="s">
        <v>927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1186</v>
      </c>
      <c r="H14" s="89" t="s">
        <v>1912</v>
      </c>
      <c r="I14" s="30" t="s">
        <v>1255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1911</v>
      </c>
      <c r="U14" s="97" t="s">
        <v>1910</v>
      </c>
      <c r="V14" s="91" t="s">
        <v>1911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1186</v>
      </c>
      <c r="H15" s="89" t="s">
        <v>1182</v>
      </c>
      <c r="I15" s="30" t="s">
        <v>1255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1911</v>
      </c>
      <c r="U15" s="97" t="s">
        <v>1910</v>
      </c>
      <c r="V15" s="91" t="s">
        <v>1911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1186</v>
      </c>
      <c r="H16" s="89" t="s">
        <v>1182</v>
      </c>
      <c r="I16" s="30" t="s">
        <v>1255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1911</v>
      </c>
      <c r="U16" s="97" t="s">
        <v>1910</v>
      </c>
      <c r="V16" s="91" t="s">
        <v>1911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1186</v>
      </c>
      <c r="H17" s="107" t="s">
        <v>1182</v>
      </c>
      <c r="I17" s="31" t="s">
        <v>1913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1911</v>
      </c>
      <c r="S17" s="72"/>
      <c r="T17" s="97" t="s">
        <v>1911</v>
      </c>
      <c r="U17" s="97" t="s">
        <v>1910</v>
      </c>
      <c r="V17" s="91" t="s">
        <v>1911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1911</v>
      </c>
      <c r="S18" s="72"/>
      <c r="T18" s="91" t="s">
        <v>1911</v>
      </c>
      <c r="U18" s="96"/>
      <c r="V18" s="91" t="s">
        <v>1911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1911</v>
      </c>
      <c r="S19" s="72"/>
      <c r="T19" s="91" t="s">
        <v>1911</v>
      </c>
      <c r="U19" s="96"/>
      <c r="V19" s="91" t="s">
        <v>1911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1911</v>
      </c>
      <c r="S20" s="72"/>
      <c r="T20" s="91" t="s">
        <v>1911</v>
      </c>
      <c r="U20" s="96"/>
      <c r="V20" s="91" t="s">
        <v>1911</v>
      </c>
    </row>
    <row r="21" spans="2:22">
      <c r="B21" s="58" t="s">
        <v>1889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1911</v>
      </c>
      <c r="U21" s="96"/>
      <c r="V21" s="91" t="s">
        <v>1911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1551</v>
      </c>
    </row>
    <row r="25" spans="2:22">
      <c r="B25" s="56"/>
      <c r="D25" s="58" t="s">
        <v>1552</v>
      </c>
      <c r="P25" s="90"/>
      <c r="Q25" t="s">
        <v>1884</v>
      </c>
    </row>
    <row r="26" spans="2:22">
      <c r="Q26" t="s">
        <v>1885</v>
      </c>
    </row>
    <row r="27" spans="2:22">
      <c r="D27" s="102" t="s">
        <v>1179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>
      <c r="B2" s="660" t="s">
        <v>1914</v>
      </c>
      <c r="C2" s="660"/>
      <c r="D2" s="660"/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1" t="s">
        <v>78</v>
      </c>
      <c r="C4" s="674"/>
      <c r="D4" s="674"/>
      <c r="E4" s="674"/>
      <c r="F4" s="674"/>
      <c r="G4" s="674"/>
      <c r="H4" s="674"/>
      <c r="I4" s="674"/>
      <c r="J4" s="674"/>
      <c r="K4" s="674"/>
      <c r="L4" s="61"/>
      <c r="M4" s="666" t="s">
        <v>1870</v>
      </c>
      <c r="N4" s="667"/>
      <c r="O4" s="667"/>
      <c r="P4" s="667"/>
      <c r="Q4" s="667"/>
      <c r="R4" s="667"/>
      <c r="S4" s="667"/>
      <c r="T4" s="667"/>
      <c r="U4" s="667"/>
      <c r="V4" s="667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8"/>
      <c r="N5" s="669"/>
      <c r="O5" s="67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1247</v>
      </c>
      <c r="F6" s="46" t="s">
        <v>1248</v>
      </c>
      <c r="G6" s="46" t="s">
        <v>1249</v>
      </c>
      <c r="H6" s="47" t="s">
        <v>1250</v>
      </c>
      <c r="I6" s="23" t="s">
        <v>1251</v>
      </c>
      <c r="J6" s="22" t="s">
        <v>1252</v>
      </c>
      <c r="K6" s="46" t="s">
        <v>1253</v>
      </c>
      <c r="L6" s="61"/>
      <c r="M6" s="671"/>
      <c r="N6" s="672"/>
      <c r="O6" s="673"/>
      <c r="P6" s="65" t="s">
        <v>1247</v>
      </c>
      <c r="Q6" s="66" t="s">
        <v>1248</v>
      </c>
      <c r="R6" s="66" t="s">
        <v>1249</v>
      </c>
      <c r="S6" s="66" t="s">
        <v>1250</v>
      </c>
      <c r="T6" s="66" t="s">
        <v>1251</v>
      </c>
      <c r="U6" s="66" t="s">
        <v>1252</v>
      </c>
      <c r="V6" s="67" t="s">
        <v>1253</v>
      </c>
    </row>
    <row r="7" spans="2:22">
      <c r="B7" s="12" t="s">
        <v>92</v>
      </c>
      <c r="C7" s="3" t="s">
        <v>85</v>
      </c>
      <c r="D7" s="2" t="s">
        <v>94</v>
      </c>
      <c r="E7" s="28" t="s">
        <v>280</v>
      </c>
      <c r="F7" s="38" t="s">
        <v>280</v>
      </c>
      <c r="G7" s="52" t="s">
        <v>280</v>
      </c>
      <c r="H7" s="37" t="s">
        <v>56</v>
      </c>
      <c r="I7" s="32" t="s">
        <v>280</v>
      </c>
      <c r="J7" s="28"/>
      <c r="K7" s="38"/>
      <c r="L7" s="61"/>
      <c r="M7" s="663" t="s">
        <v>1870</v>
      </c>
      <c r="N7" s="664"/>
      <c r="O7" s="665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280</v>
      </c>
      <c r="F8" s="59" t="s">
        <v>280</v>
      </c>
      <c r="G8" s="30" t="s">
        <v>280</v>
      </c>
      <c r="H8" s="27" t="s">
        <v>56</v>
      </c>
      <c r="I8" s="33" t="s">
        <v>280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280</v>
      </c>
      <c r="F9" s="59" t="s">
        <v>1904</v>
      </c>
      <c r="G9" s="30" t="s">
        <v>280</v>
      </c>
      <c r="H9" s="15" t="s">
        <v>56</v>
      </c>
      <c r="I9" s="33" t="s">
        <v>280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280</v>
      </c>
      <c r="F10" s="60" t="s">
        <v>1904</v>
      </c>
      <c r="G10" s="78" t="s">
        <v>1904</v>
      </c>
      <c r="H10" s="14" t="s">
        <v>56</v>
      </c>
      <c r="I10" s="33" t="s">
        <v>280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280</v>
      </c>
      <c r="F11" s="60" t="s">
        <v>1049</v>
      </c>
      <c r="G11" s="78" t="s">
        <v>1904</v>
      </c>
      <c r="H11" s="14" t="s">
        <v>1049</v>
      </c>
      <c r="I11" s="14" t="s">
        <v>280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280</v>
      </c>
      <c r="F12" s="60" t="s">
        <v>1906</v>
      </c>
      <c r="G12" s="57" t="s">
        <v>1915</v>
      </c>
      <c r="H12" s="14" t="s">
        <v>1049</v>
      </c>
      <c r="I12" s="14" t="s">
        <v>280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1882</v>
      </c>
      <c r="F13" s="60" t="s">
        <v>1915</v>
      </c>
      <c r="G13" s="57" t="s">
        <v>1915</v>
      </c>
      <c r="H13" s="14" t="s">
        <v>1906</v>
      </c>
      <c r="I13" s="14" t="s">
        <v>1882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1882</v>
      </c>
      <c r="F14" s="59" t="s">
        <v>1916</v>
      </c>
      <c r="G14" s="57" t="s">
        <v>1915</v>
      </c>
      <c r="H14" s="14" t="s">
        <v>1907</v>
      </c>
      <c r="I14" s="14" t="s">
        <v>1882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1882</v>
      </c>
      <c r="F15" s="59" t="s">
        <v>1916</v>
      </c>
      <c r="G15" s="57" t="s">
        <v>1915</v>
      </c>
      <c r="H15" s="14" t="s">
        <v>1907</v>
      </c>
      <c r="I15" s="14" t="s">
        <v>1882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1882</v>
      </c>
      <c r="F16" s="59" t="s">
        <v>1916</v>
      </c>
      <c r="G16" s="30" t="s">
        <v>1916</v>
      </c>
      <c r="H16" s="14" t="s">
        <v>1906</v>
      </c>
      <c r="I16" s="14" t="s">
        <v>1882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1071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1882</v>
      </c>
      <c r="F17" s="44" t="s">
        <v>1899</v>
      </c>
      <c r="G17" s="54" t="s">
        <v>1899</v>
      </c>
      <c r="H17" s="29" t="s">
        <v>1906</v>
      </c>
      <c r="I17" s="29" t="s">
        <v>1917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1071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1071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1071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1071</v>
      </c>
      <c r="U20" s="72"/>
      <c r="V20" s="72"/>
    </row>
    <row r="21" spans="2:22">
      <c r="B21" s="58" t="s">
        <v>1889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1071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1551</v>
      </c>
    </row>
    <row r="25" spans="2:22">
      <c r="B25" s="56"/>
      <c r="D25" s="58" t="s">
        <v>1552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5" t="s">
        <v>77</v>
      </c>
      <c r="C2" s="675"/>
      <c r="D2" s="675"/>
      <c r="E2" s="675"/>
      <c r="F2" s="675"/>
      <c r="G2" s="675"/>
      <c r="H2" s="675"/>
      <c r="I2" s="675"/>
      <c r="J2" s="675"/>
      <c r="K2" s="675"/>
    </row>
    <row r="3" spans="2:11" ht="18.75">
      <c r="B3" s="661" t="s">
        <v>78</v>
      </c>
      <c r="C3" s="674"/>
      <c r="D3" s="674"/>
      <c r="E3" s="674"/>
      <c r="F3" s="674"/>
      <c r="G3" s="674"/>
      <c r="H3" s="674"/>
      <c r="I3" s="674"/>
      <c r="J3" s="674"/>
      <c r="K3" s="674"/>
    </row>
    <row r="4" spans="2:11">
      <c r="B4" s="662" t="s">
        <v>1918</v>
      </c>
      <c r="C4" s="662"/>
      <c r="D4" s="662"/>
      <c r="E4" s="662"/>
      <c r="F4" s="662"/>
      <c r="G4" s="662"/>
      <c r="H4" s="662"/>
      <c r="I4" s="662"/>
      <c r="J4" s="662"/>
      <c r="K4" s="66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1247</v>
      </c>
      <c r="F7" s="46" t="s">
        <v>1248</v>
      </c>
      <c r="G7" s="46" t="s">
        <v>1249</v>
      </c>
      <c r="H7" s="47" t="s">
        <v>1250</v>
      </c>
      <c r="I7" s="23" t="s">
        <v>1251</v>
      </c>
      <c r="J7" s="22" t="s">
        <v>1252</v>
      </c>
      <c r="K7" s="46" t="s">
        <v>1253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1919</v>
      </c>
      <c r="G8" s="52" t="s">
        <v>55</v>
      </c>
      <c r="H8" s="37" t="s">
        <v>1683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1919</v>
      </c>
      <c r="G9" s="16" t="s">
        <v>55</v>
      </c>
      <c r="H9" s="27" t="s">
        <v>1683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1919</v>
      </c>
      <c r="G10" s="16" t="s">
        <v>1182</v>
      </c>
      <c r="H10" s="15" t="s">
        <v>1060</v>
      </c>
      <c r="I10" s="33" t="s">
        <v>1218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1920</v>
      </c>
      <c r="G11" s="16" t="s">
        <v>518</v>
      </c>
      <c r="H11" s="14" t="s">
        <v>1921</v>
      </c>
      <c r="I11" s="14" t="s">
        <v>1922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1920</v>
      </c>
      <c r="G12" s="16" t="s">
        <v>518</v>
      </c>
      <c r="H12" s="14" t="s">
        <v>1921</v>
      </c>
      <c r="I12" s="14" t="s">
        <v>1922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1923</v>
      </c>
      <c r="G13" s="16" t="s">
        <v>518</v>
      </c>
      <c r="H13" s="14" t="s">
        <v>1924</v>
      </c>
      <c r="I13" s="14" t="s">
        <v>1925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1923</v>
      </c>
      <c r="G14" s="16" t="s">
        <v>1925</v>
      </c>
      <c r="H14" s="14" t="s">
        <v>1925</v>
      </c>
      <c r="I14" s="14" t="s">
        <v>1925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1923</v>
      </c>
      <c r="G15" s="16" t="s">
        <v>1925</v>
      </c>
      <c r="H15" s="14" t="s">
        <v>1925</v>
      </c>
      <c r="I15" s="14" t="s">
        <v>1925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1923</v>
      </c>
      <c r="G16" s="16" t="s">
        <v>1925</v>
      </c>
      <c r="H16" s="14" t="s">
        <v>1925</v>
      </c>
      <c r="I16" s="14" t="s">
        <v>1925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1923</v>
      </c>
      <c r="G17" s="16" t="s">
        <v>1926</v>
      </c>
      <c r="H17" s="14" t="s">
        <v>1925</v>
      </c>
      <c r="I17" s="14" t="s">
        <v>1922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1927</v>
      </c>
      <c r="G18" s="53" t="s">
        <v>1926</v>
      </c>
      <c r="H18" s="14" t="s">
        <v>1925</v>
      </c>
      <c r="I18" s="14" t="s">
        <v>1922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5" t="s">
        <v>77</v>
      </c>
      <c r="C2" s="675"/>
      <c r="D2" s="675"/>
      <c r="E2" s="675"/>
      <c r="F2" s="675"/>
      <c r="G2" s="675"/>
      <c r="H2" s="675"/>
      <c r="I2" s="675"/>
      <c r="J2" s="675"/>
      <c r="K2" s="675"/>
    </row>
    <row r="3" spans="2:11" ht="18.75">
      <c r="B3" s="661" t="s">
        <v>78</v>
      </c>
      <c r="C3" s="674"/>
      <c r="D3" s="674"/>
      <c r="E3" s="674"/>
      <c r="F3" s="674"/>
      <c r="G3" s="674"/>
      <c r="H3" s="674"/>
      <c r="I3" s="674"/>
      <c r="J3" s="674"/>
      <c r="K3" s="674"/>
    </row>
    <row r="4" spans="2:11">
      <c r="B4" s="662" t="s">
        <v>1928</v>
      </c>
      <c r="C4" s="662"/>
      <c r="D4" s="662"/>
      <c r="E4" s="662"/>
      <c r="F4" s="662"/>
      <c r="G4" s="662"/>
      <c r="H4" s="662"/>
      <c r="I4" s="662"/>
      <c r="J4" s="662"/>
      <c r="K4" s="66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1247</v>
      </c>
      <c r="F7" s="46" t="s">
        <v>1248</v>
      </c>
      <c r="G7" s="46" t="s">
        <v>1249</v>
      </c>
      <c r="H7" s="47" t="s">
        <v>1250</v>
      </c>
      <c r="I7" s="23" t="s">
        <v>1251</v>
      </c>
      <c r="J7" s="22" t="s">
        <v>1252</v>
      </c>
      <c r="K7" s="46" t="s">
        <v>1253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1929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775</v>
      </c>
      <c r="J9" s="30" t="s">
        <v>1929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775</v>
      </c>
      <c r="H10" s="15"/>
      <c r="I10" s="33" t="s">
        <v>775</v>
      </c>
      <c r="J10" s="30" t="s">
        <v>1929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1930</v>
      </c>
      <c r="G11" s="14" t="s">
        <v>775</v>
      </c>
      <c r="H11" s="14" t="s">
        <v>53</v>
      </c>
      <c r="I11" s="15" t="s">
        <v>1117</v>
      </c>
      <c r="J11" s="30" t="s">
        <v>1929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1006</v>
      </c>
      <c r="F12" s="14" t="s">
        <v>1930</v>
      </c>
      <c r="G12" s="14" t="s">
        <v>775</v>
      </c>
      <c r="H12" s="14" t="s">
        <v>53</v>
      </c>
      <c r="I12" s="15" t="s">
        <v>1117</v>
      </c>
      <c r="J12" s="30" t="s">
        <v>1929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775</v>
      </c>
      <c r="F13" s="14" t="s">
        <v>1930</v>
      </c>
      <c r="G13" s="14" t="s">
        <v>775</v>
      </c>
      <c r="H13" s="14" t="s">
        <v>1117</v>
      </c>
      <c r="I13" s="15" t="s">
        <v>1117</v>
      </c>
      <c r="J13" s="30" t="s">
        <v>1929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775</v>
      </c>
      <c r="F14" s="14" t="s">
        <v>1930</v>
      </c>
      <c r="G14" s="14" t="s">
        <v>775</v>
      </c>
      <c r="H14" s="14" t="s">
        <v>1117</v>
      </c>
      <c r="I14" s="15" t="s">
        <v>1117</v>
      </c>
      <c r="J14" s="30" t="s">
        <v>1929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775</v>
      </c>
      <c r="F15" s="14" t="s">
        <v>1930</v>
      </c>
      <c r="G15" s="14" t="s">
        <v>775</v>
      </c>
      <c r="H15" s="14" t="s">
        <v>1117</v>
      </c>
      <c r="I15" s="15" t="s">
        <v>1117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775</v>
      </c>
      <c r="F16" s="14" t="s">
        <v>1930</v>
      </c>
      <c r="G16" s="14" t="s">
        <v>775</v>
      </c>
      <c r="H16" s="14" t="s">
        <v>1117</v>
      </c>
      <c r="I16" s="15" t="s">
        <v>1117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775</v>
      </c>
      <c r="F17" s="14" t="s">
        <v>1930</v>
      </c>
      <c r="G17" s="14" t="s">
        <v>775</v>
      </c>
      <c r="H17" s="14" t="s">
        <v>1117</v>
      </c>
      <c r="I17" s="15" t="s">
        <v>1117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775</v>
      </c>
      <c r="F18" s="29" t="s">
        <v>1930</v>
      </c>
      <c r="G18" s="29" t="s">
        <v>775</v>
      </c>
      <c r="H18" s="29" t="s">
        <v>1117</v>
      </c>
      <c r="I18" s="43" t="s">
        <v>1117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5" t="s">
        <v>77</v>
      </c>
      <c r="C2" s="675"/>
      <c r="D2" s="675"/>
      <c r="E2" s="675"/>
      <c r="F2" s="675"/>
      <c r="G2" s="675"/>
      <c r="H2" s="675"/>
      <c r="I2" s="675"/>
      <c r="J2" s="675"/>
      <c r="K2" s="675"/>
    </row>
    <row r="3" spans="2:11" ht="18.75">
      <c r="B3" s="661" t="s">
        <v>78</v>
      </c>
      <c r="C3" s="674"/>
      <c r="D3" s="674"/>
      <c r="E3" s="674"/>
      <c r="F3" s="674"/>
      <c r="G3" s="674"/>
      <c r="H3" s="674"/>
      <c r="I3" s="674"/>
      <c r="J3" s="674"/>
      <c r="K3" s="674"/>
    </row>
    <row r="4" spans="2:11">
      <c r="B4" s="662" t="s">
        <v>1931</v>
      </c>
      <c r="C4" s="662"/>
      <c r="D4" s="662"/>
      <c r="E4" s="662"/>
      <c r="F4" s="662"/>
      <c r="G4" s="662"/>
      <c r="H4" s="662"/>
      <c r="I4" s="662"/>
      <c r="J4" s="662"/>
      <c r="K4" s="66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1247</v>
      </c>
      <c r="F7" s="11" t="s">
        <v>1248</v>
      </c>
      <c r="G7" s="11" t="s">
        <v>1249</v>
      </c>
      <c r="H7" s="21" t="s">
        <v>1250</v>
      </c>
      <c r="I7" s="23" t="s">
        <v>1251</v>
      </c>
      <c r="J7" s="22" t="s">
        <v>1252</v>
      </c>
      <c r="K7" s="11" t="s">
        <v>1253</v>
      </c>
    </row>
    <row r="8" spans="2:11">
      <c r="B8" s="12" t="s">
        <v>92</v>
      </c>
      <c r="C8" s="3" t="s">
        <v>85</v>
      </c>
      <c r="D8" s="13" t="s">
        <v>94</v>
      </c>
      <c r="E8" s="25" t="s">
        <v>1071</v>
      </c>
      <c r="F8" s="26" t="s">
        <v>1071</v>
      </c>
      <c r="G8" s="26" t="s">
        <v>1071</v>
      </c>
      <c r="H8" s="27" t="s">
        <v>1193</v>
      </c>
      <c r="I8" s="32" t="s">
        <v>1071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1071</v>
      </c>
      <c r="F9" s="14" t="s">
        <v>1071</v>
      </c>
      <c r="G9" s="14" t="s">
        <v>775</v>
      </c>
      <c r="H9" s="27" t="s">
        <v>1193</v>
      </c>
      <c r="I9" s="33" t="s">
        <v>1071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1117</v>
      </c>
      <c r="G10" s="14" t="s">
        <v>775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1930</v>
      </c>
      <c r="G11" s="14" t="s">
        <v>1016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1930</v>
      </c>
      <c r="F12" s="14" t="s">
        <v>1930</v>
      </c>
      <c r="G12" s="14" t="s">
        <v>1016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1930</v>
      </c>
      <c r="F13" s="14" t="s">
        <v>1930</v>
      </c>
      <c r="G13" s="14" t="s">
        <v>1016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1930</v>
      </c>
      <c r="F14" s="14" t="s">
        <v>1930</v>
      </c>
      <c r="G14" s="14" t="s">
        <v>1016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1930</v>
      </c>
      <c r="F15" s="14" t="s">
        <v>1930</v>
      </c>
      <c r="G15" s="14" t="s">
        <v>1016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1930</v>
      </c>
      <c r="F16" s="14" t="s">
        <v>1930</v>
      </c>
      <c r="G16" s="14" t="s">
        <v>1016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1930</v>
      </c>
      <c r="F17" s="14" t="s">
        <v>1930</v>
      </c>
      <c r="G17" s="14" t="s">
        <v>1016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1930</v>
      </c>
      <c r="F18" s="17" t="s">
        <v>1006</v>
      </c>
      <c r="G18" s="17" t="s">
        <v>1016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1932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1049</v>
      </c>
      <c r="F11" s="515" t="s">
        <v>1049</v>
      </c>
      <c r="G11" s="560"/>
      <c r="H11" s="515" t="s">
        <v>1049</v>
      </c>
      <c r="I11" s="515" t="s">
        <v>1049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1049</v>
      </c>
      <c r="F12" s="515" t="s">
        <v>1049</v>
      </c>
      <c r="G12" s="560"/>
      <c r="H12" s="515" t="s">
        <v>1049</v>
      </c>
      <c r="I12" s="515" t="s">
        <v>1049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278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1049</v>
      </c>
      <c r="F13" s="515" t="s">
        <v>1049</v>
      </c>
      <c r="G13" s="560"/>
      <c r="H13" s="515" t="s">
        <v>1049</v>
      </c>
      <c r="I13" s="515" t="s">
        <v>1049</v>
      </c>
      <c r="J13" s="458" t="s">
        <v>278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1049</v>
      </c>
      <c r="F14" s="515" t="s">
        <v>1049</v>
      </c>
      <c r="G14" s="560"/>
      <c r="H14" s="587" t="s">
        <v>57</v>
      </c>
      <c r="I14" s="515" t="s">
        <v>1049</v>
      </c>
      <c r="J14" s="458" t="s">
        <v>278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1933</v>
      </c>
      <c r="F15" s="515" t="s">
        <v>1049</v>
      </c>
      <c r="G15" s="560"/>
      <c r="H15" s="587" t="s">
        <v>57</v>
      </c>
      <c r="I15" s="515" t="s">
        <v>1049</v>
      </c>
      <c r="J15" s="458" t="s">
        <v>278</v>
      </c>
      <c r="K15" s="458" t="s">
        <v>278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1933</v>
      </c>
      <c r="F16" s="515" t="s">
        <v>1049</v>
      </c>
      <c r="G16" s="560"/>
      <c r="H16" s="587" t="s">
        <v>57</v>
      </c>
      <c r="I16" s="515" t="s">
        <v>1935</v>
      </c>
      <c r="J16" s="458" t="s">
        <v>278</v>
      </c>
      <c r="K16" s="458" t="s">
        <v>278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1933</v>
      </c>
      <c r="F17" s="515" t="s">
        <v>1049</v>
      </c>
      <c r="G17" s="560"/>
      <c r="H17" s="587" t="s">
        <v>57</v>
      </c>
      <c r="I17" s="515" t="s">
        <v>65</v>
      </c>
      <c r="J17" s="458" t="s">
        <v>278</v>
      </c>
      <c r="K17" s="458" t="s">
        <v>278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1936</v>
      </c>
      <c r="F18" s="515" t="s">
        <v>280</v>
      </c>
      <c r="G18" s="560"/>
      <c r="H18" s="561" t="s">
        <v>65</v>
      </c>
      <c r="I18" s="515" t="s">
        <v>328</v>
      </c>
      <c r="J18" s="458" t="s">
        <v>278</v>
      </c>
      <c r="K18" s="458" t="s">
        <v>278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1936</v>
      </c>
      <c r="F19" s="515" t="s">
        <v>335</v>
      </c>
      <c r="G19" s="560"/>
      <c r="H19" s="561" t="s">
        <v>65</v>
      </c>
      <c r="I19" s="515" t="s">
        <v>328</v>
      </c>
      <c r="J19" s="458" t="s">
        <v>278</v>
      </c>
      <c r="K19" s="458" t="s">
        <v>278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1936</v>
      </c>
      <c r="F20" s="515" t="s">
        <v>376</v>
      </c>
      <c r="G20" s="560"/>
      <c r="H20" s="561" t="s">
        <v>526</v>
      </c>
      <c r="I20" s="515" t="s">
        <v>328</v>
      </c>
      <c r="J20" s="458" t="s">
        <v>278</v>
      </c>
      <c r="K20" s="458" t="s">
        <v>278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359</v>
      </c>
      <c r="F21" s="515" t="s">
        <v>1937</v>
      </c>
      <c r="G21" s="560"/>
      <c r="H21" s="561" t="s">
        <v>1938</v>
      </c>
      <c r="I21" s="515" t="s">
        <v>342</v>
      </c>
      <c r="J21" s="458" t="s">
        <v>278</v>
      </c>
      <c r="K21" s="458" t="s">
        <v>278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359</v>
      </c>
      <c r="F22" s="515" t="s">
        <v>1939</v>
      </c>
      <c r="G22" s="560"/>
      <c r="H22" s="561" t="s">
        <v>1938</v>
      </c>
      <c r="I22" s="515" t="s">
        <v>62</v>
      </c>
      <c r="J22" s="458" t="s">
        <v>278</v>
      </c>
      <c r="K22" s="458" t="s">
        <v>278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1939</v>
      </c>
      <c r="G23" s="560"/>
      <c r="H23" s="561" t="s">
        <v>990</v>
      </c>
      <c r="I23" s="515" t="s">
        <v>62</v>
      </c>
      <c r="J23" s="458" t="s">
        <v>278</v>
      </c>
      <c r="K23" s="458" t="s">
        <v>278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1940</v>
      </c>
      <c r="F24" s="515" t="s">
        <v>1941</v>
      </c>
      <c r="G24" s="308"/>
      <c r="H24" s="561" t="s">
        <v>990</v>
      </c>
      <c r="I24" s="515" t="s">
        <v>1942</v>
      </c>
      <c r="J24" s="458" t="s">
        <v>278</v>
      </c>
      <c r="K24" s="458" t="s">
        <v>278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1940</v>
      </c>
      <c r="F25" s="515" t="s">
        <v>1941</v>
      </c>
      <c r="G25" s="308"/>
      <c r="H25" s="561" t="s">
        <v>990</v>
      </c>
      <c r="I25" s="515" t="s">
        <v>1942</v>
      </c>
      <c r="J25" s="458"/>
      <c r="K25" s="460" t="s">
        <v>1943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1940</v>
      </c>
      <c r="F26" s="515" t="s">
        <v>1941</v>
      </c>
      <c r="G26" s="308"/>
      <c r="H26" s="561" t="s">
        <v>990</v>
      </c>
      <c r="I26" s="515" t="s">
        <v>1944</v>
      </c>
      <c r="J26" s="458" t="s">
        <v>278</v>
      </c>
      <c r="K26" s="460" t="s">
        <v>1945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1343</v>
      </c>
      <c r="F27" s="452" t="s">
        <v>733</v>
      </c>
      <c r="G27" s="308"/>
      <c r="H27" s="561" t="s">
        <v>990</v>
      </c>
      <c r="I27" s="515" t="s">
        <v>339</v>
      </c>
      <c r="J27" s="458" t="s">
        <v>278</v>
      </c>
      <c r="K27" s="460" t="s">
        <v>1945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1343</v>
      </c>
      <c r="F28" s="452" t="s">
        <v>1946</v>
      </c>
      <c r="G28" s="308"/>
      <c r="H28" s="561" t="s">
        <v>990</v>
      </c>
      <c r="I28" s="589" t="s">
        <v>1947</v>
      </c>
      <c r="J28" s="458" t="s">
        <v>278</v>
      </c>
      <c r="K28" s="460" t="s">
        <v>1945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1948</v>
      </c>
      <c r="F29" s="452" t="s">
        <v>1949</v>
      </c>
      <c r="G29" s="308"/>
      <c r="H29" s="561" t="s">
        <v>328</v>
      </c>
      <c r="I29" s="358" t="s">
        <v>319</v>
      </c>
      <c r="J29" s="458" t="s">
        <v>278</v>
      </c>
      <c r="K29" s="460" t="s">
        <v>1945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1948</v>
      </c>
      <c r="F30" s="452" t="s">
        <v>1949</v>
      </c>
      <c r="G30" s="308"/>
      <c r="H30" s="588" t="s">
        <v>328</v>
      </c>
      <c r="I30" s="306" t="s">
        <v>319</v>
      </c>
      <c r="J30" s="458" t="s">
        <v>278</v>
      </c>
      <c r="K30" s="460" t="s">
        <v>1945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1948</v>
      </c>
      <c r="F31" s="452" t="s">
        <v>1949</v>
      </c>
      <c r="G31" s="308"/>
      <c r="H31" s="561" t="s">
        <v>328</v>
      </c>
      <c r="I31" s="306" t="s">
        <v>57</v>
      </c>
      <c r="J31" s="458" t="s">
        <v>278</v>
      </c>
      <c r="K31" s="460" t="s">
        <v>1945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1948</v>
      </c>
      <c r="F32" s="452" t="s">
        <v>1949</v>
      </c>
      <c r="G32" s="308"/>
      <c r="H32" s="561" t="s">
        <v>328</v>
      </c>
      <c r="I32" s="306" t="s">
        <v>57</v>
      </c>
      <c r="J32" s="458" t="s">
        <v>278</v>
      </c>
      <c r="K32" s="460" t="s">
        <v>1945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1948</v>
      </c>
      <c r="F33" s="452" t="s">
        <v>1950</v>
      </c>
      <c r="G33" s="308"/>
      <c r="H33" s="561" t="s">
        <v>328</v>
      </c>
      <c r="I33" s="306" t="s">
        <v>57</v>
      </c>
      <c r="J33" s="458" t="s">
        <v>278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1951</v>
      </c>
      <c r="G34" s="593"/>
      <c r="H34" s="538" t="s">
        <v>341</v>
      </c>
      <c r="I34" s="537"/>
      <c r="J34" s="458" t="s">
        <v>278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1952</v>
      </c>
      <c r="G35" s="594"/>
      <c r="H35" s="538" t="s">
        <v>341</v>
      </c>
      <c r="I35" s="537"/>
      <c r="J35" s="458" t="s">
        <v>278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1952</v>
      </c>
      <c r="G36" s="594"/>
      <c r="H36" s="538" t="s">
        <v>341</v>
      </c>
      <c r="I36" s="537"/>
      <c r="J36" s="458" t="s">
        <v>278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1952</v>
      </c>
      <c r="G37" s="595"/>
      <c r="H37" s="538" t="s">
        <v>341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294</v>
      </c>
      <c r="D46" s="255" t="s">
        <v>295</v>
      </c>
      <c r="I46" s="199"/>
      <c r="M46" s="61"/>
      <c r="N46" s="62"/>
      <c r="O46" s="61"/>
    </row>
    <row r="47" spans="2:20">
      <c r="B47" s="570" t="s">
        <v>52</v>
      </c>
      <c r="C47" t="s">
        <v>294</v>
      </c>
      <c r="D47" t="s">
        <v>296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297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5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1954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1959</v>
      </c>
      <c r="F12" s="515" t="s">
        <v>1960</v>
      </c>
      <c r="G12" s="515" t="s">
        <v>1959</v>
      </c>
      <c r="H12" s="561" t="s">
        <v>1959</v>
      </c>
      <c r="I12" s="452" t="s">
        <v>1961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278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1959</v>
      </c>
      <c r="F13" s="515" t="s">
        <v>1960</v>
      </c>
      <c r="G13" s="515" t="s">
        <v>1959</v>
      </c>
      <c r="H13" s="561" t="s">
        <v>1962</v>
      </c>
      <c r="I13" s="452" t="s">
        <v>1961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1963</v>
      </c>
      <c r="F14" s="515" t="s">
        <v>1960</v>
      </c>
      <c r="G14" s="515" t="s">
        <v>1962</v>
      </c>
      <c r="H14" s="561" t="s">
        <v>341</v>
      </c>
      <c r="I14" s="452" t="s">
        <v>1964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1948</v>
      </c>
      <c r="F15" s="515" t="s">
        <v>1960</v>
      </c>
      <c r="G15" s="515" t="s">
        <v>1962</v>
      </c>
      <c r="H15" s="561" t="s">
        <v>341</v>
      </c>
      <c r="I15" s="452" t="s">
        <v>1965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1948</v>
      </c>
      <c r="F16" s="515" t="s">
        <v>1960</v>
      </c>
      <c r="G16" s="515" t="s">
        <v>1967</v>
      </c>
      <c r="H16" s="561" t="s">
        <v>341</v>
      </c>
      <c r="I16" s="452" t="s">
        <v>1965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1948</v>
      </c>
      <c r="F17" s="515" t="s">
        <v>1960</v>
      </c>
      <c r="G17" s="515" t="s">
        <v>1967</v>
      </c>
      <c r="H17" s="561" t="s">
        <v>341</v>
      </c>
      <c r="I17" s="452" t="s">
        <v>1968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1969</v>
      </c>
      <c r="F18" s="515" t="s">
        <v>1970</v>
      </c>
      <c r="G18" s="452" t="s">
        <v>1971</v>
      </c>
      <c r="H18" s="561" t="s">
        <v>56</v>
      </c>
      <c r="I18" s="452" t="s">
        <v>1968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1972</v>
      </c>
      <c r="F19" s="515" t="s">
        <v>1973</v>
      </c>
      <c r="G19" s="452" t="s">
        <v>1974</v>
      </c>
      <c r="H19" s="561" t="s">
        <v>56</v>
      </c>
      <c r="I19" s="452" t="s">
        <v>1968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1972</v>
      </c>
      <c r="F20" s="515" t="s">
        <v>1970</v>
      </c>
      <c r="G20" s="452" t="s">
        <v>1975</v>
      </c>
      <c r="H20" s="561" t="s">
        <v>56</v>
      </c>
      <c r="I20" s="452" t="s">
        <v>1968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861</v>
      </c>
      <c r="F21" s="515" t="s">
        <v>1970</v>
      </c>
      <c r="G21" s="452" t="s">
        <v>1976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1977</v>
      </c>
      <c r="F22" s="515" t="s">
        <v>1970</v>
      </c>
      <c r="G22" s="452" t="s">
        <v>1978</v>
      </c>
      <c r="H22" s="561" t="s">
        <v>399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1972</v>
      </c>
      <c r="F23" s="515" t="s">
        <v>1979</v>
      </c>
      <c r="G23" s="452" t="s">
        <v>1976</v>
      </c>
      <c r="H23" s="561" t="s">
        <v>399</v>
      </c>
      <c r="I23" s="452" t="s">
        <v>1965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1972</v>
      </c>
      <c r="F24" s="515" t="s">
        <v>1980</v>
      </c>
      <c r="G24" s="452" t="s">
        <v>1981</v>
      </c>
      <c r="H24" s="561" t="s">
        <v>65</v>
      </c>
      <c r="I24" s="452" t="s">
        <v>1965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1982</v>
      </c>
      <c r="F25" s="515" t="s">
        <v>1967</v>
      </c>
      <c r="G25" s="452" t="s">
        <v>307</v>
      </c>
      <c r="H25" s="561" t="s">
        <v>1983</v>
      </c>
      <c r="I25" s="452" t="s">
        <v>1984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1326</v>
      </c>
      <c r="F26" s="515" t="s">
        <v>1967</v>
      </c>
      <c r="G26" s="452" t="s">
        <v>307</v>
      </c>
      <c r="H26" s="561" t="s">
        <v>1983</v>
      </c>
      <c r="I26" s="452" t="s">
        <v>1985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1986</v>
      </c>
      <c r="F27" s="515" t="s">
        <v>1967</v>
      </c>
      <c r="G27" s="452" t="s">
        <v>307</v>
      </c>
      <c r="H27" s="561" t="s">
        <v>1983</v>
      </c>
      <c r="I27" s="452" t="s">
        <v>1985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1986</v>
      </c>
      <c r="F28" s="515" t="s">
        <v>56</v>
      </c>
      <c r="G28" s="452" t="s">
        <v>1987</v>
      </c>
      <c r="H28" s="515" t="s">
        <v>334</v>
      </c>
      <c r="I28" s="452" t="s">
        <v>340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394</v>
      </c>
      <c r="F29" s="515" t="s">
        <v>341</v>
      </c>
      <c r="G29" s="452" t="s">
        <v>432</v>
      </c>
      <c r="H29" s="515" t="s">
        <v>334</v>
      </c>
      <c r="I29" s="306" t="s">
        <v>1988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394</v>
      </c>
      <c r="F30" s="515" t="s">
        <v>341</v>
      </c>
      <c r="G30" s="452" t="s">
        <v>432</v>
      </c>
      <c r="H30" s="515" t="s">
        <v>1989</v>
      </c>
      <c r="I30" s="306" t="s">
        <v>1988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394</v>
      </c>
      <c r="F31" s="515" t="s">
        <v>341</v>
      </c>
      <c r="G31" s="452" t="s">
        <v>57</v>
      </c>
      <c r="H31" s="515" t="s">
        <v>1989</v>
      </c>
      <c r="I31" s="306" t="s">
        <v>341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394</v>
      </c>
      <c r="F32" s="515" t="s">
        <v>341</v>
      </c>
      <c r="G32" s="452" t="s">
        <v>1990</v>
      </c>
      <c r="H32" s="515" t="s">
        <v>1989</v>
      </c>
      <c r="I32" s="306" t="s">
        <v>341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394</v>
      </c>
      <c r="F33" s="515" t="s">
        <v>341</v>
      </c>
      <c r="G33" s="452" t="s">
        <v>1990</v>
      </c>
      <c r="H33" s="515" t="s">
        <v>1989</v>
      </c>
      <c r="I33" s="306" t="s">
        <v>1991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294</v>
      </c>
      <c r="D46" s="255" t="s">
        <v>295</v>
      </c>
      <c r="I46" s="199"/>
      <c r="M46" s="61"/>
      <c r="N46" s="62"/>
      <c r="O46" s="61"/>
    </row>
    <row r="47" spans="2:20">
      <c r="B47" s="570" t="s">
        <v>52</v>
      </c>
      <c r="C47" t="s">
        <v>294</v>
      </c>
      <c r="D47" t="s">
        <v>296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330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1954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278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976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976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976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976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976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494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494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494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494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494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G24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1993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1994</v>
      </c>
      <c r="F6" s="605" t="s">
        <v>1994</v>
      </c>
      <c r="G6" s="605" t="s">
        <v>1994</v>
      </c>
      <c r="H6" s="605" t="s">
        <v>1994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1996</v>
      </c>
      <c r="G12" s="618" t="s">
        <v>1996</v>
      </c>
      <c r="H12" s="618" t="s">
        <v>1996</v>
      </c>
      <c r="I12" s="618" t="s">
        <v>1996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278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1996</v>
      </c>
      <c r="G13" s="618" t="s">
        <v>1996</v>
      </c>
      <c r="H13" s="618" t="s">
        <v>1996</v>
      </c>
      <c r="I13" s="618" t="s">
        <v>1996</v>
      </c>
      <c r="J13" s="583" t="s">
        <v>1997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1996</v>
      </c>
      <c r="G14" s="618" t="s">
        <v>1996</v>
      </c>
      <c r="H14" s="585" t="s">
        <v>1996</v>
      </c>
      <c r="I14" s="619" t="s">
        <v>1996</v>
      </c>
      <c r="J14" s="583" t="s">
        <v>1997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1998</v>
      </c>
      <c r="G15" s="618" t="s">
        <v>1996</v>
      </c>
      <c r="H15" s="585" t="s">
        <v>108</v>
      </c>
      <c r="I15" s="619" t="s">
        <v>108</v>
      </c>
      <c r="J15" s="583" t="s">
        <v>1997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1996</v>
      </c>
      <c r="H16" s="585" t="s">
        <v>108</v>
      </c>
      <c r="I16" s="619" t="s">
        <v>108</v>
      </c>
      <c r="J16" s="583" t="s">
        <v>1997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1999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456</v>
      </c>
      <c r="G17" s="618" t="s">
        <v>1996</v>
      </c>
      <c r="H17" s="585" t="s">
        <v>108</v>
      </c>
      <c r="I17" s="619" t="s">
        <v>108</v>
      </c>
      <c r="J17" s="583" t="s">
        <v>1997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1999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456</v>
      </c>
      <c r="G18" s="618" t="s">
        <v>1996</v>
      </c>
      <c r="H18" s="585" t="s">
        <v>108</v>
      </c>
      <c r="I18" s="619" t="s">
        <v>108</v>
      </c>
      <c r="J18" s="583" t="s">
        <v>278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376</v>
      </c>
      <c r="G19" s="618" t="s">
        <v>319</v>
      </c>
      <c r="H19" s="585" t="s">
        <v>108</v>
      </c>
      <c r="I19" s="619"/>
      <c r="J19" s="583" t="s">
        <v>278</v>
      </c>
      <c r="K19" s="608" t="s">
        <v>278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1999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376</v>
      </c>
      <c r="G20" s="618" t="s">
        <v>307</v>
      </c>
      <c r="H20" s="585" t="s">
        <v>413</v>
      </c>
      <c r="I20" s="619" t="s">
        <v>413</v>
      </c>
      <c r="J20" s="583" t="s">
        <v>278</v>
      </c>
      <c r="K20" s="608" t="s">
        <v>278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2000</v>
      </c>
      <c r="G21" s="618" t="s">
        <v>2001</v>
      </c>
      <c r="H21" s="585" t="s">
        <v>413</v>
      </c>
      <c r="I21" s="619" t="s">
        <v>413</v>
      </c>
      <c r="J21" s="583" t="s">
        <v>278</v>
      </c>
      <c r="K21" s="608" t="s">
        <v>278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2000</v>
      </c>
      <c r="G22" s="619" t="s">
        <v>2001</v>
      </c>
      <c r="H22" s="585" t="s">
        <v>413</v>
      </c>
      <c r="I22" s="619" t="s">
        <v>413</v>
      </c>
      <c r="J22" s="583" t="s">
        <v>278</v>
      </c>
      <c r="K22" s="608" t="s">
        <v>278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2000</v>
      </c>
      <c r="G23" s="619" t="s">
        <v>2001</v>
      </c>
      <c r="H23" s="585" t="s">
        <v>54</v>
      </c>
      <c r="I23" s="619" t="s">
        <v>413</v>
      </c>
      <c r="J23" s="583" t="s">
        <v>494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2002</v>
      </c>
      <c r="G24" s="618" t="s">
        <v>448</v>
      </c>
      <c r="H24" s="585" t="s">
        <v>58</v>
      </c>
      <c r="I24" s="619" t="s">
        <v>413</v>
      </c>
      <c r="J24" s="583"/>
      <c r="K24" s="608" t="s">
        <v>494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319</v>
      </c>
      <c r="N24" s="334">
        <f>COUNTIF(E7:K44, "*Foo*")/2</f>
        <v>9</v>
      </c>
      <c r="O24" s="547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2003</v>
      </c>
      <c r="G25" s="619" t="s">
        <v>1984</v>
      </c>
      <c r="H25" s="585" t="s">
        <v>58</v>
      </c>
      <c r="I25" s="619" t="s">
        <v>354</v>
      </c>
      <c r="J25" s="583" t="s">
        <v>278</v>
      </c>
      <c r="K25" s="608" t="s">
        <v>278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2003</v>
      </c>
      <c r="G26" s="619" t="s">
        <v>2004</v>
      </c>
      <c r="H26" s="585" t="s">
        <v>58</v>
      </c>
      <c r="I26" s="619" t="s">
        <v>57</v>
      </c>
      <c r="J26" s="583" t="s">
        <v>278</v>
      </c>
      <c r="K26" s="608" t="s">
        <v>278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2005</v>
      </c>
      <c r="G27" s="619" t="s">
        <v>497</v>
      </c>
      <c r="H27" s="585" t="s">
        <v>1547</v>
      </c>
      <c r="I27" s="619" t="s">
        <v>57</v>
      </c>
      <c r="J27" s="583" t="s">
        <v>494</v>
      </c>
      <c r="K27" s="608" t="s">
        <v>494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1068</v>
      </c>
      <c r="G28" s="619" t="s">
        <v>432</v>
      </c>
      <c r="H28" s="585" t="s">
        <v>520</v>
      </c>
      <c r="I28" s="373" t="s">
        <v>57</v>
      </c>
      <c r="J28" s="583" t="s">
        <v>278</v>
      </c>
      <c r="K28" s="608" t="s">
        <v>278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1068</v>
      </c>
      <c r="G29" s="619" t="s">
        <v>432</v>
      </c>
      <c r="H29" s="585" t="s">
        <v>520</v>
      </c>
      <c r="I29" s="373" t="s">
        <v>413</v>
      </c>
      <c r="J29" s="583" t="s">
        <v>494</v>
      </c>
      <c r="K29" s="608" t="s">
        <v>278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1068</v>
      </c>
      <c r="G30" s="619" t="s">
        <v>432</v>
      </c>
      <c r="H30" s="585" t="s">
        <v>520</v>
      </c>
      <c r="I30" s="373" t="s">
        <v>413</v>
      </c>
      <c r="J30" s="583" t="s">
        <v>278</v>
      </c>
      <c r="K30" s="608" t="s">
        <v>278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1068</v>
      </c>
      <c r="G31" s="619" t="s">
        <v>67</v>
      </c>
      <c r="H31" s="585" t="s">
        <v>414</v>
      </c>
      <c r="I31" s="373" t="s">
        <v>413</v>
      </c>
      <c r="J31" s="583" t="s">
        <v>494</v>
      </c>
      <c r="K31" s="608" t="s">
        <v>494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1068</v>
      </c>
      <c r="G32" s="619" t="s">
        <v>67</v>
      </c>
      <c r="H32" s="585" t="s">
        <v>414</v>
      </c>
      <c r="I32" s="373" t="s">
        <v>2006</v>
      </c>
      <c r="J32" s="583" t="s">
        <v>278</v>
      </c>
      <c r="K32" s="608" t="s">
        <v>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1068</v>
      </c>
      <c r="G33" s="619" t="s">
        <v>67</v>
      </c>
      <c r="H33" s="585" t="s">
        <v>414</v>
      </c>
      <c r="I33" s="373" t="s">
        <v>2006</v>
      </c>
      <c r="J33" s="583" t="s">
        <v>494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414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494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494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494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G1" zoomScale="115" zoomScaleNormal="115" workbookViewId="0">
      <selection activeCell="M31" sqref="M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2007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2008</v>
      </c>
      <c r="F6" s="605" t="s">
        <v>2008</v>
      </c>
      <c r="G6" s="605" t="s">
        <v>2009</v>
      </c>
      <c r="H6" s="605" t="s">
        <v>2008</v>
      </c>
      <c r="I6" s="605" t="s">
        <v>2009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2010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2011</v>
      </c>
      <c r="F11" s="587" t="s">
        <v>2012</v>
      </c>
      <c r="G11" s="587" t="s">
        <v>667</v>
      </c>
      <c r="H11" s="587" t="s">
        <v>2011</v>
      </c>
      <c r="I11" s="627" t="s">
        <v>667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2011</v>
      </c>
      <c r="F12" s="587" t="s">
        <v>2011</v>
      </c>
      <c r="G12" s="587" t="s">
        <v>667</v>
      </c>
      <c r="H12" s="587" t="s">
        <v>2011</v>
      </c>
      <c r="I12" s="627" t="s">
        <v>667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278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2013</v>
      </c>
      <c r="F13" s="587" t="s">
        <v>383</v>
      </c>
      <c r="G13" s="587" t="s">
        <v>667</v>
      </c>
      <c r="H13" s="587" t="s">
        <v>2011</v>
      </c>
      <c r="I13" s="627" t="s">
        <v>667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2012</v>
      </c>
      <c r="F14" s="587" t="s">
        <v>383</v>
      </c>
      <c r="G14" s="587" t="s">
        <v>2014</v>
      </c>
      <c r="H14" s="587" t="s">
        <v>2011</v>
      </c>
      <c r="I14" s="627" t="s">
        <v>667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325</v>
      </c>
      <c r="F15" s="587" t="s">
        <v>61</v>
      </c>
      <c r="G15" s="587" t="s">
        <v>2014</v>
      </c>
      <c r="H15" s="585" t="s">
        <v>2015</v>
      </c>
      <c r="I15" s="627" t="s">
        <v>2016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307</v>
      </c>
      <c r="F16" s="587" t="s">
        <v>61</v>
      </c>
      <c r="G16" s="587" t="s">
        <v>2014</v>
      </c>
      <c r="H16" s="585" t="s">
        <v>2015</v>
      </c>
      <c r="I16" s="627" t="s">
        <v>2016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2012</v>
      </c>
      <c r="F17" s="587" t="s">
        <v>61</v>
      </c>
      <c r="G17" s="587" t="s">
        <v>2014</v>
      </c>
      <c r="H17" s="585" t="s">
        <v>2015</v>
      </c>
      <c r="I17" s="627" t="s">
        <v>2016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2018</v>
      </c>
      <c r="F18" s="587" t="s">
        <v>61</v>
      </c>
      <c r="G18" s="587" t="s">
        <v>2014</v>
      </c>
      <c r="H18" s="585" t="s">
        <v>2015</v>
      </c>
      <c r="I18" s="627" t="s">
        <v>2016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1999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339</v>
      </c>
      <c r="F19" s="587" t="s">
        <v>1283</v>
      </c>
      <c r="G19" s="627" t="s">
        <v>518</v>
      </c>
      <c r="H19" s="585" t="s">
        <v>2015</v>
      </c>
      <c r="I19" s="627" t="s">
        <v>2016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339</v>
      </c>
      <c r="F20" s="587" t="s">
        <v>1283</v>
      </c>
      <c r="G20" s="627" t="s">
        <v>518</v>
      </c>
      <c r="H20" s="585" t="s">
        <v>2015</v>
      </c>
      <c r="I20" s="627" t="s">
        <v>2016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339</v>
      </c>
      <c r="F21" s="587" t="s">
        <v>1283</v>
      </c>
      <c r="G21" s="627" t="s">
        <v>518</v>
      </c>
      <c r="H21" s="585" t="s">
        <v>2015</v>
      </c>
      <c r="I21" s="627" t="s">
        <v>2016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339</v>
      </c>
      <c r="F22" s="587" t="s">
        <v>1283</v>
      </c>
      <c r="G22" s="627" t="s">
        <v>518</v>
      </c>
      <c r="H22" s="585" t="s">
        <v>2015</v>
      </c>
      <c r="I22" s="627" t="s">
        <v>2016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339</v>
      </c>
      <c r="F23" s="587" t="s">
        <v>279</v>
      </c>
      <c r="G23" s="627" t="s">
        <v>2020</v>
      </c>
      <c r="H23" s="585" t="s">
        <v>2015</v>
      </c>
      <c r="I23" s="627" t="s">
        <v>2016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2021</v>
      </c>
      <c r="F24" s="587" t="s">
        <v>739</v>
      </c>
      <c r="G24" s="627" t="s">
        <v>2020</v>
      </c>
      <c r="H24" s="587" t="s">
        <v>1538</v>
      </c>
      <c r="I24" s="627" t="s">
        <v>2016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319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2021</v>
      </c>
      <c r="F25" s="587" t="s">
        <v>739</v>
      </c>
      <c r="G25" s="627" t="s">
        <v>2020</v>
      </c>
      <c r="H25" s="587" t="s">
        <v>1538</v>
      </c>
      <c r="I25" s="627" t="s">
        <v>2022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2018</v>
      </c>
      <c r="N25" s="349">
        <f>COUNTIF(E7:K44, "*Ivan*")/2</f>
        <v>24</v>
      </c>
      <c r="O25" s="419" t="s">
        <v>2023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2021</v>
      </c>
      <c r="F26" s="587" t="s">
        <v>2024</v>
      </c>
      <c r="G26" s="627" t="s">
        <v>2025</v>
      </c>
      <c r="H26" s="587" t="s">
        <v>1538</v>
      </c>
      <c r="I26" s="627" t="s">
        <v>2026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I</v>
      </c>
      <c r="M26" s="635" t="s">
        <v>2027</v>
      </c>
      <c r="N26" s="349">
        <f>COUNTIF(E7:K44, "*Rahhulann*")/2</f>
        <v>26</v>
      </c>
      <c r="O26" s="419" t="s">
        <v>2023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733</v>
      </c>
      <c r="F27" s="587" t="s">
        <v>739</v>
      </c>
      <c r="G27" s="627" t="s">
        <v>2028</v>
      </c>
      <c r="H27" s="587" t="s">
        <v>1538</v>
      </c>
      <c r="I27" s="627" t="s">
        <v>2026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2029</v>
      </c>
      <c r="N27" s="349">
        <f>COUNTIF(E7:K44, "*Lucas*")/2</f>
        <v>0</v>
      </c>
      <c r="O27" s="419" t="s">
        <v>2023</v>
      </c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2030</v>
      </c>
      <c r="F28" s="587" t="s">
        <v>739</v>
      </c>
      <c r="G28" s="627" t="s">
        <v>2028</v>
      </c>
      <c r="H28" s="585" t="s">
        <v>2031</v>
      </c>
      <c r="I28" s="627" t="s">
        <v>2026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2032</v>
      </c>
      <c r="N28" s="334">
        <f>COUNTIF(E7:K44, "*Zi Ming*")/2</f>
        <v>0</v>
      </c>
      <c r="O28" s="550" t="s">
        <v>2023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2030</v>
      </c>
      <c r="F29" s="627" t="s">
        <v>279</v>
      </c>
      <c r="G29" s="627" t="s">
        <v>2028</v>
      </c>
      <c r="H29" s="585" t="s">
        <v>2031</v>
      </c>
      <c r="I29" s="627" t="s">
        <v>2026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2030</v>
      </c>
      <c r="F30" s="627" t="s">
        <v>279</v>
      </c>
      <c r="G30" s="627" t="s">
        <v>2028</v>
      </c>
      <c r="H30" s="585" t="s">
        <v>2016</v>
      </c>
      <c r="I30" s="628" t="s">
        <v>2033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2034</v>
      </c>
      <c r="F31" s="627" t="s">
        <v>279</v>
      </c>
      <c r="G31" s="627" t="s">
        <v>2028</v>
      </c>
      <c r="H31" s="585" t="s">
        <v>2016</v>
      </c>
      <c r="I31" s="628" t="s">
        <v>2033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2034</v>
      </c>
      <c r="F32" s="627" t="s">
        <v>279</v>
      </c>
      <c r="G32" s="627" t="s">
        <v>2028</v>
      </c>
      <c r="H32" s="585" t="s">
        <v>2016</v>
      </c>
      <c r="I32" s="628" t="s">
        <v>2033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2034</v>
      </c>
      <c r="F33" s="627" t="s">
        <v>2035</v>
      </c>
      <c r="G33" s="627" t="s">
        <v>2028</v>
      </c>
      <c r="H33" s="585" t="s">
        <v>2016</v>
      </c>
      <c r="I33" s="628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 t="s">
        <v>2036</v>
      </c>
      <c r="G34" s="612" t="s">
        <v>2036</v>
      </c>
      <c r="H34" s="612" t="s">
        <v>2037</v>
      </c>
      <c r="I34" s="612" t="s">
        <v>2036</v>
      </c>
      <c r="J34" s="612" t="s">
        <v>2036</v>
      </c>
      <c r="K34" s="612" t="s">
        <v>2036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 t="s">
        <v>2036</v>
      </c>
      <c r="G35" s="612" t="s">
        <v>2036</v>
      </c>
      <c r="H35" s="612" t="s">
        <v>2037</v>
      </c>
      <c r="I35" s="612" t="s">
        <v>2036</v>
      </c>
      <c r="J35" s="612" t="s">
        <v>2036</v>
      </c>
      <c r="K35" s="612" t="s">
        <v>2036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 t="s">
        <v>2036</v>
      </c>
      <c r="G36" s="612" t="s">
        <v>2036</v>
      </c>
      <c r="H36" s="612" t="s">
        <v>2037</v>
      </c>
      <c r="I36" s="612" t="s">
        <v>2036</v>
      </c>
      <c r="J36" s="612" t="s">
        <v>2036</v>
      </c>
      <c r="K36" s="612" t="s">
        <v>2036</v>
      </c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 t="s">
        <v>2036</v>
      </c>
      <c r="G37" s="612" t="s">
        <v>2036</v>
      </c>
      <c r="H37" s="612" t="s">
        <v>2037</v>
      </c>
      <c r="I37" s="612" t="s">
        <v>2036</v>
      </c>
      <c r="J37" s="612" t="s">
        <v>2036</v>
      </c>
      <c r="K37" s="612" t="s">
        <v>2036</v>
      </c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 t="s">
        <v>2036</v>
      </c>
      <c r="G38" s="612" t="s">
        <v>2036</v>
      </c>
      <c r="H38" s="612" t="s">
        <v>2037</v>
      </c>
      <c r="I38" s="612" t="s">
        <v>2036</v>
      </c>
      <c r="J38" s="612" t="s">
        <v>2036</v>
      </c>
      <c r="K38" s="612" t="s">
        <v>2036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 t="s">
        <v>2036</v>
      </c>
      <c r="G39" s="612" t="s">
        <v>2036</v>
      </c>
      <c r="H39" s="612" t="s">
        <v>2037</v>
      </c>
      <c r="I39" s="612" t="s">
        <v>2036</v>
      </c>
      <c r="J39" s="612" t="s">
        <v>2036</v>
      </c>
      <c r="K39" s="612" t="s">
        <v>2036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 t="s">
        <v>2036</v>
      </c>
      <c r="G40" s="612" t="s">
        <v>2036</v>
      </c>
      <c r="H40" s="612" t="s">
        <v>2037</v>
      </c>
      <c r="I40" s="612" t="s">
        <v>2036</v>
      </c>
      <c r="J40" s="612" t="s">
        <v>2036</v>
      </c>
      <c r="K40" s="612" t="s">
        <v>2036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 t="s">
        <v>2036</v>
      </c>
      <c r="G41" s="612" t="s">
        <v>2036</v>
      </c>
      <c r="H41" s="615"/>
      <c r="I41" s="612" t="s">
        <v>2036</v>
      </c>
      <c r="J41" s="612" t="s">
        <v>2036</v>
      </c>
      <c r="K41" s="612" t="s">
        <v>2036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2038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2039</v>
      </c>
      <c r="F6" s="605" t="s">
        <v>2040</v>
      </c>
      <c r="G6" s="605" t="s">
        <v>2039</v>
      </c>
      <c r="H6" s="605" t="s">
        <v>2041</v>
      </c>
      <c r="I6" s="605" t="s">
        <v>2039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278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2042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2043</v>
      </c>
      <c r="F6" s="605" t="s">
        <v>2043</v>
      </c>
      <c r="G6" s="605" t="s">
        <v>2043</v>
      </c>
      <c r="H6" s="605" t="s">
        <v>2043</v>
      </c>
      <c r="I6" s="605" t="s">
        <v>2043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278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2024-06-11T07:40:34Z</dcterms:modified>
  <cp:category/>
  <cp:contentStatus/>
</cp:coreProperties>
</file>