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13"/>
  <workbookPr filterPrivacy="1"/>
  <xr:revisionPtr revIDLastSave="20362" documentId="101_{C41BB324-3EAE-5148-95F2-E4AD19BF45B2}" xr6:coauthVersionLast="47" xr6:coauthVersionMax="47" xr10:uidLastSave="{2E303168-E7FB-4BFC-AB14-4E5FA7598D7E}"/>
  <bookViews>
    <workbookView xWindow="-120" yWindow="-120" windowWidth="29040" windowHeight="15720" firstSheet="119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17 June 2024  " sheetId="96" r:id="rId120"/>
    <sheet name="24 June 2024 " sheetId="97" r:id="rId121"/>
    <sheet name="1 July 2024 " sheetId="98" state="hidden" r:id="rId122"/>
    <sheet name="8 July 2024  " sheetId="99" state="hidden" r:id="rId123"/>
    <sheet name="15 July 2024  " sheetId="100" state="hidden" r:id="rId124"/>
  </sheet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119" hidden="1">'17 June 2024  '!$B$1:$O$44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<sst xmlns="http://schemas.openxmlformats.org/spreadsheetml/2006/main" count="25221" uniqueCount="2100">
  <si>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</si>
  <si>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</si>
  <si>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</si>
  <si>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</si>
  <si>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</si>
  <si>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</si>
  <si>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</si>
  <si>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</si>
  <si>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</si>
  <si>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</si>
  <si>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</si>
  <si>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</si>
  <si>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</si>
  <si>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</si>
  <si>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</si>
  <si>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</si>
  <si>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</si>
  <si>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</si>
  <si>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</si>
  <si>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</si>
  <si>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</si>
  <si>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</si>
  <si>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</si>
  <si>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</si>
  <si>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</si>
  <si>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</si>
  <si>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</si>
  <si>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</si>
  <si>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</si>
  <si>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</si>
  <si>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</si>
  <si>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</si>
  <si>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</si>
  <si>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</si>
  <si>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</si>
  <si>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</si>
  <si>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</si>
  <si>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</si>
  <si>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</si>
  <si>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</si>
  <si>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</si>
  <si>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</si>
  <si>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</si>
  <si>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</si>
  <si>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</si>
  <si>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</si>
  <si>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</si>
  <si>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</si>
  <si>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</si>
  <si>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</si>
  <si>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</si>
  <si>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</si>
  <si>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</si>
  <si>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</si>
  <si>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</si>
  <si>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</si>
  <si>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</si>
  <si>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</si>
  <si>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</si>
  <si>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</si>
  <si>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</si>
  <si>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</si>
  <si>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</si>
  <si>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</si>
  <si>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</si>
  <si>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</si>
  <si>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</si>
  <si>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</si>
  <si>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</si>
  <si>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</si>
  <si>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</si>
  <si>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</si>
  <si>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</si>
  <si>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</si>
  <si>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</si>
  <si>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</si>
  <si>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</si>
  <si>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</si>
  <si>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</si>
  <si>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</si>
  <si>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</si>
  <si>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</si>
  <si>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</si>
  <si>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</si>
  <si>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</si>
  <si>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</si>
  <si>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</si>
  <si>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</si>
  <si>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</si>
  <si>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</si>
  <si>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</si>
  <si>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</si>
  <si>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</si>
  <si>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</si>
  <si>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</si>
  <si>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</si>
  <si>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</si>
  <si>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</si>
  <si>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</si>
  <si>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</si>
  <si>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</si>
  <si>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</si>
  <si>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</si>
  <si>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</si>
  <si>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</si>
  <si>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</si>
  <si>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</si>
  <si>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</si>
  <si>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</si>
  <si>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</si>
  <si>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</si>
  <si>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</si>
  <si>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</si>
  <si>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</si>
  <si>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</si>
  <si>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</si>
  <si>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</si>
  <si>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</si>
  <si>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</si>
  <si>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</si>
  <si>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</si>
  <si>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</si>
  <si>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</si>
  <si>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</si>
  <si>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</si>
  <si>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</si>
  <si>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</si>
  <si>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</si>
  <si>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</si>
  <si>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</si>
  <si>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</si>
  <si>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</si>
  <si>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</si>
  <si>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</si>
  <si>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</si>
  <si>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</si>
  <si>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</si>
  <si>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</si>
  <si>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</si>
  <si>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</si>
  <si>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</si>
  <si>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</si>
  <si>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</si>
  <si>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</si>
  <si>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</si>
  <si>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</si>
  <si>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</si>
  <si>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</si>
  <si>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</si>
  <si>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</si>
  <si>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</si>
  <si>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</si>
  <si>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</si>
  <si>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</si>
  <si>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</si>
  <si>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</si>
  <si>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</si>
  <si>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</si>
  <si>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</si>
  <si>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</si>
  <si>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</si>
  <si>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</si>
  <si>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</si>
  <si>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</si>
  <si>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</si>
  <si>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</si>
  <si>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</si>
  <si>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</si>
  <si>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</si>
  <si>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</si>
  <si>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</si>
  <si>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</si>
  <si>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</si>
  <si>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</si>
  <si>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</si>
  <si>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</si>
  <si>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</si>
  <si>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</si>
  <si>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</si>
  <si>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</si>
  <si>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</si>
  <si>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</si>
  <si>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</si>
  <si>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</si>
  <si>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</si>
  <si>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</si>
  <si>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</si>
  <si>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</si>
  <si>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</si>
  <si>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</si>
  <si>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</si>
  <si>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</si>
  <si>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</si>
  <si>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</si>
  <si>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</si>
  <si>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</si>
  <si>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</si>
  <si>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</si>
  <si>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</si>
  <si>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</si>
  <si>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</si>
  <si>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</si>
  <si>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</si>
  <si>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</si>
  <si>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</si>
  <si>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</si>
  <si>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</si>
  <si>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</si>
  <si>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</si>
  <si>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</si>
  <si>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</si>
  <si>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</si>
  <si>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</si>
  <si>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</si>
  <si>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</si>
  <si>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</si>
  <si>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</si>
  <si>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</si>
  <si>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</si>
  <si>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</si>
  <si>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</si>
  <si>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</si>
  <si>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</si>
  <si>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</si>
  <si>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</si>
  <si>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</si>
  <si>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</si>
  <si>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</si>
  <si>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</si>
  <si>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</si>
  <si>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</si>
  <si>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</si>
  <si>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</si>
  <si>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</si>
  <si>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</si>
  <si>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</si>
  <si>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</si>
  <si>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</si>
  <si>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</si>
  <si>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</si>
  <si>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</si>
  <si>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</si>
  <si>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</si>
  <si>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</si>
  <si>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</si>
  <si>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</si>
  <si>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</si>
  <si>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</si>
  <si>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</si>
  <si>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</si>
  <si>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</si>
  <si>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</si>
  <si>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</si>
  <si>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</si>
  <si>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</si>
  <si>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</si>
  <si>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</si>
  <si>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</si>
  <si>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</si>
  <si>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</si>
  <si>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</si>
  <si>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</si>
  <si>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</si>
  <si>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</si>
  <si>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</si>
  <si>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</si>
  <si>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</si>
  <si>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</si>
  <si>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</si>
  <si>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</si>
  <si>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</si>
  <si>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</si>
  <si>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</si>
  <si>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</si>
  <si>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</si>
  <si>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</si>
  <si>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</si>
  <si>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</si>
  <si>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</si>
  <si>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</si>
  <si>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</si>
  <si>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</si>
  <si>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</si>
  <si>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</si>
  <si>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</si>
  <si>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</si>
  <si>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</si>
  <si>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</si>
  <si>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</si>
  <si>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</si>
  <si>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</si>
  <si>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</si>
  <si>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</si>
  <si>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</si>
  <si>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</si>
  <si>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</si>
  <si>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</si>
  <si>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</si>
  <si>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</si>
  <si>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</si>
  <si>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</si>
  <si>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</si>
  <si>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</si>
  <si>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</si>
  <si>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</si>
  <si>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</si>
  <si>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</si>
  <si>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</si>
  <si>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</si>
  <si>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</si>
  <si>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</si>
  <si>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</si>
  <si>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</si>
  <si>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</si>
  <si>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</si>
  <si>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</si>
  <si>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</si>
  <si>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</si>
  <si>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</si>
  <si>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</si>
  <si>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</si>
  <si>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</si>
  <si>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</si>
  <si>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</si>
  <si>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</si>
  <si>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</si>
  <si>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</si>
  <si>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</si>
  <si>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</si>
  <si>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</si>
  <si>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</si>
  <si>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</si>
  <si>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</si>
  <si>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</si>
  <si>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</si>
  <si>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</si>
  <si>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</si>
  <si>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</si>
  <si>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</si>
  <si>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</si>
  <si>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</si>
  <si>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</si>
  <si>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</si>
  <si>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</si>
  <si>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</si>
  <si>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</si>
  <si>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</si>
  <si>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</si>
  <si>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</si>
  <si>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</si>
  <si>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</si>
  <si>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</si>
  <si>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</si>
  <si>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</si>
  <si>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</si>
  <si>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</si>
  <si>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</si>
  <si>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</si>
  <si>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</si>
  <si>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</si>
  <si>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</si>
  <si>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</si>
  <si>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</si>
  <si>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</si>
  <si>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</si>
  <si>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</si>
  <si>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</si>
  <si>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</si>
  <si>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</si>
  <si>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</si>
  <si>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</si>
  <si>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</si>
  <si>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</si>
  <si>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</si>
  <si>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</si>
  <si>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</si>
  <si>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</si>
  <si>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</si>
  <si>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</si>
  <si>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</si>
  <si>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</si>
  <si>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</si>
  <si>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</si>
  <si>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</si>
  <si>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</si>
  <si>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</si>
  <si>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</si>
  <si>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</si>
  <si>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</si>
  <si>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</si>
  <si>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</si>
  <si>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</si>
  <si>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</si>
  <si>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</si>
  <si>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</si>
  <si>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</si>
  <si>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</si>
  <si>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</si>
  <si>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</si>
  <si>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</si>
  <si>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</si>
  <si>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</si>
  <si>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</si>
  <si>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</si>
  <si>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</si>
  <si>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</si>
  <si>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</si>
  <si>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</si>
  <si>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</si>
  <si>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</si>
  <si>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</si>
  <si>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</si>
  <si>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</si>
  <si>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</si>
  <si>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</si>
  <si>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</si>
  <si>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</si>
  <si>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</si>
  <si>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</si>
  <si>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</si>
  <si>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</si>
  <si>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</si>
  <si>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</si>
  <si>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</si>
  <si>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</si>
  <si>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</si>
  <si>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</si>
  <si>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</si>
  <si>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</si>
  <si>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</si>
  <si>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</si>
  <si>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</si>
  <si>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</si>
  <si>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</si>
  <si>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</si>
  <si>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</si>
  <si>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</si>
  <si>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</si>
  <si>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</si>
  <si>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</si>
  <si>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</si>
  <si>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</si>
  <si>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</si>
  <si>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</si>
  <si>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</si>
  <si>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</si>
  <si>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</si>
  <si>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</si>
  <si>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</si>
  <si>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</si>
  <si>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</si>
  <si>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</si>
  <si>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</si>
  <si>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</si>
  <si>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</si>
  <si>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</si>
  <si>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</si>
  <si>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</si>
  <si>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</si>
  <si>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</si>
  <si>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</si>
  <si>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</si>
  <si>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</si>
  <si>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</si>
  <si>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</si>
  <si>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</si>
  <si>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</si>
  <si>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</si>
  <si>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</si>
  <si>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</si>
  <si>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</si>
  <si>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</si>
  <si>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</si>
  <si>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</si>
  <si>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</si>
  <si>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</si>
  <si>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</si>
  <si>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</si>
  <si>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</si>
  <si>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</si>
  <si>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</si>
  <si>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</si>
  <si>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</si>
  <si>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</si>
  <si>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</si>
  <si>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</si>
  <si>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</si>
  <si>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</si>
  <si>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</si>
  <si>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</si>
  <si>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</si>
  <si>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</si>
  <si>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</si>
  <si>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</si>
  <si>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</si>
  <si>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</si>
  <si>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</si>
  <si>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</si>
  <si>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</si>
  <si>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</si>
  <si>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</si>
  <si>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</si>
  <si>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</si>
  <si>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</si>
  <si>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</si>
  <si>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</si>
  <si>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</si>
  <si>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</si>
  <si>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</si>
  <si>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</si>
  <si>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</si>
  <si>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</si>
  <si>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</si>
  <si>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</si>
  <si>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</si>
  <si>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</si>
  <si>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</si>
  <si>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</si>
  <si>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</si>
  <si>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</si>
  <si>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</si>
  <si>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</si>
  <si>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</si>
  <si>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</si>
  <si>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</si>
  <si>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</si>
  <si>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</si>
  <si>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</si>
  <si>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</si>
  <si>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</si>
  <si>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</si>
  <si>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</si>
  <si>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</si>
  <si>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</si>
  <si>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</si>
  <si>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</si>
  <si>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</si>
  <si>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</si>
  <si>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</si>
  <si>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</si>
  <si>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</si>
  <si>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</si>
  <si>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</si>
  <si>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</si>
  <si>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</si>
  <si>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</si>
  <si>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</si>
  <si>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</si>
  <si>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</si>
  <si>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</si>
  <si>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</si>
  <si>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</si>
  <si>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</si>
  <si>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</si>
  <si>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</si>
  <si>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</si>
  <si>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</si>
  <si>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</si>
  <si>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</si>
  <si>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</si>
  <si>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</si>
  <si>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</si>
  <si>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</si>
  <si>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</si>
  <si>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</si>
  <si>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</si>
  <si>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</si>
  <si>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</si>
  <si>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</si>
  <si>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</si>
  <si>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</si>
  <si>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</si>
  <si>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</si>
  <si>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</si>
  <si>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</si>
  <si>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</si>
  <si>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</si>
  <si>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</si>
  <si>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</si>
  <si>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</si>
  <si>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</si>
  <si>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</si>
  <si>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</si>
  <si>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</si>
  <si>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</si>
  <si>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</si>
  <si>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</si>
  <si>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</si>
  <si>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</si>
  <si>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</si>
  <si>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</si>
  <si>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</si>
  <si>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</si>
  <si>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</si>
  <si>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</si>
  <si>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</si>
  <si>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</si>
  <si>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</si>
  <si>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</si>
  <si>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</si>
  <si>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</si>
  <si>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</si>
  <si>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</si>
  <si>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</si>
  <si>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</si>
  <si>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</si>
  <si>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</si>
  <si>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</si>
  <si>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</si>
  <si>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</si>
  <si>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</si>
  <si>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</si>
  <si>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</si>
  <si>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</si>
  <si>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</si>
  <si>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</si>
  <si>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</si>
  <si>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</si>
  <si>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</si>
  <si>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</si>
  <si>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</si>
  <si>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</si>
  <si>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</si>
  <si>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</si>
  <si>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</si>
  <si>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</si>
  <si>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</si>
  <si>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</si>
  <si>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</si>
  <si>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</si>
  <si>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</si>
  <si>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</si>
  <si>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</si>
  <si>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</si>
  <si>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</si>
  <si>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</si>
  <si>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</si>
  <si>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</si>
  <si>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</si>
  <si>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</si>
  <si>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</si>
  <si>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</si>
  <si>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</si>
  <si>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</si>
  <si>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</si>
  <si>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</si>
  <si>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</si>
  <si>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</si>
  <si>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</si>
  <si>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</si>
  <si>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</si>
  <si>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</si>
  <si>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</si>
  <si>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</si>
  <si>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</si>
  <si>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</si>
  <si>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</si>
  <si>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</si>
  <si>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</si>
  <si>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</si>
  <si>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</si>
  <si>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</si>
  <si>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</si>
  <si>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</si>
  <si>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</si>
  <si>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</si>
  <si>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</si>
  <si>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</si>
  <si>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</si>
  <si>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</si>
  <si>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</si>
  <si>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</si>
  <si>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</si>
  <si>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</si>
  <si>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</si>
  <si>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</si>
  <si>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</si>
  <si>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</si>
  <si>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</si>
  <si>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</si>
  <si>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</si>
  <si>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</si>
  <si>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</si>
  <si>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</si>
  <si>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</si>
  <si>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</si>
  <si>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</si>
  <si>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</si>
  <si>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</si>
  <si>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</si>
  <si>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</si>
  <si>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</si>
  <si>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</si>
  <si>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</si>
  <si>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</si>
  <si>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</si>
  <si>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</si>
  <si>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</si>
  <si>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</si>
  <si>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</si>
  <si>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</si>
  <si>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</si>
  <si>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</si>
  <si>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</si>
  <si>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</si>
  <si>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</si>
  <si>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</si>
  <si>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</si>
  <si>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</si>
  <si>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</si>
  <si>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</si>
  <si>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</si>
  <si>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</si>
  <si>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</si>
  <si>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</si>
  <si>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</si>
  <si>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</si>
  <si>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</si>
  <si>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</si>
  <si>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</si>
  <si>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</si>
  <si>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</si>
  <si>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</si>
  <si>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</si>
  <si>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</si>
  <si>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</si>
  <si>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</si>
  <si>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</si>
  <si>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</si>
  <si>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</si>
  <si>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</si>
  <si>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</si>
  <si>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</si>
  <si>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</si>
  <si>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</si>
  <si>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</si>
  <si>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</si>
  <si>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</si>
  <si>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</si>
  <si>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</si>
  <si>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</si>
  <si>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</si>
  <si>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</si>
  <si>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</si>
  <si>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</si>
  <si>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</si>
  <si>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</si>
  <si>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</si>
  <si>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</si>
  <si>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</si>
  <si>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</si>
  <si>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</si>
  <si>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</si>
  <si>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</si>
  <si>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</si>
  <si>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</si>
  <si>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</si>
  <si>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</si>
  <si>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</si>
  <si>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</si>
  <si>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</si>
  <si>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</si>
  <si>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</si>
  <si>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</si>
  <si>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</si>
  <si>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</si>
  <si>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</si>
  <si>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</si>
  <si>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</si>
  <si>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</si>
  <si>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</si>
  <si>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</si>
  <si>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</si>
  <si>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</si>
  <si>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</si>
  <si>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</si>
  <si>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</si>
  <si>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</si>
  <si>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</si>
  <si>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</si>
  <si>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</si>
  <si>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</si>
  <si>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</si>
  <si>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</si>
  <si>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</si>
  <si>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</si>
  <si>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</si>
  <si>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</si>
  <si>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</si>
  <si>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</si>
  <si>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</si>
  <si>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</si>
  <si>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</si>
  <si>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</si>
  <si>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</si>
  <si>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</si>
  <si>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</si>
  <si>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</si>
  <si>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</si>
  <si>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</si>
  <si>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</si>
  <si>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</si>
  <si>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</si>
  <si>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</si>
  <si>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</si>
  <si>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</si>
  <si>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</si>
  <si>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</si>
  <si>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</si>
  <si>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</si>
  <si>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</si>
  <si>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</si>
  <si>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</si>
  <si>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</si>
  <si>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</si>
  <si>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</si>
  <si>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</si>
  <si>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</si>
  <si>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</si>
  <si>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</si>
  <si>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</si>
  <si>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</si>
  <si>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</si>
  <si>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</si>
  <si>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</si>
  <si>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</si>
  <si>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</si>
  <si>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</si>
  <si>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</si>
  <si>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</si>
  <si>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</si>
  <si>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</si>
  <si>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</si>
  <si>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</si>
  <si>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</si>
  <si>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</si>
  <si>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</si>
  <si>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</si>
  <si>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</si>
  <si>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</si>
  <si>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</si>
  <si>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</si>
  <si>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</si>
  <si>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</si>
  <si>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</si>
  <si>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</si>
  <si>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</si>
  <si>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</si>
  <si>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</si>
  <si>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</si>
  <si>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</si>
  <si>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</si>
  <si>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</si>
  <si>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</si>
  <si>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</si>
  <si>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</si>
  <si>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</si>
  <si>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</si>
  <si>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</si>
  <si>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</si>
  <si>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</si>
  <si>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</si>
  <si>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</si>
  <si>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</si>
  <si>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</si>
  <si>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</si>
  <si>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</si>
  <si>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</si>
  <si>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</si>
  <si>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</si>
  <si>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</si>
  <si>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</si>
  <si>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</si>
  <si>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</si>
  <si>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</si>
  <si>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</si>
  <si>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</si>
  <si>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</si>
  <si>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</si>
  <si>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</si>
  <si>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</si>
  <si>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</si>
  <si>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</si>
  <si>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</si>
  <si>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</si>
  <si>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</si>
  <si>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</si>
  <si>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</si>
  <si>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</si>
  <si>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</si>
  <si>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</si>
  <si>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</si>
  <si>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</si>
  <si>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</si>
  <si>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</si>
  <si>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</si>
  <si>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</si>
  <si>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</si>
  <si>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</si>
  <si>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</si>
  <si>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</si>
  <si>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</si>
  <si>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</si>
  <si>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</si>
  <si>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</si>
  <si>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</si>
  <si>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</si>
  <si>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</si>
  <si>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</si>
  <si>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</si>
  <si>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</si>
  <si>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</si>
  <si>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</si>
  <si>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</si>
  <si>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</si>
  <si>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</si>
  <si>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</si>
  <si>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</si>
  <si>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</si>
  <si>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</si>
  <si>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</si>
  <si>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</si>
  <si>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</si>
  <si>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</si>
  <si>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</si>
  <si>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</si>
  <si>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</si>
  <si>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</si>
  <si>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</si>
  <si>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</si>
  <si>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</si>
  <si>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</si>
  <si>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</si>
  <si>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</si>
  <si>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</si>
  <si>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</si>
  <si>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</si>
  <si>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</si>
  <si>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</si>
  <si>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</si>
  <si>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</si>
  <si>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</si>
  <si>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</si>
  <si>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</si>
  <si>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</si>
  <si>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</si>
  <si>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</si>
  <si>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</si>
  <si>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</si>
  <si>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</si>
  <si>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</si>
  <si>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</si>
  <si>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</si>
  <si>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</si>
  <si>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</si>
  <si>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</si>
  <si>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</si>
  <si>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</si>
  <si>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</si>
  <si>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</si>
  <si>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</si>
  <si>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</si>
  <si>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</si>
  <si>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</si>
  <si>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</si>
  <si>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</si>
  <si>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</si>
  <si>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</si>
  <si>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</si>
  <si>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</si>
  <si>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</si>
  <si>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</si>
  <si>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</si>
  <si>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</si>
  <si>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</si>
  <si>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</si>
  <si>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</si>
  <si>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</si>
  <si>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</si>
  <si>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</si>
  <si>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</si>
  <si>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</si>
  <si>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</si>
  <si>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</si>
  <si>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</si>
  <si>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</si>
  <si>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</si>
  <si>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</si>
  <si>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</si>
  <si>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</si>
  <si>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</si>
  <si>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</si>
  <si>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</si>
  <si>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</si>
  <si>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</si>
  <si>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</si>
  <si>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</si>
  <si>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</si>
  <si>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</si>
  <si>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</si>
  <si>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</si>
  <si>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</si>
  <si>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</si>
  <si>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</si>
  <si>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</si>
  <si>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</si>
  <si>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</si>
  <si>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</si>
  <si>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</si>
  <si>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</si>
  <si>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</si>
  <si>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</si>
  <si>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</si>
  <si>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</si>
  <si>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</si>
  <si>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</si>
  <si>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</si>
  <si>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</si>
  <si>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</si>
  <si>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</si>
  <si>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</si>
  <si>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</si>
  <si>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</si>
  <si>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</si>
  <si>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</si>
  <si>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</si>
  <si>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</si>
  <si>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</si>
  <si>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</si>
  <si>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</si>
  <si>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</si>
  <si>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</si>
  <si>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</si>
  <si>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</si>
  <si>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</si>
  <si>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</si>
  <si>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</si>
  <si>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</si>
  <si>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</si>
  <si>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</si>
  <si>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</si>
  <si>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</si>
  <si>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</si>
  <si>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</si>
  <si>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</si>
  <si>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</si>
  <si>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</si>
  <si>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</si>
  <si>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</si>
  <si>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</si>
  <si>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</si>
  <si>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</si>
  <si>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</si>
  <si>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</si>
  <si>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</si>
  <si>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</si>
  <si>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</si>
  <si>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</si>
  <si>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</si>
  <si>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</si>
  <si>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</si>
  <si>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</si>
  <si>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</si>
  <si>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</si>
  <si>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</si>
  <si>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</si>
  <si>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</si>
  <si>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</si>
  <si>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</si>
  <si>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</si>
  <si>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</si>
  <si>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</si>
  <si>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</si>
  <si>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</si>
  <si>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</si>
  <si>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</si>
  <si>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</si>
  <si>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</si>
  <si>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</si>
  <si>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</si>
  <si>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</si>
  <si>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</si>
  <si>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</si>
  <si>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</si>
  <si>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</si>
  <si>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</si>
  <si>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</si>
  <si>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</si>
  <si>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</si>
  <si>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</si>
  <si>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</si>
  <si>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</si>
  <si>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</si>
  <si>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</si>
  <si>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</si>
  <si>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</si>
  <si>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</si>
  <si>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</si>
  <si>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</si>
  <si>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</si>
  <si>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</si>
  <si>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</si>
  <si>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</si>
  <si>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</si>
  <si>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</si>
  <si>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</si>
  <si>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</si>
  <si>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</si>
  <si>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</si>
  <si>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</si>
  <si>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</si>
  <si>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</si>
  <si>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</si>
  <si>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</si>
  <si>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</si>
  <si>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</si>
  <si>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</si>
  <si>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</si>
  <si>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</si>
  <si>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</si>
  <si>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</si>
  <si>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</si>
  <si>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</si>
  <si>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</si>
  <si>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</si>
  <si>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</si>
  <si>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</si>
  <si>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</si>
  <si>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</si>
  <si>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</si>
  <si>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</si>
  <si>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</si>
  <si>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</si>
  <si>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</si>
  <si>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</si>
  <si>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</si>
  <si>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</si>
  <si>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</si>
  <si>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</si>
  <si>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</si>
  <si>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</si>
  <si>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</si>
  <si>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</si>
  <si>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</si>
  <si>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</si>
  <si>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</si>
  <si>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</si>
  <si>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</si>
  <si>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</si>
  <si>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</si>
  <si>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</si>
  <si>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</si>
  <si>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</si>
  <si>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</si>
  <si>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</si>
  <si>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</si>
  <si>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</si>
  <si>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</si>
  <si>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</si>
  <si>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</si>
  <si>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</si>
  <si>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</si>
  <si>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</si>
  <si>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</si>
  <si>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</si>
  <si>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</si>
  <si>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</si>
  <si>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</si>
  <si>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</si>
  <si>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</si>
  <si>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</si>
  <si>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</si>
  <si>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</si>
  <si>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</si>
  <si>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</si>
  <si>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</si>
  <si>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</si>
  <si>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</si>
  <si>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</si>
  <si>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</si>
  <si>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</si>
  <si>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</si>
  <si>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</si>
  <si>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</si>
  <si>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</si>
  <si>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</si>
  <si>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</si>
  <si>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</si>
  <si>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</si>
  <si>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</si>
  <si>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</si>
  <si>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</si>
  <si>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</si>
  <si>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</si>
  <si>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</si>
  <si>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</si>
  <si>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</si>
  <si>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</si>
  <si>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</si>
  <si>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</si>
  <si>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</si>
  <si>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</si>
  <si>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</si>
  <si>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</si>
  <si>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</si>
  <si>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</si>
  <si>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</si>
  <si>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</si>
  <si>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</si>
  <si>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</si>
  <si>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</si>
  <si>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</si>
  <si>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</si>
  <si>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</si>
  <si>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</si>
  <si>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</si>
  <si>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</si>
  <si>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</si>
  <si>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</si>
  <si>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</si>
  <si>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</si>
  <si>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</si>
  <si>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</si>
  <si>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</si>
  <si>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</si>
  <si>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</si>
  <si>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</si>
  <si>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</si>
  <si>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</si>
  <si>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</si>
  <si>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</si>
  <si>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</si>
  <si>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</si>
  <si>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</si>
  <si>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</si>
  <si>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</si>
  <si>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</si>
  <si>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</si>
  <si>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</si>
  <si>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</si>
  <si>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</si>
  <si>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</si>
  <si>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</si>
  <si>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</si>
  <si>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</si>
  <si>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</si>
  <si>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</si>
  <si>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</si>
  <si>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</si>
  <si>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</si>
  <si>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</si>
  <si>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</si>
  <si>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</si>
  <si>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</si>
  <si>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</si>
  <si>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</si>
  <si>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</si>
  <si>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</si>
  <si>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</si>
  <si>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</si>
  <si>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</si>
  <si>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</si>
  <si>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</si>
  <si>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</si>
  <si>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</si>
  <si>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</si>
  <si>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</si>
  <si>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</si>
  <si>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</si>
  <si>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</si>
  <si>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</si>
  <si>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</si>
  <si>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</si>
  <si>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</si>
  <si>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</si>
  <si>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</si>
  <si>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</si>
  <si>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</si>
  <si>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</si>
  <si>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</si>
  <si>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</si>
  <si>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</si>
  <si>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</si>
  <si>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</si>
  <si>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</si>
  <si>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</si>
  <si>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</si>
  <si>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</si>
  <si>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</si>
  <si>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</si>
  <si>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</si>
  <si>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</si>
  <si>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</si>
  <si>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</si>
  <si>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</si>
  <si>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</si>
  <si>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</si>
  <si>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</si>
  <si>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</si>
  <si>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</si>
  <si>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</si>
  <si>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</si>
  <si>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</si>
  <si>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</si>
  <si>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</si>
  <si>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</si>
  <si>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</si>
  <si>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</si>
  <si>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</si>
  <si>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</si>
  <si>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</si>
  <si>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</si>
  <si>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</si>
  <si>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</si>
  <si>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</si>
  <si>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</si>
  <si>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</si>
  <si>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</si>
  <si>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</si>
  <si>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</si>
  <si>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</si>
  <si>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</si>
  <si>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</si>
  <si>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</si>
  <si>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</si>
  <si>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</si>
  <si>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</si>
  <si>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</si>
  <si>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</si>
  <si>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</si>
  <si>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</si>
  <si>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</si>
  <si>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</si>
  <si>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</si>
  <si>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</si>
  <si>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</si>
  <si>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</si>
  <si>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</si>
  <si>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</si>
  <si>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</si>
  <si>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</si>
  <si>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</si>
  <si>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</si>
  <si>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</si>
  <si>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</si>
  <si>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</si>
  <si>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</si>
  <si>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</si>
  <si>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</si>
  <si>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</si>
  <si>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</si>
  <si>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</si>
  <si>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</si>
  <si>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</si>
  <si>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</si>
  <si>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</si>
  <si>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</si>
  <si>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</si>
  <si>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</si>
  <si>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</si>
  <si>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</si>
  <si>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</si>
  <si>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</si>
  <si>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</si>
  <si>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</si>
  <si>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</si>
  <si>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</si>
  <si>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</si>
  <si>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</si>
  <si>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</si>
  <si>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</si>
  <si>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</si>
  <si>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</si>
  <si>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</si>
  <si>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</si>
  <si>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</si>
  <si>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</si>
  <si>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</si>
  <si>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</si>
  <si>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</si>
  <si>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</si>
  <si>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</si>
  <si>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</si>
  <si>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</si>
  <si>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</si>
  <si>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</si>
  <si>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</si>
  <si>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</si>
  <si>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</si>
  <si>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</si>
  <si>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</si>
  <si>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</si>
  <si>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</si>
  <si>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</si>
  <si>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</si>
  <si>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</si>
  <si>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</si>
  <si>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</si>
  <si>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</si>
  <si>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</si>
  <si>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</si>
  <si>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</si>
  <si>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</si>
  <si>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</si>
  <si>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</si>
  <si>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</si>
  <si>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</si>
  <si>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</si>
  <si>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</si>
  <si>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</si>
  <si>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</si>
  <si>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</si>
  <si>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</si>
  <si>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</si>
  <si>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</si>
  <si>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</si>
  <si>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</si>
  <si>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</si>
  <si>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</si>
  <si>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</si>
  <si>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</si>
  <si>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</si>
  <si>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</si>
  <si>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</si>
  <si>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</si>
  <si>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</si>
  <si>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</si>
  <si>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</si>
  <si>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</si>
  <si>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</si>
  <si>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</si>
  <si>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</si>
  <si>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</si>
  <si>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</si>
  <si>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</si>
  <si>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</si>
  <si>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</si>
  <si>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</si>
  <si>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</si>
  <si>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</si>
  <si>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</si>
  <si>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</si>
  <si>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</si>
  <si>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</si>
  <si>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</si>
  <si>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</si>
  <si>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</si>
  <si>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</si>
  <si>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</si>
  <si>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</si>
  <si>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</si>
  <si>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</si>
  <si>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</si>
  <si>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</si>
  <si>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</si>
  <si>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</si>
  <si>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</si>
  <si>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</si>
  <si>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</si>
  <si>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</si>
  <si>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</si>
  <si>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</si>
  <si>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</si>
  <si>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</si>
  <si>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</si>
  <si>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</si>
  <si>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</si>
  <si>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</si>
  <si>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</si>
  <si>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</si>
  <si>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</si>
  <si>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</si>
  <si>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</si>
  <si>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</si>
  <si>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</si>
  <si>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</si>
  <si>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</si>
  <si>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</si>
  <si>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</si>
  <si>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</si>
  <si>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</si>
  <si>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</si>
  <si>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</si>
  <si>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</si>
  <si>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</si>
  <si>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</si>
  <si>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</si>
  <si>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</si>
  <si>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</si>
  <si>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</si>
  <si>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</si>
  <si>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</si>
  <si>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</si>
  <si>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</si>
  <si>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</si>
  <si>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</si>
  <si>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</si>
  <si>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</si>
  <si>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</si>
  <si>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</si>
  <si>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</si>
  <si>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</si>
  <si>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</si>
  <si>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</si>
  <si>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</si>
  <si>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</si>
  <si>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</si>
  <si>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</si>
  <si>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</si>
  <si>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</si>
  <si>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</si>
  <si>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</si>
  <si>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</si>
  <si>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</si>
  <si>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</si>
  <si>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</si>
  <si>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</si>
  <si>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</si>
  <si>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</si>
  <si>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</si>
  <si>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</si>
  <si>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</si>
  <si>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</si>
  <si>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</si>
  <si>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</si>
  <si>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</si>
  <si>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</si>
  <si>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</si>
  <si>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</si>
  <si>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</si>
  <si>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</si>
  <si>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</si>
  <si>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</si>
  <si>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</si>
  <si>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</si>
  <si>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</si>
  <si>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</si>
  <si>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</si>
  <si>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</si>
  <si>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</si>
  <si>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</si>
  <si>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</si>
  <si>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</si>
  <si>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</si>
  <si>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</si>
  <si>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</si>
  <si>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</si>
  <si>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</si>
  <si>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</si>
  <si>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</si>
  <si>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</si>
  <si>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</si>
  <si>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</si>
  <si>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</si>
  <si>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</si>
  <si>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</si>
  <si>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</si>
  <si>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</si>
  <si>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</si>
  <si>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</si>
  <si>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</si>
  <si>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</si>
  <si>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</si>
  <si>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</si>
  <si>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</si>
  <si>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</si>
  <si>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</si>
  <si>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</si>
  <si>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</si>
  <si>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</si>
  <si>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</si>
  <si>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</si>
  <si>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</si>
  <si>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</si>
  <si>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</si>
  <si>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</si>
  <si>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</si>
  <si>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</si>
  <si>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</si>
  <si>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</si>
  <si>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</si>
  <si>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</si>
  <si>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</si>
  <si>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</si>
  <si>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</si>
  <si>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</si>
  <si>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</si>
  <si>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</si>
  <si>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</si>
  <si>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</si>
  <si>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</si>
  <si>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</si>
  <si>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</si>
  <si>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</si>
  <si>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</si>
  <si>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</si>
  <si>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</si>
  <si>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</si>
  <si>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</si>
  <si>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</si>
  <si>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</si>
  <si>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</si>
  <si>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</si>
  <si>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</si>
  <si>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</si>
  <si>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</si>
  <si>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</si>
  <si>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</si>
  <si>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</si>
  <si>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</si>
  <si>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</si>
  <si>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</si>
  <si>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</si>
  <si>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</si>
  <si>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</si>
  <si>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</si>
  <si>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</si>
  <si>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</si>
  <si>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</si>
  <si>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</si>
  <si>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</si>
  <si>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</si>
  <si>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</si>
  <si>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</si>
  <si>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</si>
  <si>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</si>
  <si>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</si>
  <si>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</si>
  <si>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</si>
  <si>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</si>
  <si>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</si>
  <si>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</si>
  <si>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</si>
  <si>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</si>
  <si>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</si>
  <si>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</si>
  <si>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</si>
  <si>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</si>
  <si>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</si>
  <si>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</si>
  <si>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</si>
  <si>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</si>
  <si>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</si>
  <si>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</si>
  <si>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</si>
  <si>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</si>
  <si>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</si>
  <si>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</si>
  <si>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</si>
  <si>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</si>
  <si>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</si>
  <si>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</si>
  <si>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</si>
  <si>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</si>
  <si>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</si>
  <si>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</si>
  <si>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</si>
  <si>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</si>
  <si>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</si>
  <si>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</si>
  <si>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</si>
  <si>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</si>
  <si>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</si>
  <si>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</si>
  <si>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</si>
  <si>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</si>
  <si>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</si>
  <si>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</si>
  <si>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</si>
  <si>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</si>
  <si>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</si>
  <si>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</si>
  <si>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</si>
  <si>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</si>
  <si>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</si>
  <si>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</si>
  <si>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</si>
  <si>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</si>
  <si>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</si>
  <si>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</si>
  <si>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</si>
  <si>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</si>
  <si>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</si>
  <si>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</si>
  <si>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</si>
  <si>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</si>
  <si>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</si>
  <si>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</si>
  <si>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</si>
  <si>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</si>
  <si>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</si>
  <si>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</si>
  <si>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</si>
  <si>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</si>
  <si>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</si>
  <si>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</si>
  <si>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</si>
  <si>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</si>
  <si>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</si>
  <si>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</si>
  <si>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</si>
  <si>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</si>
  <si>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</si>
  <si>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</si>
  <si>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</si>
  <si>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</si>
  <si>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</si>
  <si>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</si>
  <si>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</si>
  <si>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</si>
  <si>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</si>
  <si>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</si>
  <si>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</si>
  <si>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</si>
  <si>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</si>
  <si>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</si>
  <si>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</si>
  <si>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</si>
  <si>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</si>
  <si>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</si>
  <si>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</si>
  <si>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</si>
  <si>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</si>
  <si>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</si>
  <si>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</si>
  <si>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</si>
  <si>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</si>
  <si>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</si>
  <si>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</si>
  <si>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</si>
  <si>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</si>
  <si>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</si>
  <si>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</si>
  <si>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</si>
  <si>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</si>
  <si>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</si>
  <si>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</si>
  <si>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</si>
  <si>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</si>
  <si>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</si>
  <si>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</si>
  <si>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</si>
  <si>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</si>
  <si>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</si>
  <si>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</si>
  <si>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</si>
  <si>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</si>
  <si>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</si>
  <si>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</si>
  <si>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</si>
  <si>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</si>
  <si>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</si>
  <si>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</si>
  <si>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</si>
  <si>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</si>
  <si>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</si>
  <si>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</si>
  <si>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</si>
  <si>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</si>
  <si>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</si>
  <si>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</si>
  <si>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</si>
  <si>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</si>
  <si>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</si>
  <si>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</si>
  <si>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</si>
  <si>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</si>
  <si>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</si>
  <si>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</si>
  <si>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</si>
  <si>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</si>
  <si>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</si>
  <si>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</si>
  <si>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</si>
  <si>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</si>
  <si>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</si>
  <si>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</si>
  <si>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</si>
  <si>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</si>
  <si>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</si>
  <si>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</si>
  <si>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</si>
  <si>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</si>
  <si>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</si>
  <si>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</si>
  <si>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</si>
  <si>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</si>
  <si>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</si>
  <si>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</si>
  <si>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</si>
  <si>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</si>
  <si>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</si>
  <si>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</si>
  <si>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</si>
  <si>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</si>
  <si>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</si>
  <si>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</si>
  <si>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</si>
  <si>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</si>
  <si>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</si>
  <si>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</si>
  <si>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</si>
  <si>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</si>
  <si>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</si>
  <si>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</si>
  <si>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</si>
  <si>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</si>
  <si>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</si>
  <si>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</si>
  <si>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</si>
  <si>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</si>
  <si>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</si>
  <si>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</si>
  <si>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</si>
  <si>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</si>
  <si>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</si>
  <si>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</si>
  <si>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</si>
  <si>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</si>
  <si>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</si>
  <si>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</si>
  <si>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</si>
  <si>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</si>
  <si>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</si>
  <si>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</si>
  <si>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</si>
  <si>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</si>
  <si>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</si>
  <si>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</si>
  <si>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</si>
  <si>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</si>
  <si>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</si>
  <si>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</si>
  <si>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</si>
  <si>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</si>
  <si>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</si>
  <si>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</si>
  <si>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</si>
  <si>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</si>
  <si>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</si>
  <si>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</si>
  <si>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</si>
  <si>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</si>
  <si>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</si>
  <si>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</si>
  <si>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</si>
  <si>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</si>
  <si>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</si>
  <si>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</si>
  <si>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</si>
  <si>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</si>
  <si>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</si>
  <si>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</si>
  <si>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</si>
  <si>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</si>
  <si>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</si>
  <si>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</si>
  <si>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</si>
  <si>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</si>
  <si>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</si>
  <si>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</si>
  <si>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</si>
  <si>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</si>
  <si>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</si>
  <si>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</si>
  <si>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</si>
  <si>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</si>
  <si>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</si>
  <si>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</si>
  <si>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</si>
  <si>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</si>
  <si>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</si>
  <si>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</si>
  <si>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</si>
  <si>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</si>
  <si>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</si>
  <si>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</si>
  <si>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</si>
  <si>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</si>
  <si>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</si>
  <si>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</si>
  <si>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</si>
  <si>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</si>
  <si>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</si>
  <si>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</si>
  <si>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</si>
  <si>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</si>
  <si>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</si>
  <si>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</si>
  <si>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</si>
  <si>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</si>
  <si>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</si>
  <si>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</si>
  <si>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</si>
  <si>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</si>
  <si>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</si>
  <si>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</si>
  <si>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</si>
  <si>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</si>
  <si>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</si>
  <si>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</si>
  <si>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</si>
  <si>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</si>
  <si>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</si>
  <si>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</si>
  <si>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</si>
  <si>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</si>
  <si>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</si>
  <si>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</si>
  <si>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</si>
  <si>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</si>
  <si>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</si>
  <si>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</si>
  <si>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</si>
  <si>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</si>
  <si>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</si>
  <si>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</si>
  <si>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</si>
  <si>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</si>
  <si>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</si>
  <si>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</si>
  <si>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</si>
  <si>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</si>
  <si>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</si>
  <si>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</si>
  <si>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</si>
  <si>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</si>
  <si>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</si>
  <si>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</si>
  <si>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</si>
  <si>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</si>
  <si>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</si>
  <si>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</si>
  <si>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</si>
  <si>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</si>
  <si>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</si>
  <si>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</si>
  <si>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</si>
  <si>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</si>
  <si>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</si>
  <si>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</si>
  <si>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</si>
  <si>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</si>
  <si>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</si>
  <si>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</si>
  <si>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</si>
  <si>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</si>
  <si>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</si>
  <si>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</si>
  <si>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</si>
  <si>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</si>
  <si>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</si>
  <si>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</si>
  <si>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</si>
  <si>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</si>
  <si>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</si>
  <si>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</si>
  <si>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</si>
  <si>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</si>
  <si>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</si>
  <si>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</si>
  <si>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</si>
  <si>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</si>
  <si>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</si>
  <si>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</si>
  <si>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</si>
  <si>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</si>
  <si>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</si>
  <si>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</si>
  <si>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</si>
  <si>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</si>
  <si>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</si>
  <si>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</si>
  <si>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</si>
  <si>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</si>
  <si>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</si>
  <si>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</si>
  <si>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</si>
  <si>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</si>
  <si>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</si>
  <si>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</si>
  <si>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</si>
  <si>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</si>
  <si>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</si>
  <si>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</si>
  <si>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</si>
  <si>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</si>
  <si>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</si>
  <si>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</si>
  <si>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</si>
  <si>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</si>
  <si>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</si>
  <si>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</si>
  <si>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</si>
  <si>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</si>
  <si>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</si>
  <si>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</si>
  <si>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</si>
  <si>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</si>
  <si>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</si>
  <si>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</si>
  <si>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</si>
  <si>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</si>
  <si>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</si>
  <si>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</si>
  <si>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</si>
  <si>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</si>
  <si>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</si>
  <si>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</si>
  <si>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</si>
  <si>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</si>
  <si>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</si>
  <si>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</si>
  <si>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</si>
  <si>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</si>
  <si>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</si>
  <si>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</si>
  <si>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</si>
  <si>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</si>
  <si>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</si>
  <si>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</si>
  <si>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</si>
  <si>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</si>
  <si>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</si>
  <si>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</si>
  <si>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</si>
  <si>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</si>
  <si>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</si>
  <si>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</si>
  <si>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</si>
  <si>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</si>
  <si>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</si>
  <si>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</si>
  <si>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</si>
  <si>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</si>
  <si>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</si>
  <si>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</si>
  <si>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</si>
  <si>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</si>
  <si>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</si>
  <si>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</si>
  <si>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</si>
  <si>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</si>
  <si>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</si>
  <si>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</si>
  <si>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</si>
  <si>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</si>
  <si>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</si>
  <si>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</si>
  <si>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</si>
  <si>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</si>
  <si>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Wei Jun, YZ</t>
  </si>
  <si>
    <t>Hometwon</t>
  </si>
  <si>
    <t>Ivan, YZ</t>
  </si>
  <si>
    <t>Heng, Lucas</t>
  </si>
  <si>
    <t>Zi Ming,Ivan, Shaun</t>
  </si>
  <si>
    <t xml:space="preserve">Ivan, YZ,Rahhulann 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</si>
  <si>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</si>
  <si>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</si>
  <si>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</si>
  <si>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</si>
  <si>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</si>
  <si>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</si>
  <si>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</t>
  </si>
  <si>
    <t>Wei Yen,Zi Ming</t>
  </si>
  <si>
    <t>Rahhulann, Shaun</t>
  </si>
  <si>
    <t>Ivan,Rahhulann, Shaun</t>
  </si>
  <si>
    <t>Heng</t>
  </si>
  <si>
    <t>New part-timer</t>
  </si>
  <si>
    <t>QiAn,Wei Jun, YB</t>
  </si>
  <si>
    <t>QiAn,Rahhulann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</si>
  <si>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</si>
  <si>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</si>
  <si>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</si>
  <si>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</si>
  <si>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</si>
  <si>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</si>
  <si>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</si>
  <si>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</si>
  <si>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</si>
  <si>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</si>
  <si>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</si>
  <si>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</si>
  <si>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</si>
  <si>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>Vijay &amp; Michael</t>
  </si>
  <si>
    <t>1/7/2024 - 7/7/2024</t>
  </si>
  <si>
    <t>Ivan &amp; Maxwell</t>
  </si>
  <si>
    <t>8/7/2024 - 14/7/2024</t>
  </si>
  <si>
    <t>13/7/2024</t>
  </si>
  <si>
    <t>14/7/2024</t>
  </si>
  <si>
    <t>Rahhulann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</si>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</sst>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1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30479</xdr:rowOff>
    </xdr:from>
    <xdr:to>
      <xdr:col>4</xdr:col>
      <xdr:colOff>1712769</xdr:colOff>
      <xdr:row>26</xdr:row>
      <xdr:rowOff>121084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410" y="3383279"/>
          <a:ext cx="1712769" cy="18051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77"/>
      <c r="H2" s="677"/>
      <c r="I2" s="677"/>
      <c r="J2" s="677"/>
      <c r="K2" s="677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82">
        <v>2024</v>
      </c>
      <c r="D4" s="683"/>
      <c r="E4" s="683"/>
      <c r="F4" s="683"/>
      <c r="G4" s="683"/>
      <c r="H4" s="683"/>
      <c r="I4" s="683"/>
      <c r="J4" s="683"/>
      <c r="K4" s="683"/>
      <c r="L4" s="683"/>
      <c r="M4" s="683"/>
      <c r="N4" s="683"/>
      <c r="O4" s="683"/>
      <c r="P4" s="683"/>
      <c r="Q4" s="683"/>
      <c r="R4" s="683"/>
      <c r="S4" s="683"/>
      <c r="T4" s="683"/>
      <c r="U4" s="683"/>
      <c r="V4" s="683"/>
      <c r="W4" s="683"/>
      <c r="X4" s="683"/>
      <c r="Y4" s="683"/>
      <c r="Z4" s="683"/>
      <c r="AA4" s="683"/>
      <c r="AB4" s="683"/>
      <c r="AC4" s="683"/>
      <c r="AD4" s="683"/>
      <c r="AE4" s="683"/>
      <c r="AF4" s="683"/>
      <c r="AG4" s="683"/>
      <c r="AH4" s="683"/>
      <c r="AI4" s="683"/>
      <c r="AJ4" s="683"/>
      <c r="AK4" s="683"/>
      <c r="AL4" s="683"/>
      <c r="AM4" s="683"/>
      <c r="AN4" s="683"/>
      <c r="AO4" s="683"/>
      <c r="AP4" s="683"/>
      <c r="AQ4" s="683"/>
      <c r="AR4" s="683"/>
      <c r="AS4" s="683"/>
      <c r="AT4" s="683"/>
      <c r="AU4" s="683"/>
      <c r="AV4" s="683"/>
      <c r="AW4" s="683"/>
      <c r="AX4" s="683"/>
      <c r="AY4" s="683"/>
      <c r="AZ4" s="683"/>
      <c r="BA4" s="683"/>
      <c r="BB4" s="683"/>
      <c r="BC4" s="684"/>
    </row>
    <row r="5" spans="1:55">
      <c r="A5" s="473"/>
      <c r="B5" s="474" t="s">
        <v>1</v>
      </c>
      <c r="C5" s="685" t="s">
        <v>2</v>
      </c>
      <c r="D5" s="685"/>
      <c r="E5" s="685"/>
      <c r="F5" s="685"/>
      <c r="G5" s="685"/>
      <c r="H5" s="685"/>
      <c r="I5" s="685"/>
      <c r="J5" s="685"/>
      <c r="K5" s="685"/>
      <c r="L5" s="685"/>
      <c r="M5" s="685"/>
      <c r="N5" s="685"/>
      <c r="O5" s="686"/>
      <c r="P5" s="687" t="s">
        <v>3</v>
      </c>
      <c r="Q5" s="687"/>
      <c r="R5" s="687"/>
      <c r="S5" s="687"/>
      <c r="T5" s="687"/>
      <c r="U5" s="687"/>
      <c r="V5" s="687"/>
      <c r="W5" s="687"/>
      <c r="X5" s="687"/>
      <c r="Y5" s="687"/>
      <c r="Z5" s="687"/>
      <c r="AA5" s="687"/>
      <c r="AB5" s="688"/>
      <c r="AC5" s="687" t="s">
        <v>4</v>
      </c>
      <c r="AD5" s="687"/>
      <c r="AE5" s="687"/>
      <c r="AF5" s="687"/>
      <c r="AG5" s="687"/>
      <c r="AH5" s="687"/>
      <c r="AI5" s="687"/>
      <c r="AJ5" s="687"/>
      <c r="AK5" s="687"/>
      <c r="AL5" s="687"/>
      <c r="AM5" s="687"/>
      <c r="AN5" s="687"/>
      <c r="AO5" s="688"/>
      <c r="AP5" s="687" t="s">
        <v>5</v>
      </c>
      <c r="AQ5" s="687"/>
      <c r="AR5" s="687"/>
      <c r="AS5" s="687"/>
      <c r="AT5" s="687"/>
      <c r="AU5" s="687"/>
      <c r="AV5" s="687"/>
      <c r="AW5" s="687"/>
      <c r="AX5" s="687"/>
      <c r="AY5" s="687"/>
      <c r="AZ5" s="687"/>
      <c r="BA5" s="687"/>
      <c r="BB5" s="688"/>
      <c r="BC5" s="485" t="s">
        <v>1</v>
      </c>
    </row>
    <row r="6" spans="1:55">
      <c r="A6" s="473"/>
      <c r="B6" s="475" t="s">
        <v>1</v>
      </c>
      <c r="C6" s="678" t="s">
        <v>6</v>
      </c>
      <c r="D6" s="678"/>
      <c r="E6" s="678"/>
      <c r="F6" s="678"/>
      <c r="G6" s="679"/>
      <c r="H6" s="680" t="s">
        <v>7</v>
      </c>
      <c r="I6" s="680"/>
      <c r="J6" s="680"/>
      <c r="K6" s="681"/>
      <c r="L6" s="680" t="s">
        <v>8</v>
      </c>
      <c r="M6" s="680"/>
      <c r="N6" s="680"/>
      <c r="O6" s="681"/>
      <c r="P6" s="680" t="s">
        <v>9</v>
      </c>
      <c r="Q6" s="680"/>
      <c r="R6" s="680"/>
      <c r="S6" s="680"/>
      <c r="T6" s="681"/>
      <c r="U6" s="680" t="s">
        <v>10</v>
      </c>
      <c r="V6" s="680"/>
      <c r="W6" s="680"/>
      <c r="X6" s="681"/>
      <c r="Y6" s="680" t="s">
        <v>11</v>
      </c>
      <c r="Z6" s="680"/>
      <c r="AA6" s="680"/>
      <c r="AB6" s="681"/>
      <c r="AC6" s="680" t="s">
        <v>12</v>
      </c>
      <c r="AD6" s="680"/>
      <c r="AE6" s="680"/>
      <c r="AF6" s="680"/>
      <c r="AG6" s="681"/>
      <c r="AH6" s="680" t="s">
        <v>13</v>
      </c>
      <c r="AI6" s="680"/>
      <c r="AJ6" s="680"/>
      <c r="AK6" s="681"/>
      <c r="AL6" s="680" t="s">
        <v>14</v>
      </c>
      <c r="AM6" s="680"/>
      <c r="AN6" s="680"/>
      <c r="AO6" s="680"/>
      <c r="AP6" s="681"/>
      <c r="AQ6" s="680" t="s">
        <v>15</v>
      </c>
      <c r="AR6" s="680"/>
      <c r="AS6" s="680"/>
      <c r="AT6" s="681"/>
      <c r="AU6" s="680" t="s">
        <v>16</v>
      </c>
      <c r="AV6" s="680"/>
      <c r="AW6" s="680"/>
      <c r="AX6" s="681"/>
      <c r="AY6" s="678" t="s">
        <v>17</v>
      </c>
      <c r="AZ6" s="678"/>
      <c r="BA6" s="678"/>
      <c r="BB6" s="67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89" t="s">
        <v>75</v>
      </c>
      <c r="B1" s="689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79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143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154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162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168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169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175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162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182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183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185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192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199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217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182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226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228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230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238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255</v>
      </c>
      <c r="F6" s="605" t="s">
        <v>255</v>
      </c>
      <c r="G6" s="605" t="s">
        <v>255</v>
      </c>
      <c r="H6" s="605" t="s">
        <v>255</v>
      </c>
      <c r="I6" s="605" t="s">
        <v>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226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259</v>
      </c>
      <c r="F5" s="223" t="s">
        <v>260</v>
      </c>
      <c r="G5" s="223" t="s">
        <v>261</v>
      </c>
      <c r="H5" s="223" t="s">
        <v>262</v>
      </c>
      <c r="I5" s="223" t="s">
        <v>263</v>
      </c>
      <c r="J5" s="223" t="s">
        <v>264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265</v>
      </c>
      <c r="F6" s="282" t="s">
        <v>265</v>
      </c>
      <c r="G6" s="282" t="s">
        <v>265</v>
      </c>
      <c r="H6" s="282" t="s">
        <v>265</v>
      </c>
      <c r="I6" s="282" t="s">
        <v>265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266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270</v>
      </c>
      <c r="I12" s="515" t="s">
        <v>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270</v>
      </c>
      <c r="I13" s="515" t="s">
        <v>270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272</v>
      </c>
      <c r="I16" s="515" t="s">
        <v>54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272</v>
      </c>
      <c r="I17" s="515" t="s">
        <v>54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272</v>
      </c>
      <c r="I18" s="515" t="s">
        <v>54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272</v>
      </c>
      <c r="I19" s="452" t="s">
        <v>54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272</v>
      </c>
      <c r="I20" s="452" t="s">
        <v>54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273</v>
      </c>
      <c r="I21" s="452" t="s">
        <v>274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273</v>
      </c>
      <c r="I22" s="452" t="s">
        <v>274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275</v>
      </c>
      <c r="I23" s="452" t="s">
        <v>276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277</v>
      </c>
      <c r="I24" s="452" t="s">
        <v>276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277</v>
      </c>
      <c r="I25" s="575" t="s">
        <v>278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277</v>
      </c>
      <c r="I26" s="575" t="s">
        <v>278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279</v>
      </c>
      <c r="I27" s="575" t="s">
        <v>278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279</v>
      </c>
      <c r="I28" s="575" t="s">
        <v>278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280</v>
      </c>
      <c r="I29" s="575" t="s">
        <v>281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280</v>
      </c>
      <c r="I30" s="575" t="s">
        <v>281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280</v>
      </c>
      <c r="I31" s="575" t="s">
        <v>281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282</v>
      </c>
      <c r="I32" s="575" t="s">
        <v>281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282</v>
      </c>
      <c r="I33" s="575" t="s">
        <v>108</v>
      </c>
      <c r="J33" s="458" t="s">
        <v>271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283</v>
      </c>
      <c r="I34" s="537" t="s">
        <v>284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283</v>
      </c>
      <c r="I35" s="537" t="s">
        <v>284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283</v>
      </c>
      <c r="I36" s="537" t="s">
        <v>284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285</v>
      </c>
      <c r="I37" s="537" t="s">
        <v>284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285</v>
      </c>
      <c r="I38" s="537" t="s">
        <v>284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286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286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291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292</v>
      </c>
      <c r="F12" s="515" t="s">
        <v>292</v>
      </c>
      <c r="G12" s="515" t="s">
        <v>292</v>
      </c>
      <c r="H12" s="515" t="s">
        <v>292</v>
      </c>
      <c r="I12" s="515" t="s">
        <v>292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292</v>
      </c>
      <c r="F13" s="515" t="s">
        <v>292</v>
      </c>
      <c r="G13" s="515" t="s">
        <v>292</v>
      </c>
      <c r="H13" s="515" t="s">
        <v>292</v>
      </c>
      <c r="I13" s="515" t="s">
        <v>292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292</v>
      </c>
      <c r="F14" s="515" t="s">
        <v>293</v>
      </c>
      <c r="G14" s="515" t="s">
        <v>57</v>
      </c>
      <c r="H14" s="515" t="s">
        <v>54</v>
      </c>
      <c r="I14" s="452" t="s">
        <v>57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292</v>
      </c>
      <c r="F15" s="515" t="s">
        <v>294</v>
      </c>
      <c r="G15" s="515" t="s">
        <v>54</v>
      </c>
      <c r="H15" s="515" t="s">
        <v>54</v>
      </c>
      <c r="I15" s="452" t="s">
        <v>57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292</v>
      </c>
      <c r="F16" s="515" t="s">
        <v>294</v>
      </c>
      <c r="G16" s="515" t="s">
        <v>295</v>
      </c>
      <c r="H16" s="515" t="s">
        <v>54</v>
      </c>
      <c r="I16" s="452" t="s">
        <v>57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292</v>
      </c>
      <c r="F17" s="515" t="s">
        <v>294</v>
      </c>
      <c r="G17" s="515" t="s">
        <v>295</v>
      </c>
      <c r="H17" s="515" t="s">
        <v>54</v>
      </c>
      <c r="I17" s="452" t="s">
        <v>296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297</v>
      </c>
      <c r="G18" s="515" t="s">
        <v>295</v>
      </c>
      <c r="H18" s="561" t="s">
        <v>298</v>
      </c>
      <c r="I18" s="452" t="s">
        <v>296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297</v>
      </c>
      <c r="G19" s="515" t="s">
        <v>295</v>
      </c>
      <c r="H19" s="561" t="s">
        <v>299</v>
      </c>
      <c r="I19" s="452" t="s">
        <v>300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302</v>
      </c>
      <c r="G20" s="515" t="s">
        <v>295</v>
      </c>
      <c r="H20" s="561" t="s">
        <v>299</v>
      </c>
      <c r="I20" s="452" t="s">
        <v>300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301</v>
      </c>
      <c r="F21" s="515" t="s">
        <v>297</v>
      </c>
      <c r="G21" s="515" t="s">
        <v>54</v>
      </c>
      <c r="H21" s="561" t="s">
        <v>303</v>
      </c>
      <c r="I21" s="452" t="s">
        <v>304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305</v>
      </c>
      <c r="G22" s="515" t="s">
        <v>54</v>
      </c>
      <c r="H22" s="561" t="s">
        <v>303</v>
      </c>
      <c r="I22" s="452" t="s">
        <v>306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308</v>
      </c>
      <c r="G23" s="515" t="s">
        <v>54</v>
      </c>
      <c r="H23" s="561" t="s">
        <v>303</v>
      </c>
      <c r="I23" s="452" t="s">
        <v>306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301</v>
      </c>
      <c r="F24" s="515" t="s">
        <v>308</v>
      </c>
      <c r="G24" s="515" t="s">
        <v>54</v>
      </c>
      <c r="H24" s="561" t="s">
        <v>309</v>
      </c>
      <c r="I24" s="452" t="s">
        <v>306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311</v>
      </c>
      <c r="G25" s="515" t="s">
        <v>312</v>
      </c>
      <c r="H25" s="561" t="s">
        <v>313</v>
      </c>
      <c r="I25" s="452" t="s">
        <v>306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311</v>
      </c>
      <c r="G26" s="452" t="s">
        <v>295</v>
      </c>
      <c r="H26" s="561" t="s">
        <v>314</v>
      </c>
      <c r="I26" s="452" t="s">
        <v>315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273</v>
      </c>
      <c r="F27" s="515" t="s">
        <v>316</v>
      </c>
      <c r="G27" s="452" t="s">
        <v>295</v>
      </c>
      <c r="H27" s="561" t="s">
        <v>314</v>
      </c>
      <c r="I27" s="452" t="s">
        <v>315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273</v>
      </c>
      <c r="F28" s="515" t="s">
        <v>317</v>
      </c>
      <c r="G28" s="452" t="s">
        <v>54</v>
      </c>
      <c r="H28" s="561" t="s">
        <v>314</v>
      </c>
      <c r="I28" s="306" t="s">
        <v>318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273</v>
      </c>
      <c r="F29" s="515" t="s">
        <v>273</v>
      </c>
      <c r="G29" s="452" t="s">
        <v>54</v>
      </c>
      <c r="H29" s="561" t="s">
        <v>319</v>
      </c>
      <c r="I29" s="306" t="s">
        <v>161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273</v>
      </c>
      <c r="F30" s="515" t="s">
        <v>273</v>
      </c>
      <c r="G30" s="452" t="s">
        <v>54</v>
      </c>
      <c r="H30" s="561" t="s">
        <v>319</v>
      </c>
      <c r="I30" s="306" t="s">
        <v>161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320</v>
      </c>
      <c r="F31" s="515" t="s">
        <v>273</v>
      </c>
      <c r="G31" s="452" t="s">
        <v>54</v>
      </c>
      <c r="H31" s="561" t="s">
        <v>319</v>
      </c>
      <c r="I31" s="306" t="s">
        <v>161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320</v>
      </c>
      <c r="F32" s="515" t="s">
        <v>273</v>
      </c>
      <c r="G32" s="452" t="s">
        <v>54</v>
      </c>
      <c r="H32" s="561" t="s">
        <v>319</v>
      </c>
      <c r="I32" s="306" t="s">
        <v>161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320</v>
      </c>
      <c r="F33" s="515" t="s">
        <v>273</v>
      </c>
      <c r="G33" s="452" t="s">
        <v>54</v>
      </c>
      <c r="H33" s="561" t="s">
        <v>321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324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325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303</v>
      </c>
      <c r="F12" s="515" t="s">
        <v>303</v>
      </c>
      <c r="G12" s="515" t="s">
        <v>303</v>
      </c>
      <c r="H12" s="515" t="s">
        <v>303</v>
      </c>
      <c r="I12" s="515" t="s">
        <v>303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303</v>
      </c>
      <c r="G13" s="515" t="s">
        <v>303</v>
      </c>
      <c r="H13" s="515" t="s">
        <v>303</v>
      </c>
      <c r="I13" s="515" t="s">
        <v>303</v>
      </c>
      <c r="J13" s="583" t="s">
        <v>326</v>
      </c>
      <c r="K13" s="459" t="s">
        <v>271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272</v>
      </c>
      <c r="F14" s="515" t="s">
        <v>67</v>
      </c>
      <c r="G14" s="515" t="s">
        <v>327</v>
      </c>
      <c r="H14" s="585" t="s">
        <v>303</v>
      </c>
      <c r="I14" s="515" t="s">
        <v>303</v>
      </c>
      <c r="J14" s="583" t="s">
        <v>326</v>
      </c>
      <c r="K14" s="583" t="s">
        <v>326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272</v>
      </c>
      <c r="F15" s="515" t="s">
        <v>67</v>
      </c>
      <c r="G15" s="515" t="s">
        <v>327</v>
      </c>
      <c r="H15" s="585" t="s">
        <v>303</v>
      </c>
      <c r="I15" s="515" t="s">
        <v>303</v>
      </c>
      <c r="J15" s="583" t="s">
        <v>326</v>
      </c>
      <c r="K15" s="583" t="s">
        <v>326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272</v>
      </c>
      <c r="F16" s="452" t="s">
        <v>67</v>
      </c>
      <c r="G16" s="515" t="s">
        <v>327</v>
      </c>
      <c r="H16" s="585" t="s">
        <v>303</v>
      </c>
      <c r="I16" s="452" t="s">
        <v>65</v>
      </c>
      <c r="J16" s="583" t="s">
        <v>326</v>
      </c>
      <c r="K16" s="583" t="s">
        <v>326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272</v>
      </c>
      <c r="F17" s="515" t="s">
        <v>328</v>
      </c>
      <c r="G17" s="515" t="s">
        <v>327</v>
      </c>
      <c r="H17" s="585" t="s">
        <v>303</v>
      </c>
      <c r="I17" s="452" t="s">
        <v>65</v>
      </c>
      <c r="J17" s="583" t="s">
        <v>326</v>
      </c>
      <c r="K17" s="583" t="s">
        <v>326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328</v>
      </c>
      <c r="G18" s="515" t="s">
        <v>329</v>
      </c>
      <c r="H18" s="585" t="s">
        <v>161</v>
      </c>
      <c r="I18" s="452" t="s">
        <v>330</v>
      </c>
      <c r="J18" s="583" t="s">
        <v>326</v>
      </c>
      <c r="K18" s="583" t="s">
        <v>326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331</v>
      </c>
      <c r="F19" s="515" t="s">
        <v>328</v>
      </c>
      <c r="G19" s="515" t="s">
        <v>327</v>
      </c>
      <c r="H19" s="585" t="s">
        <v>161</v>
      </c>
      <c r="I19" s="452" t="s">
        <v>330</v>
      </c>
      <c r="J19" s="583" t="s">
        <v>326</v>
      </c>
      <c r="K19" s="583" t="s">
        <v>326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331</v>
      </c>
      <c r="F20" s="515" t="s">
        <v>328</v>
      </c>
      <c r="G20" s="515" t="s">
        <v>327</v>
      </c>
      <c r="H20" s="585" t="s">
        <v>161</v>
      </c>
      <c r="I20" s="452" t="s">
        <v>330</v>
      </c>
      <c r="J20" s="583" t="s">
        <v>326</v>
      </c>
      <c r="K20" s="583" t="s">
        <v>326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332</v>
      </c>
      <c r="F21" s="515" t="s">
        <v>333</v>
      </c>
      <c r="G21" s="452" t="s">
        <v>327</v>
      </c>
      <c r="H21" s="585" t="s">
        <v>334</v>
      </c>
      <c r="I21" s="452" t="s">
        <v>335</v>
      </c>
      <c r="J21" s="583" t="s">
        <v>326</v>
      </c>
      <c r="K21" s="583" t="s">
        <v>326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336</v>
      </c>
      <c r="F22" s="515" t="s">
        <v>337</v>
      </c>
      <c r="G22" s="452" t="s">
        <v>338</v>
      </c>
      <c r="H22" s="585" t="s">
        <v>339</v>
      </c>
      <c r="I22" s="585" t="s">
        <v>340</v>
      </c>
      <c r="J22" s="583" t="s">
        <v>326</v>
      </c>
      <c r="K22" s="583" t="s">
        <v>326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336</v>
      </c>
      <c r="F23" s="515" t="s">
        <v>341</v>
      </c>
      <c r="G23" s="452" t="s">
        <v>338</v>
      </c>
      <c r="H23" s="585" t="s">
        <v>339</v>
      </c>
      <c r="I23" s="585" t="s">
        <v>340</v>
      </c>
      <c r="J23" s="583" t="s">
        <v>326</v>
      </c>
      <c r="K23" s="583" t="s">
        <v>326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342</v>
      </c>
      <c r="F24" s="515" t="s">
        <v>341</v>
      </c>
      <c r="G24" s="452" t="s">
        <v>343</v>
      </c>
      <c r="H24" s="585" t="s">
        <v>344</v>
      </c>
      <c r="I24" s="585" t="s">
        <v>340</v>
      </c>
      <c r="J24" s="583" t="s">
        <v>271</v>
      </c>
      <c r="K24" s="583" t="s">
        <v>326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342</v>
      </c>
      <c r="F25" s="515" t="s">
        <v>341</v>
      </c>
      <c r="G25" s="452" t="s">
        <v>343</v>
      </c>
      <c r="H25" s="585" t="s">
        <v>344</v>
      </c>
      <c r="I25" s="585" t="s">
        <v>345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342</v>
      </c>
      <c r="F26" s="515" t="s">
        <v>346</v>
      </c>
      <c r="G26" s="452" t="s">
        <v>347</v>
      </c>
      <c r="H26" s="585" t="s">
        <v>344</v>
      </c>
      <c r="I26" s="585" t="s">
        <v>348</v>
      </c>
      <c r="J26" s="583" t="s">
        <v>326</v>
      </c>
      <c r="K26" s="583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349</v>
      </c>
      <c r="F27" s="515" t="s">
        <v>350</v>
      </c>
      <c r="G27" s="452" t="s">
        <v>351</v>
      </c>
      <c r="H27" s="585" t="s">
        <v>344</v>
      </c>
      <c r="I27" s="585" t="s">
        <v>352</v>
      </c>
      <c r="J27" s="583" t="s">
        <v>326</v>
      </c>
      <c r="K27" s="583" t="s">
        <v>326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349</v>
      </c>
      <c r="F28" s="515" t="s">
        <v>350</v>
      </c>
      <c r="G28" s="452" t="s">
        <v>351</v>
      </c>
      <c r="H28" s="585" t="s">
        <v>353</v>
      </c>
      <c r="I28" s="585" t="s">
        <v>352</v>
      </c>
      <c r="J28" s="459" t="s">
        <v>326</v>
      </c>
      <c r="K28" s="583" t="s">
        <v>326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354</v>
      </c>
      <c r="F29" s="515" t="s">
        <v>350</v>
      </c>
      <c r="G29" s="452" t="s">
        <v>355</v>
      </c>
      <c r="H29" s="585" t="s">
        <v>353</v>
      </c>
      <c r="I29" s="585" t="s">
        <v>356</v>
      </c>
      <c r="J29" s="459" t="s">
        <v>326</v>
      </c>
      <c r="K29" s="459" t="s">
        <v>326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354</v>
      </c>
      <c r="F30" s="452" t="s">
        <v>68</v>
      </c>
      <c r="G30" s="452" t="s">
        <v>357</v>
      </c>
      <c r="H30" s="585" t="s">
        <v>358</v>
      </c>
      <c r="I30" s="585" t="s">
        <v>356</v>
      </c>
      <c r="J30" s="459" t="s">
        <v>326</v>
      </c>
      <c r="K30" s="459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359</v>
      </c>
      <c r="F31" s="452" t="s">
        <v>360</v>
      </c>
      <c r="G31" s="452" t="s">
        <v>357</v>
      </c>
      <c r="H31" s="585" t="s">
        <v>358</v>
      </c>
      <c r="I31" s="585" t="s">
        <v>356</v>
      </c>
      <c r="J31" s="459" t="s">
        <v>271</v>
      </c>
      <c r="K31" s="459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361</v>
      </c>
      <c r="F32" s="452" t="s">
        <v>360</v>
      </c>
      <c r="G32" s="452" t="s">
        <v>362</v>
      </c>
      <c r="H32" s="585" t="s">
        <v>358</v>
      </c>
      <c r="I32" s="585" t="s">
        <v>356</v>
      </c>
      <c r="J32" s="459" t="s">
        <v>271</v>
      </c>
      <c r="K32" s="459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363</v>
      </c>
      <c r="F33" s="452" t="s">
        <v>360</v>
      </c>
      <c r="G33" s="452" t="s">
        <v>364</v>
      </c>
      <c r="H33" s="585" t="s">
        <v>358</v>
      </c>
      <c r="I33" s="585" t="s">
        <v>356</v>
      </c>
      <c r="J33" s="583" t="s">
        <v>271</v>
      </c>
      <c r="K33" s="459" t="s">
        <v>271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365</v>
      </c>
      <c r="F34" s="586" t="s">
        <v>366</v>
      </c>
      <c r="G34" s="538" t="s">
        <v>364</v>
      </c>
      <c r="H34" s="538"/>
      <c r="I34" s="537" t="s">
        <v>108</v>
      </c>
      <c r="J34" s="583" t="s">
        <v>271</v>
      </c>
      <c r="K34" s="459" t="s">
        <v>271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365</v>
      </c>
      <c r="F35" s="586" t="s">
        <v>366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365</v>
      </c>
      <c r="F36" s="586" t="s">
        <v>366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367</v>
      </c>
      <c r="F37" s="586" t="s">
        <v>366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367</v>
      </c>
      <c r="F38" s="586" t="s">
        <v>366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266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270</v>
      </c>
      <c r="F12" s="515" t="s">
        <v>270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270</v>
      </c>
      <c r="F13" s="515" t="s">
        <v>270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369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369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301</v>
      </c>
      <c r="F17" s="515" t="s">
        <v>369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369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310</v>
      </c>
      <c r="F19" s="515" t="s">
        <v>369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310</v>
      </c>
      <c r="F20" s="515" t="s">
        <v>369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310</v>
      </c>
      <c r="F21" s="515" t="s">
        <v>369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272</v>
      </c>
      <c r="F22" s="515" t="s">
        <v>370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371</v>
      </c>
      <c r="F23" s="515" t="s">
        <v>370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371</v>
      </c>
      <c r="F24" s="515" t="s">
        <v>372</v>
      </c>
      <c r="G24" s="515"/>
      <c r="H24" s="515"/>
      <c r="I24" s="515" t="s">
        <v>67</v>
      </c>
      <c r="J24" s="458"/>
      <c r="K24" s="460"/>
      <c r="L24" s="61"/>
      <c r="M24" s="416" t="s">
        <v>373</v>
      </c>
      <c r="N24" s="565">
        <f>COUNTIF(E7:K44, "*Wei Jun*")/2</f>
        <v>4.5</v>
      </c>
      <c r="O24" s="550"/>
      <c r="P24" s="199"/>
      <c r="Q24" s="416" t="s">
        <v>373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372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371</v>
      </c>
      <c r="F26" s="515" t="s">
        <v>372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371</v>
      </c>
      <c r="F27" s="515" t="s">
        <v>372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374</v>
      </c>
      <c r="F28" s="515" t="s">
        <v>374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374</v>
      </c>
      <c r="F29" s="515" t="s">
        <v>375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376</v>
      </c>
      <c r="F30" s="515" t="s">
        <v>375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376</v>
      </c>
      <c r="F31" s="515" t="s">
        <v>377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376</v>
      </c>
      <c r="F32" s="515" t="s">
        <v>377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376</v>
      </c>
      <c r="F33" s="515" t="s">
        <v>377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378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379</v>
      </c>
      <c r="F6" s="282" t="s">
        <v>379</v>
      </c>
      <c r="G6" s="282" t="s">
        <v>379</v>
      </c>
      <c r="H6" s="282" t="s">
        <v>379</v>
      </c>
      <c r="I6" s="282" t="s">
        <v>379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380</v>
      </c>
      <c r="F12" s="515" t="s">
        <v>380</v>
      </c>
      <c r="G12" s="515" t="s">
        <v>380</v>
      </c>
      <c r="H12" s="515" t="s">
        <v>380</v>
      </c>
      <c r="I12" s="515" t="s">
        <v>380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380</v>
      </c>
      <c r="F13" s="515" t="s">
        <v>380</v>
      </c>
      <c r="G13" s="515" t="s">
        <v>380</v>
      </c>
      <c r="H13" s="515" t="s">
        <v>380</v>
      </c>
      <c r="I13" s="515" t="s">
        <v>380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297</v>
      </c>
      <c r="F14" s="515" t="s">
        <v>381</v>
      </c>
      <c r="G14" s="515" t="s">
        <v>380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382</v>
      </c>
      <c r="G15" s="515" t="s">
        <v>297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382</v>
      </c>
      <c r="G16" s="515" t="s">
        <v>297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383</v>
      </c>
      <c r="F17" s="515" t="s">
        <v>382</v>
      </c>
      <c r="G17" s="515" t="s">
        <v>297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380</v>
      </c>
      <c r="F18" s="515" t="s">
        <v>382</v>
      </c>
      <c r="G18" s="452" t="s">
        <v>303</v>
      </c>
      <c r="H18" s="261" t="s">
        <v>68</v>
      </c>
      <c r="I18" s="452" t="s">
        <v>321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384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380</v>
      </c>
      <c r="F19" s="515" t="s">
        <v>382</v>
      </c>
      <c r="G19" s="452" t="s">
        <v>303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380</v>
      </c>
      <c r="F20" s="515" t="s">
        <v>382</v>
      </c>
      <c r="G20" s="452" t="s">
        <v>385</v>
      </c>
      <c r="H20" s="261" t="s">
        <v>68</v>
      </c>
      <c r="I20" s="452" t="s">
        <v>321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386</v>
      </c>
      <c r="F21" s="515" t="s">
        <v>382</v>
      </c>
      <c r="G21" s="452" t="s">
        <v>387</v>
      </c>
      <c r="H21" s="261" t="s">
        <v>68</v>
      </c>
      <c r="I21" s="452" t="s">
        <v>321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388</v>
      </c>
      <c r="F22" s="515" t="s">
        <v>382</v>
      </c>
      <c r="G22" s="452" t="s">
        <v>387</v>
      </c>
      <c r="H22" s="261" t="s">
        <v>389</v>
      </c>
      <c r="I22" s="452" t="s">
        <v>321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390</v>
      </c>
      <c r="F23" s="515" t="s">
        <v>382</v>
      </c>
      <c r="G23" s="452" t="s">
        <v>387</v>
      </c>
      <c r="H23" s="261" t="s">
        <v>389</v>
      </c>
      <c r="I23" s="452" t="s">
        <v>321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390</v>
      </c>
      <c r="F24" s="515" t="s">
        <v>382</v>
      </c>
      <c r="G24" s="452" t="s">
        <v>387</v>
      </c>
      <c r="H24" s="515" t="s">
        <v>57</v>
      </c>
      <c r="I24" s="452" t="s">
        <v>321</v>
      </c>
      <c r="J24" s="458"/>
      <c r="K24" s="460"/>
      <c r="L24" s="61"/>
      <c r="M24" s="416" t="s">
        <v>373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391</v>
      </c>
      <c r="F25" s="515" t="s">
        <v>370</v>
      </c>
      <c r="G25" s="452" t="s">
        <v>387</v>
      </c>
      <c r="H25" s="515" t="s">
        <v>57</v>
      </c>
      <c r="I25" s="452" t="s">
        <v>321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391</v>
      </c>
      <c r="F26" s="515" t="s">
        <v>370</v>
      </c>
      <c r="G26" s="452" t="s">
        <v>392</v>
      </c>
      <c r="H26" s="515" t="s">
        <v>57</v>
      </c>
      <c r="I26" s="452" t="s">
        <v>321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393</v>
      </c>
      <c r="F27" s="515" t="s">
        <v>394</v>
      </c>
      <c r="G27" s="452" t="s">
        <v>392</v>
      </c>
      <c r="H27" s="515" t="s">
        <v>57</v>
      </c>
      <c r="I27" s="452" t="s">
        <v>321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395</v>
      </c>
      <c r="F28" s="515" t="s">
        <v>394</v>
      </c>
      <c r="G28" s="452" t="s">
        <v>396</v>
      </c>
      <c r="H28" s="515" t="s">
        <v>57</v>
      </c>
      <c r="I28" s="306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395</v>
      </c>
      <c r="F29" s="515" t="s">
        <v>394</v>
      </c>
      <c r="G29" s="452" t="s">
        <v>396</v>
      </c>
      <c r="H29" s="261" t="s">
        <v>321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395</v>
      </c>
      <c r="F30" s="515" t="s">
        <v>65</v>
      </c>
      <c r="G30" s="452" t="s">
        <v>397</v>
      </c>
      <c r="H30" s="261" t="s">
        <v>321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398</v>
      </c>
      <c r="F31" s="515" t="s">
        <v>392</v>
      </c>
      <c r="G31" s="452" t="s">
        <v>399</v>
      </c>
      <c r="H31" s="261" t="s">
        <v>321</v>
      </c>
      <c r="I31" s="306" t="s">
        <v>400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398</v>
      </c>
      <c r="F32" s="515" t="s">
        <v>392</v>
      </c>
      <c r="G32" s="452" t="s">
        <v>399</v>
      </c>
      <c r="H32" s="261" t="s">
        <v>321</v>
      </c>
      <c r="I32" s="306" t="s">
        <v>400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398</v>
      </c>
      <c r="F33" s="515" t="s">
        <v>392</v>
      </c>
      <c r="G33" s="452" t="s">
        <v>401</v>
      </c>
      <c r="H33" s="261" t="s">
        <v>321</v>
      </c>
      <c r="I33" s="306" t="s">
        <v>400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402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403</v>
      </c>
      <c r="F6" s="282" t="s">
        <v>404</v>
      </c>
      <c r="G6" s="282" t="s">
        <v>404</v>
      </c>
      <c r="H6" s="282" t="s">
        <v>404</v>
      </c>
      <c r="I6" s="282" t="s">
        <v>404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307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405</v>
      </c>
      <c r="F12" s="515" t="s">
        <v>406</v>
      </c>
      <c r="G12" s="515" t="s">
        <v>406</v>
      </c>
      <c r="H12" s="515" t="s">
        <v>406</v>
      </c>
      <c r="I12" s="515" t="s">
        <v>406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405</v>
      </c>
      <c r="F13" s="515" t="s">
        <v>406</v>
      </c>
      <c r="G13" s="515" t="s">
        <v>406</v>
      </c>
      <c r="H13" s="515" t="s">
        <v>406</v>
      </c>
      <c r="I13" s="515" t="s">
        <v>406</v>
      </c>
      <c r="J13" s="458"/>
      <c r="K13" s="459" t="s">
        <v>271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407</v>
      </c>
      <c r="G14" s="515" t="s">
        <v>408</v>
      </c>
      <c r="H14" s="261" t="s">
        <v>406</v>
      </c>
      <c r="I14" s="452" t="s">
        <v>408</v>
      </c>
      <c r="J14" s="458"/>
      <c r="K14" s="460" t="s">
        <v>271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409</v>
      </c>
      <c r="F15" s="515" t="s">
        <v>407</v>
      </c>
      <c r="G15" s="515" t="s">
        <v>408</v>
      </c>
      <c r="H15" s="261" t="s">
        <v>406</v>
      </c>
      <c r="I15" s="452" t="s">
        <v>408</v>
      </c>
      <c r="J15" s="458"/>
      <c r="K15" s="460" t="s">
        <v>271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409</v>
      </c>
      <c r="F16" s="515" t="s">
        <v>407</v>
      </c>
      <c r="G16" s="515" t="s">
        <v>408</v>
      </c>
      <c r="H16" s="261" t="s">
        <v>406</v>
      </c>
      <c r="I16" s="452" t="s">
        <v>408</v>
      </c>
      <c r="J16" s="458" t="s">
        <v>410</v>
      </c>
      <c r="K16" s="460" t="s">
        <v>271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411</v>
      </c>
      <c r="F17" s="515" t="s">
        <v>407</v>
      </c>
      <c r="G17" s="515" t="s">
        <v>408</v>
      </c>
      <c r="H17" s="261" t="s">
        <v>406</v>
      </c>
      <c r="I17" s="452" t="s">
        <v>408</v>
      </c>
      <c r="J17" s="458" t="s">
        <v>410</v>
      </c>
      <c r="K17" s="460" t="s">
        <v>271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411</v>
      </c>
      <c r="F18" s="515" t="s">
        <v>57</v>
      </c>
      <c r="G18" s="452" t="s">
        <v>67</v>
      </c>
      <c r="H18" s="261" t="s">
        <v>406</v>
      </c>
      <c r="I18" s="452" t="s">
        <v>408</v>
      </c>
      <c r="J18" s="458" t="s">
        <v>412</v>
      </c>
      <c r="K18" s="460" t="s">
        <v>271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411</v>
      </c>
      <c r="F19" s="515" t="s">
        <v>407</v>
      </c>
      <c r="G19" s="452" t="s">
        <v>411</v>
      </c>
      <c r="H19" s="261" t="s">
        <v>406</v>
      </c>
      <c r="I19" s="452" t="s">
        <v>413</v>
      </c>
      <c r="J19" s="458" t="s">
        <v>412</v>
      </c>
      <c r="K19" s="460" t="s">
        <v>271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414</v>
      </c>
      <c r="F20" s="515" t="s">
        <v>408</v>
      </c>
      <c r="G20" s="452" t="s">
        <v>415</v>
      </c>
      <c r="H20" s="261" t="s">
        <v>68</v>
      </c>
      <c r="I20" s="452" t="s">
        <v>57</v>
      </c>
      <c r="J20" s="458" t="s">
        <v>412</v>
      </c>
      <c r="K20" s="460" t="s">
        <v>271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414</v>
      </c>
      <c r="F21" s="515" t="s">
        <v>406</v>
      </c>
      <c r="G21" s="452" t="s">
        <v>415</v>
      </c>
      <c r="H21" s="261" t="s">
        <v>68</v>
      </c>
      <c r="I21" s="452" t="s">
        <v>416</v>
      </c>
      <c r="J21" s="458" t="s">
        <v>417</v>
      </c>
      <c r="K21" s="460" t="s">
        <v>271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414</v>
      </c>
      <c r="F22" s="515" t="s">
        <v>406</v>
      </c>
      <c r="G22" s="452" t="s">
        <v>415</v>
      </c>
      <c r="H22" s="561" t="s">
        <v>70</v>
      </c>
      <c r="I22" s="452" t="s">
        <v>416</v>
      </c>
      <c r="J22" s="458" t="s">
        <v>417</v>
      </c>
      <c r="K22" s="460" t="s">
        <v>271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414</v>
      </c>
      <c r="F23" s="515" t="s">
        <v>406</v>
      </c>
      <c r="G23" s="452" t="s">
        <v>418</v>
      </c>
      <c r="H23" s="561" t="s">
        <v>70</v>
      </c>
      <c r="I23" s="452" t="s">
        <v>419</v>
      </c>
      <c r="J23" s="458" t="s">
        <v>417</v>
      </c>
      <c r="K23" s="460" t="s">
        <v>271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420</v>
      </c>
      <c r="F24" s="515" t="s">
        <v>406</v>
      </c>
      <c r="G24" s="452" t="s">
        <v>421</v>
      </c>
      <c r="H24" s="561" t="s">
        <v>70</v>
      </c>
      <c r="I24" s="452" t="s">
        <v>419</v>
      </c>
      <c r="J24" s="458" t="s">
        <v>422</v>
      </c>
      <c r="K24" s="460" t="s">
        <v>271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406</v>
      </c>
      <c r="G25" s="452" t="s">
        <v>70</v>
      </c>
      <c r="H25" s="561" t="s">
        <v>70</v>
      </c>
      <c r="I25" s="452" t="s">
        <v>419</v>
      </c>
      <c r="J25" s="458" t="s">
        <v>423</v>
      </c>
      <c r="K25" s="460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406</v>
      </c>
      <c r="G26" s="452" t="s">
        <v>57</v>
      </c>
      <c r="H26" s="561" t="s">
        <v>70</v>
      </c>
      <c r="I26" s="452" t="s">
        <v>57</v>
      </c>
      <c r="J26" s="458" t="s">
        <v>423</v>
      </c>
      <c r="K26" s="460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424</v>
      </c>
      <c r="F27" s="515" t="s">
        <v>406</v>
      </c>
      <c r="G27" s="452" t="s">
        <v>57</v>
      </c>
      <c r="H27" s="561" t="s">
        <v>70</v>
      </c>
      <c r="I27" s="452" t="s">
        <v>425</v>
      </c>
      <c r="J27" s="458" t="s">
        <v>423</v>
      </c>
      <c r="K27" s="460" t="s">
        <v>271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424</v>
      </c>
      <c r="F28" s="452" t="s">
        <v>426</v>
      </c>
      <c r="G28" s="452" t="s">
        <v>411</v>
      </c>
      <c r="H28" s="561" t="s">
        <v>67</v>
      </c>
      <c r="I28" s="452" t="s">
        <v>67</v>
      </c>
      <c r="J28" s="458" t="s">
        <v>423</v>
      </c>
      <c r="K28" s="460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424</v>
      </c>
      <c r="F29" s="452" t="s">
        <v>426</v>
      </c>
      <c r="G29" s="452" t="s">
        <v>411</v>
      </c>
      <c r="H29" s="561" t="s">
        <v>406</v>
      </c>
      <c r="I29" s="452" t="s">
        <v>406</v>
      </c>
      <c r="J29" s="458" t="s">
        <v>423</v>
      </c>
      <c r="K29" s="460" t="s">
        <v>271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424</v>
      </c>
      <c r="F30" s="452" t="s">
        <v>426</v>
      </c>
      <c r="G30" s="452" t="s">
        <v>411</v>
      </c>
      <c r="H30" s="561" t="s">
        <v>427</v>
      </c>
      <c r="I30" s="452" t="s">
        <v>70</v>
      </c>
      <c r="J30" s="458" t="s">
        <v>423</v>
      </c>
      <c r="K30" s="460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426</v>
      </c>
      <c r="F31" s="452" t="s">
        <v>426</v>
      </c>
      <c r="G31" s="452" t="s">
        <v>70</v>
      </c>
      <c r="H31" s="561" t="s">
        <v>427</v>
      </c>
      <c r="I31" s="452" t="s">
        <v>428</v>
      </c>
      <c r="J31" s="458" t="s">
        <v>423</v>
      </c>
      <c r="K31" s="460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426</v>
      </c>
      <c r="F32" s="452" t="s">
        <v>426</v>
      </c>
      <c r="G32" s="452" t="s">
        <v>70</v>
      </c>
      <c r="H32" s="561" t="s">
        <v>427</v>
      </c>
      <c r="I32" s="452" t="s">
        <v>428</v>
      </c>
      <c r="J32" s="458" t="s">
        <v>423</v>
      </c>
      <c r="K32" s="460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426</v>
      </c>
      <c r="F33" s="452" t="s">
        <v>426</v>
      </c>
      <c r="G33" s="452" t="s">
        <v>70</v>
      </c>
      <c r="H33" s="561" t="s">
        <v>427</v>
      </c>
      <c r="I33" s="452" t="s">
        <v>429</v>
      </c>
      <c r="J33" s="458" t="s">
        <v>423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426</v>
      </c>
      <c r="J34" s="458" t="s">
        <v>423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426</v>
      </c>
      <c r="J35" s="458" t="s">
        <v>423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426</v>
      </c>
      <c r="J36" s="458" t="s">
        <v>423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430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431</v>
      </c>
      <c r="F7" s="515" t="s">
        <v>431</v>
      </c>
      <c r="G7" s="515" t="s">
        <v>431</v>
      </c>
      <c r="H7" s="515" t="s">
        <v>431</v>
      </c>
      <c r="I7" s="515" t="s">
        <v>431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432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296</v>
      </c>
      <c r="F12" s="515" t="s">
        <v>66</v>
      </c>
      <c r="G12" s="515" t="s">
        <v>296</v>
      </c>
      <c r="H12" s="515" t="s">
        <v>296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296</v>
      </c>
      <c r="F13" s="515" t="s">
        <v>66</v>
      </c>
      <c r="G13" s="515" t="s">
        <v>296</v>
      </c>
      <c r="H13" s="515" t="s">
        <v>296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434</v>
      </c>
      <c r="G14" s="515" t="s">
        <v>435</v>
      </c>
      <c r="H14" s="561" t="s">
        <v>435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434</v>
      </c>
      <c r="G15" s="515" t="s">
        <v>436</v>
      </c>
      <c r="H15" s="561" t="s">
        <v>435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434</v>
      </c>
      <c r="G16" s="515" t="s">
        <v>436</v>
      </c>
      <c r="H16" s="561" t="s">
        <v>435</v>
      </c>
      <c r="I16" s="452" t="s">
        <v>421</v>
      </c>
      <c r="J16" s="458" t="s">
        <v>437</v>
      </c>
      <c r="K16" s="460" t="s">
        <v>438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439</v>
      </c>
      <c r="F17" s="515" t="s">
        <v>434</v>
      </c>
      <c r="G17" s="515" t="s">
        <v>436</v>
      </c>
      <c r="H17" s="561" t="s">
        <v>440</v>
      </c>
      <c r="I17" s="452" t="s">
        <v>421</v>
      </c>
      <c r="J17" s="458" t="s">
        <v>437</v>
      </c>
      <c r="K17" s="460" t="s">
        <v>438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434</v>
      </c>
      <c r="G18" s="452" t="s">
        <v>411</v>
      </c>
      <c r="H18" s="561" t="s">
        <v>303</v>
      </c>
      <c r="I18" s="452" t="s">
        <v>421</v>
      </c>
      <c r="J18" s="458" t="s">
        <v>437</v>
      </c>
      <c r="K18" s="460" t="s">
        <v>438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301</v>
      </c>
      <c r="F19" s="515" t="s">
        <v>441</v>
      </c>
      <c r="G19" s="452" t="s">
        <v>67</v>
      </c>
      <c r="H19" s="561" t="s">
        <v>394</v>
      </c>
      <c r="I19" s="452" t="s">
        <v>426</v>
      </c>
      <c r="J19" s="458" t="s">
        <v>437</v>
      </c>
      <c r="K19" s="460" t="s">
        <v>442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441</v>
      </c>
      <c r="G20" s="452" t="s">
        <v>67</v>
      </c>
      <c r="H20" s="561" t="s">
        <v>443</v>
      </c>
      <c r="I20" s="452" t="s">
        <v>426</v>
      </c>
      <c r="J20" s="458" t="s">
        <v>437</v>
      </c>
      <c r="K20" s="460" t="s">
        <v>442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435</v>
      </c>
      <c r="I21" s="452" t="s">
        <v>426</v>
      </c>
      <c r="J21" s="458" t="s">
        <v>437</v>
      </c>
      <c r="K21" s="460" t="s">
        <v>442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66</v>
      </c>
      <c r="G22" s="452" t="s">
        <v>67</v>
      </c>
      <c r="H22" s="561" t="s">
        <v>444</v>
      </c>
      <c r="I22" s="452" t="s">
        <v>426</v>
      </c>
      <c r="J22" s="458" t="s">
        <v>437</v>
      </c>
      <c r="K22" s="460" t="s">
        <v>442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301</v>
      </c>
      <c r="F23" s="515" t="s">
        <v>66</v>
      </c>
      <c r="G23" s="452" t="s">
        <v>421</v>
      </c>
      <c r="H23" s="452" t="s">
        <v>435</v>
      </c>
      <c r="I23" s="452" t="s">
        <v>426</v>
      </c>
      <c r="J23" s="458" t="s">
        <v>437</v>
      </c>
      <c r="K23" s="460" t="s">
        <v>442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439</v>
      </c>
      <c r="F24" s="515" t="s">
        <v>66</v>
      </c>
      <c r="G24" s="452" t="s">
        <v>421</v>
      </c>
      <c r="H24" s="452" t="s">
        <v>445</v>
      </c>
      <c r="I24" s="452" t="s">
        <v>426</v>
      </c>
      <c r="J24" s="458" t="s">
        <v>437</v>
      </c>
      <c r="K24" s="460" t="s">
        <v>442</v>
      </c>
      <c r="L24" s="61"/>
      <c r="M24" s="416" t="s">
        <v>373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439</v>
      </c>
      <c r="F25" s="515" t="s">
        <v>59</v>
      </c>
      <c r="G25" s="452" t="s">
        <v>421</v>
      </c>
      <c r="H25" s="452" t="s">
        <v>445</v>
      </c>
      <c r="I25" s="452" t="s">
        <v>426</v>
      </c>
      <c r="J25" s="458" t="s">
        <v>437</v>
      </c>
      <c r="K25" s="460" t="s">
        <v>442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59</v>
      </c>
      <c r="G26" s="452" t="s">
        <v>446</v>
      </c>
      <c r="H26" s="452" t="s">
        <v>445</v>
      </c>
      <c r="I26" s="452" t="s">
        <v>61</v>
      </c>
      <c r="J26" s="458" t="s">
        <v>437</v>
      </c>
      <c r="K26" s="460" t="s">
        <v>442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310</v>
      </c>
      <c r="F27" s="515" t="s">
        <v>447</v>
      </c>
      <c r="G27" s="452" t="s">
        <v>448</v>
      </c>
      <c r="H27" s="452" t="s">
        <v>449</v>
      </c>
      <c r="I27" s="452" t="s">
        <v>61</v>
      </c>
      <c r="J27" s="458" t="s">
        <v>437</v>
      </c>
      <c r="K27" s="460" t="s">
        <v>442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450</v>
      </c>
      <c r="F28" s="515" t="s">
        <v>447</v>
      </c>
      <c r="G28" s="452" t="s">
        <v>448</v>
      </c>
      <c r="H28" s="561" t="s">
        <v>451</v>
      </c>
      <c r="I28" s="452" t="s">
        <v>70</v>
      </c>
      <c r="J28" s="458" t="s">
        <v>437</v>
      </c>
      <c r="K28" s="460" t="s">
        <v>442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448</v>
      </c>
      <c r="F29" s="515" t="s">
        <v>447</v>
      </c>
      <c r="G29" s="452" t="s">
        <v>448</v>
      </c>
      <c r="H29" s="561" t="s">
        <v>451</v>
      </c>
      <c r="I29" s="452" t="s">
        <v>70</v>
      </c>
      <c r="J29" s="458" t="s">
        <v>437</v>
      </c>
      <c r="K29" s="460" t="s">
        <v>442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448</v>
      </c>
      <c r="F30" s="515" t="s">
        <v>447</v>
      </c>
      <c r="G30" s="452" t="s">
        <v>448</v>
      </c>
      <c r="H30" s="561" t="s">
        <v>451</v>
      </c>
      <c r="I30" s="452" t="s">
        <v>451</v>
      </c>
      <c r="J30" s="458" t="s">
        <v>437</v>
      </c>
      <c r="K30" s="460" t="s">
        <v>442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448</v>
      </c>
      <c r="F31" s="515" t="s">
        <v>447</v>
      </c>
      <c r="G31" s="452" t="s">
        <v>448</v>
      </c>
      <c r="H31" s="561" t="s">
        <v>421</v>
      </c>
      <c r="I31" s="452" t="s">
        <v>451</v>
      </c>
      <c r="J31" s="458" t="s">
        <v>437</v>
      </c>
      <c r="K31" s="460" t="s">
        <v>442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448</v>
      </c>
      <c r="F32" s="515" t="s">
        <v>447</v>
      </c>
      <c r="G32" s="452" t="s">
        <v>448</v>
      </c>
      <c r="H32" s="561" t="s">
        <v>421</v>
      </c>
      <c r="I32" s="452" t="s">
        <v>451</v>
      </c>
      <c r="J32" s="458"/>
      <c r="K32" s="460" t="s">
        <v>442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448</v>
      </c>
      <c r="F33" s="515" t="s">
        <v>447</v>
      </c>
      <c r="G33" s="452" t="s">
        <v>448</v>
      </c>
      <c r="H33" s="561" t="s">
        <v>421</v>
      </c>
      <c r="I33" s="452" t="s">
        <v>451</v>
      </c>
      <c r="J33" s="458"/>
      <c r="K33" s="460" t="s">
        <v>442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452</v>
      </c>
      <c r="F34" s="538"/>
      <c r="G34" s="538"/>
      <c r="H34" s="538"/>
      <c r="I34" s="537" t="s">
        <v>451</v>
      </c>
      <c r="J34" s="458"/>
      <c r="K34" s="460" t="s">
        <v>442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452</v>
      </c>
      <c r="F35" s="353"/>
      <c r="G35" s="350"/>
      <c r="H35" s="538"/>
      <c r="I35" s="537"/>
      <c r="J35" s="458"/>
      <c r="K35" s="460" t="s">
        <v>442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452</v>
      </c>
      <c r="F36" s="353"/>
      <c r="G36" s="350"/>
      <c r="H36" s="538"/>
      <c r="I36" s="537"/>
      <c r="J36" s="458"/>
      <c r="K36" s="460" t="s">
        <v>442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452</v>
      </c>
      <c r="F37" s="353"/>
      <c r="G37" s="337"/>
      <c r="H37" s="538"/>
      <c r="I37" s="273"/>
      <c r="J37" s="458"/>
      <c r="K37" s="460" t="s">
        <v>438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453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454</v>
      </c>
      <c r="F5" s="223" t="s">
        <v>455</v>
      </c>
      <c r="G5" s="223" t="s">
        <v>456</v>
      </c>
      <c r="H5" s="223" t="s">
        <v>457</v>
      </c>
      <c r="I5" s="223" t="s">
        <v>458</v>
      </c>
      <c r="J5" s="223" t="s">
        <v>459</v>
      </c>
      <c r="K5" s="223" t="s">
        <v>460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461</v>
      </c>
      <c r="F6" s="282" t="s">
        <v>462</v>
      </c>
      <c r="G6" s="282" t="s">
        <v>461</v>
      </c>
      <c r="H6" s="282" t="s">
        <v>463</v>
      </c>
      <c r="I6" s="282" t="s">
        <v>461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464</v>
      </c>
      <c r="F7" s="515" t="s">
        <v>421</v>
      </c>
      <c r="G7" s="515" t="s">
        <v>464</v>
      </c>
      <c r="H7" s="560"/>
      <c r="I7" s="452" t="s">
        <v>464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464</v>
      </c>
      <c r="F8" s="515" t="s">
        <v>421</v>
      </c>
      <c r="G8" s="515" t="s">
        <v>464</v>
      </c>
      <c r="H8" s="560"/>
      <c r="I8" s="452" t="s">
        <v>464</v>
      </c>
      <c r="J8" s="458" t="s">
        <v>410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465</v>
      </c>
      <c r="F9" s="515" t="s">
        <v>446</v>
      </c>
      <c r="G9" s="515" t="s">
        <v>464</v>
      </c>
      <c r="H9" s="308"/>
      <c r="I9" s="452" t="s">
        <v>464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439</v>
      </c>
      <c r="F10" s="515" t="s">
        <v>446</v>
      </c>
      <c r="G10" s="515" t="s">
        <v>464</v>
      </c>
      <c r="H10" s="308"/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439</v>
      </c>
      <c r="F11" s="452" t="s">
        <v>466</v>
      </c>
      <c r="G11" s="515" t="s">
        <v>464</v>
      </c>
      <c r="H11" s="308"/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439</v>
      </c>
      <c r="F12" s="515" t="s">
        <v>467</v>
      </c>
      <c r="G12" s="515" t="s">
        <v>464</v>
      </c>
      <c r="H12" s="308"/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328</v>
      </c>
      <c r="F13" s="515" t="s">
        <v>467</v>
      </c>
      <c r="G13" s="452" t="s">
        <v>441</v>
      </c>
      <c r="H13" s="308"/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328</v>
      </c>
      <c r="F14" s="515" t="s">
        <v>467</v>
      </c>
      <c r="G14" s="452" t="s">
        <v>467</v>
      </c>
      <c r="H14" s="308"/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328</v>
      </c>
      <c r="F15" s="515" t="s">
        <v>467</v>
      </c>
      <c r="G15" s="452" t="s">
        <v>467</v>
      </c>
      <c r="H15" s="308"/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468</v>
      </c>
      <c r="F16" s="515" t="s">
        <v>467</v>
      </c>
      <c r="G16" s="452" t="s">
        <v>467</v>
      </c>
      <c r="H16" s="308"/>
      <c r="I16" s="452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468</v>
      </c>
      <c r="F17" s="515" t="s">
        <v>469</v>
      </c>
      <c r="G17" s="452" t="s">
        <v>467</v>
      </c>
      <c r="H17" s="308"/>
      <c r="I17" s="452" t="s">
        <v>470</v>
      </c>
      <c r="J17" s="458" t="s">
        <v>410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468</v>
      </c>
      <c r="F18" s="515" t="s">
        <v>471</v>
      </c>
      <c r="G18" s="452" t="s">
        <v>467</v>
      </c>
      <c r="H18" s="308"/>
      <c r="I18" s="452" t="s">
        <v>470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468</v>
      </c>
      <c r="F19" s="515" t="s">
        <v>471</v>
      </c>
      <c r="G19" s="452" t="s">
        <v>472</v>
      </c>
      <c r="H19" s="308"/>
      <c r="I19" s="452" t="s">
        <v>467</v>
      </c>
      <c r="J19" s="458" t="s">
        <v>410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468</v>
      </c>
      <c r="F20" s="515" t="s">
        <v>469</v>
      </c>
      <c r="G20" s="452" t="s">
        <v>421</v>
      </c>
      <c r="H20" s="308" t="s">
        <v>68</v>
      </c>
      <c r="I20" s="452" t="s">
        <v>470</v>
      </c>
      <c r="J20" s="458" t="s">
        <v>410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468</v>
      </c>
      <c r="F21" s="515" t="s">
        <v>469</v>
      </c>
      <c r="G21" s="452" t="s">
        <v>448</v>
      </c>
      <c r="H21" s="308" t="s">
        <v>322</v>
      </c>
      <c r="I21" s="452" t="s">
        <v>446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310</v>
      </c>
      <c r="F22" s="452" t="s">
        <v>473</v>
      </c>
      <c r="G22" s="452" t="s">
        <v>448</v>
      </c>
      <c r="H22" s="308" t="s">
        <v>350</v>
      </c>
      <c r="I22" s="452" t="s">
        <v>446</v>
      </c>
      <c r="J22" s="458" t="s">
        <v>410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474</v>
      </c>
      <c r="F23" s="452" t="s">
        <v>473</v>
      </c>
      <c r="G23" s="452" t="s">
        <v>475</v>
      </c>
      <c r="H23" s="308" t="s">
        <v>350</v>
      </c>
      <c r="I23" s="452" t="s">
        <v>446</v>
      </c>
      <c r="J23" s="458" t="s">
        <v>410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450</v>
      </c>
      <c r="F24" s="452" t="s">
        <v>473</v>
      </c>
      <c r="G24" s="452" t="s">
        <v>475</v>
      </c>
      <c r="H24" s="308" t="s">
        <v>350</v>
      </c>
      <c r="I24" s="452" t="s">
        <v>446</v>
      </c>
      <c r="J24" s="458" t="s">
        <v>410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450</v>
      </c>
      <c r="F25" s="452" t="s">
        <v>469</v>
      </c>
      <c r="G25" s="452" t="s">
        <v>451</v>
      </c>
      <c r="H25" s="308" t="s">
        <v>350</v>
      </c>
      <c r="I25" s="306" t="s">
        <v>476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450</v>
      </c>
      <c r="F26" s="452" t="s">
        <v>426</v>
      </c>
      <c r="G26" s="452" t="s">
        <v>451</v>
      </c>
      <c r="H26" s="308" t="s">
        <v>350</v>
      </c>
      <c r="I26" s="306" t="s">
        <v>476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450</v>
      </c>
      <c r="F27" s="452" t="s">
        <v>426</v>
      </c>
      <c r="G27" s="452" t="s">
        <v>446</v>
      </c>
      <c r="H27" s="308" t="s">
        <v>350</v>
      </c>
      <c r="I27" s="306" t="s">
        <v>476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450</v>
      </c>
      <c r="F28" s="452" t="s">
        <v>421</v>
      </c>
      <c r="G28" s="452" t="s">
        <v>446</v>
      </c>
      <c r="H28" s="308" t="s">
        <v>350</v>
      </c>
      <c r="I28" s="306" t="s">
        <v>476</v>
      </c>
      <c r="J28" s="458" t="s">
        <v>410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446</v>
      </c>
      <c r="H29" s="308" t="s">
        <v>350</v>
      </c>
      <c r="I29" s="537" t="s">
        <v>451</v>
      </c>
      <c r="J29" s="458" t="s">
        <v>410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350</v>
      </c>
      <c r="I30" s="537" t="s">
        <v>451</v>
      </c>
      <c r="J30" s="458" t="s">
        <v>410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350</v>
      </c>
      <c r="I31" s="537"/>
      <c r="J31" s="458" t="s">
        <v>410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350</v>
      </c>
      <c r="I32" s="273"/>
      <c r="J32" s="458" t="s">
        <v>410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453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 t="s">
        <v>481</v>
      </c>
      <c r="J5" s="223" t="s">
        <v>482</v>
      </c>
      <c r="K5" s="223" t="s">
        <v>483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484</v>
      </c>
      <c r="F6" s="282" t="s">
        <v>484</v>
      </c>
      <c r="G6" s="282" t="s">
        <v>484</v>
      </c>
      <c r="H6" s="282" t="s">
        <v>484</v>
      </c>
      <c r="I6" s="282" t="s">
        <v>484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276</v>
      </c>
      <c r="F7" s="515" t="s">
        <v>276</v>
      </c>
      <c r="G7" s="515" t="s">
        <v>276</v>
      </c>
      <c r="H7" s="515" t="s">
        <v>276</v>
      </c>
      <c r="I7" s="452" t="s">
        <v>276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276</v>
      </c>
      <c r="F8" s="515" t="s">
        <v>276</v>
      </c>
      <c r="G8" s="452" t="s">
        <v>276</v>
      </c>
      <c r="H8" s="515" t="s">
        <v>276</v>
      </c>
      <c r="I8" s="452" t="s">
        <v>276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270</v>
      </c>
      <c r="F9" s="515" t="s">
        <v>441</v>
      </c>
      <c r="G9" s="452" t="s">
        <v>426</v>
      </c>
      <c r="H9" s="452" t="s">
        <v>485</v>
      </c>
      <c r="I9" s="452" t="s">
        <v>486</v>
      </c>
      <c r="J9" s="460" t="s">
        <v>487</v>
      </c>
      <c r="K9" s="460" t="s">
        <v>487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270</v>
      </c>
      <c r="F10" s="515" t="s">
        <v>441</v>
      </c>
      <c r="G10" s="452" t="s">
        <v>426</v>
      </c>
      <c r="H10" s="452" t="s">
        <v>369</v>
      </c>
      <c r="I10" s="452" t="s">
        <v>426</v>
      </c>
      <c r="J10" s="460" t="s">
        <v>487</v>
      </c>
      <c r="K10" s="460" t="s">
        <v>487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441</v>
      </c>
      <c r="G11" s="452" t="s">
        <v>426</v>
      </c>
      <c r="H11" s="452" t="s">
        <v>369</v>
      </c>
      <c r="I11" s="452" t="s">
        <v>426</v>
      </c>
      <c r="J11" s="460" t="s">
        <v>487</v>
      </c>
      <c r="K11" s="460" t="s">
        <v>487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270</v>
      </c>
      <c r="F12" s="515" t="s">
        <v>441</v>
      </c>
      <c r="G12" s="452" t="s">
        <v>426</v>
      </c>
      <c r="H12" s="452" t="s">
        <v>270</v>
      </c>
      <c r="I12" s="452" t="s">
        <v>446</v>
      </c>
      <c r="J12" s="460" t="s">
        <v>487</v>
      </c>
      <c r="K12" s="460" t="s">
        <v>487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270</v>
      </c>
      <c r="F13" s="515" t="s">
        <v>441</v>
      </c>
      <c r="G13" s="452" t="s">
        <v>276</v>
      </c>
      <c r="H13" s="306" t="s">
        <v>488</v>
      </c>
      <c r="I13" s="452" t="s">
        <v>489</v>
      </c>
      <c r="J13" s="460" t="s">
        <v>487</v>
      </c>
      <c r="K13" s="460" t="s">
        <v>487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270</v>
      </c>
      <c r="F14" s="515" t="s">
        <v>441</v>
      </c>
      <c r="G14" s="452" t="s">
        <v>490</v>
      </c>
      <c r="H14" s="306" t="s">
        <v>488</v>
      </c>
      <c r="I14" s="452" t="s">
        <v>489</v>
      </c>
      <c r="J14" s="460" t="s">
        <v>487</v>
      </c>
      <c r="K14" s="460" t="s">
        <v>487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270</v>
      </c>
      <c r="F15" s="515" t="s">
        <v>441</v>
      </c>
      <c r="G15" s="452" t="s">
        <v>490</v>
      </c>
      <c r="H15" s="452" t="s">
        <v>491</v>
      </c>
      <c r="I15" s="452" t="s">
        <v>489</v>
      </c>
      <c r="J15" s="460" t="s">
        <v>487</v>
      </c>
      <c r="K15" s="460" t="s">
        <v>487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270</v>
      </c>
      <c r="F16" s="515" t="s">
        <v>441</v>
      </c>
      <c r="G16" s="452" t="s">
        <v>490</v>
      </c>
      <c r="H16" s="452" t="s">
        <v>491</v>
      </c>
      <c r="I16" s="452" t="s">
        <v>489</v>
      </c>
      <c r="J16" s="460" t="s">
        <v>487</v>
      </c>
      <c r="K16" s="460" t="s">
        <v>487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296</v>
      </c>
      <c r="G17" s="452" t="s">
        <v>490</v>
      </c>
      <c r="H17" s="452" t="s">
        <v>491</v>
      </c>
      <c r="I17" s="452" t="s">
        <v>492</v>
      </c>
      <c r="J17" s="460" t="s">
        <v>487</v>
      </c>
      <c r="K17" s="460" t="s">
        <v>487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270</v>
      </c>
      <c r="F18" s="452" t="s">
        <v>296</v>
      </c>
      <c r="G18" s="452" t="s">
        <v>490</v>
      </c>
      <c r="H18" s="452" t="s">
        <v>470</v>
      </c>
      <c r="I18" s="452" t="s">
        <v>492</v>
      </c>
      <c r="J18" s="460" t="s">
        <v>487</v>
      </c>
      <c r="K18" s="460" t="s">
        <v>493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270</v>
      </c>
      <c r="F19" s="452" t="s">
        <v>296</v>
      </c>
      <c r="G19" s="452" t="s">
        <v>446</v>
      </c>
      <c r="H19" s="452" t="s">
        <v>494</v>
      </c>
      <c r="I19" s="452" t="s">
        <v>492</v>
      </c>
      <c r="J19" s="460" t="s">
        <v>487</v>
      </c>
      <c r="K19" s="460" t="s">
        <v>493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270</v>
      </c>
      <c r="F20" s="452" t="s">
        <v>296</v>
      </c>
      <c r="G20" s="452" t="s">
        <v>446</v>
      </c>
      <c r="H20" s="452" t="s">
        <v>494</v>
      </c>
      <c r="I20" s="452" t="s">
        <v>492</v>
      </c>
      <c r="J20" s="460" t="s">
        <v>487</v>
      </c>
      <c r="K20" s="460" t="s">
        <v>493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270</v>
      </c>
      <c r="F21" s="452" t="s">
        <v>296</v>
      </c>
      <c r="G21" s="452" t="s">
        <v>446</v>
      </c>
      <c r="H21" s="452" t="s">
        <v>494</v>
      </c>
      <c r="I21" s="306" t="s">
        <v>468</v>
      </c>
      <c r="J21" s="460" t="s">
        <v>487</v>
      </c>
      <c r="K21" s="460" t="s">
        <v>493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296</v>
      </c>
      <c r="G22" s="452" t="s">
        <v>446</v>
      </c>
      <c r="H22" s="452" t="s">
        <v>494</v>
      </c>
      <c r="I22" s="306" t="s">
        <v>467</v>
      </c>
      <c r="J22" s="460" t="s">
        <v>487</v>
      </c>
      <c r="K22" s="460" t="s">
        <v>493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270</v>
      </c>
      <c r="F23" s="452" t="s">
        <v>492</v>
      </c>
      <c r="G23" s="452" t="s">
        <v>447</v>
      </c>
      <c r="H23" s="452" t="s">
        <v>446</v>
      </c>
      <c r="I23" s="306" t="s">
        <v>470</v>
      </c>
      <c r="J23" s="460" t="s">
        <v>487</v>
      </c>
      <c r="K23" s="460" t="s">
        <v>493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441</v>
      </c>
      <c r="F24" s="452" t="s">
        <v>492</v>
      </c>
      <c r="G24" s="452" t="s">
        <v>447</v>
      </c>
      <c r="H24" s="452" t="s">
        <v>446</v>
      </c>
      <c r="I24" s="306" t="s">
        <v>470</v>
      </c>
      <c r="J24" s="460" t="s">
        <v>487</v>
      </c>
      <c r="K24" s="460" t="s">
        <v>487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441</v>
      </c>
      <c r="F25" s="452" t="s">
        <v>492</v>
      </c>
      <c r="G25" s="452" t="s">
        <v>447</v>
      </c>
      <c r="H25" s="452" t="s">
        <v>495</v>
      </c>
      <c r="I25" s="306" t="s">
        <v>470</v>
      </c>
      <c r="J25" s="460" t="s">
        <v>487</v>
      </c>
      <c r="K25" s="460" t="s">
        <v>487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441</v>
      </c>
      <c r="F26" s="452" t="s">
        <v>492</v>
      </c>
      <c r="G26" s="452" t="s">
        <v>447</v>
      </c>
      <c r="H26" s="452" t="s">
        <v>496</v>
      </c>
      <c r="I26" s="306" t="s">
        <v>470</v>
      </c>
      <c r="J26" s="460" t="s">
        <v>487</v>
      </c>
      <c r="K26" s="460" t="s">
        <v>487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441</v>
      </c>
      <c r="F27" s="452" t="s">
        <v>492</v>
      </c>
      <c r="G27" s="452" t="s">
        <v>497</v>
      </c>
      <c r="H27" s="213" t="s">
        <v>496</v>
      </c>
      <c r="I27" s="306" t="s">
        <v>470</v>
      </c>
      <c r="J27" s="460" t="s">
        <v>487</v>
      </c>
      <c r="K27" s="460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441</v>
      </c>
      <c r="F28" s="452" t="s">
        <v>492</v>
      </c>
      <c r="G28" s="452" t="s">
        <v>498</v>
      </c>
      <c r="H28" s="213" t="s">
        <v>496</v>
      </c>
      <c r="I28" s="306" t="s">
        <v>470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499</v>
      </c>
      <c r="H29" s="539" t="s">
        <v>496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499</v>
      </c>
      <c r="H30" s="559" t="s">
        <v>496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499</v>
      </c>
      <c r="H31" s="559" t="s">
        <v>496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499</v>
      </c>
      <c r="H32" s="559" t="s">
        <v>496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496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496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500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501</v>
      </c>
      <c r="H5" s="223" t="s">
        <v>502</v>
      </c>
      <c r="I5" s="223" t="s">
        <v>503</v>
      </c>
      <c r="J5" s="223" t="s">
        <v>504</v>
      </c>
      <c r="K5" s="223" t="s">
        <v>505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387</v>
      </c>
      <c r="F7" s="452" t="s">
        <v>387</v>
      </c>
      <c r="G7" s="452" t="s">
        <v>387</v>
      </c>
      <c r="H7" s="452" t="s">
        <v>387</v>
      </c>
      <c r="I7" s="452" t="s">
        <v>387</v>
      </c>
      <c r="J7" s="458" t="s">
        <v>410</v>
      </c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387</v>
      </c>
      <c r="F8" s="452" t="s">
        <v>387</v>
      </c>
      <c r="G8" s="452" t="s">
        <v>508</v>
      </c>
      <c r="H8" s="452" t="s">
        <v>387</v>
      </c>
      <c r="I8" s="452" t="s">
        <v>387</v>
      </c>
      <c r="J8" s="458" t="s">
        <v>410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490</v>
      </c>
      <c r="G9" s="452" t="s">
        <v>441</v>
      </c>
      <c r="H9" s="452" t="s">
        <v>53</v>
      </c>
      <c r="I9" s="452" t="s">
        <v>446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441</v>
      </c>
      <c r="H10" s="452" t="s">
        <v>53</v>
      </c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3.5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380</v>
      </c>
      <c r="G11" s="452" t="s">
        <v>441</v>
      </c>
      <c r="H11" s="452" t="s">
        <v>490</v>
      </c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467</v>
      </c>
      <c r="F12" s="452" t="s">
        <v>380</v>
      </c>
      <c r="G12" s="452" t="s">
        <v>441</v>
      </c>
      <c r="H12" s="452" t="s">
        <v>490</v>
      </c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467</v>
      </c>
      <c r="F13" s="452" t="s">
        <v>380</v>
      </c>
      <c r="G13" s="452" t="s">
        <v>441</v>
      </c>
      <c r="H13" s="306" t="s">
        <v>467</v>
      </c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490</v>
      </c>
      <c r="F14" s="452" t="s">
        <v>380</v>
      </c>
      <c r="G14" s="452" t="s">
        <v>441</v>
      </c>
      <c r="H14" s="306" t="s">
        <v>467</v>
      </c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490</v>
      </c>
      <c r="F15" s="452" t="s">
        <v>380</v>
      </c>
      <c r="G15" s="452" t="s">
        <v>441</v>
      </c>
      <c r="H15" s="452" t="s">
        <v>53</v>
      </c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490</v>
      </c>
      <c r="F16" s="452" t="s">
        <v>380</v>
      </c>
      <c r="G16" s="452" t="s">
        <v>441</v>
      </c>
      <c r="H16" s="452" t="s">
        <v>468</v>
      </c>
      <c r="I16" s="306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490</v>
      </c>
      <c r="F17" s="452" t="s">
        <v>380</v>
      </c>
      <c r="G17" s="452" t="s">
        <v>441</v>
      </c>
      <c r="H17" s="452" t="s">
        <v>468</v>
      </c>
      <c r="I17" s="306" t="s">
        <v>509</v>
      </c>
      <c r="J17" s="458" t="s">
        <v>410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467</v>
      </c>
      <c r="F18" s="452" t="s">
        <v>380</v>
      </c>
      <c r="G18" s="452" t="s">
        <v>441</v>
      </c>
      <c r="H18" s="452" t="s">
        <v>346</v>
      </c>
      <c r="I18" s="306" t="s">
        <v>509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467</v>
      </c>
      <c r="F19" s="452" t="s">
        <v>510</v>
      </c>
      <c r="G19" s="452" t="s">
        <v>441</v>
      </c>
      <c r="H19" s="452" t="s">
        <v>346</v>
      </c>
      <c r="I19" s="306" t="s">
        <v>509</v>
      </c>
      <c r="J19" s="458" t="s">
        <v>410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467</v>
      </c>
      <c r="F20" s="452" t="s">
        <v>510</v>
      </c>
      <c r="G20" s="452" t="s">
        <v>441</v>
      </c>
      <c r="H20" s="452" t="s">
        <v>346</v>
      </c>
      <c r="I20" s="306" t="s">
        <v>509</v>
      </c>
      <c r="J20" s="458" t="s">
        <v>410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510</v>
      </c>
      <c r="G21" s="452" t="s">
        <v>511</v>
      </c>
      <c r="H21" s="452" t="s">
        <v>346</v>
      </c>
      <c r="I21" s="452" t="s">
        <v>53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512</v>
      </c>
      <c r="G22" s="452" t="s">
        <v>511</v>
      </c>
      <c r="H22" s="452" t="s">
        <v>346</v>
      </c>
      <c r="I22" s="452" t="s">
        <v>53</v>
      </c>
      <c r="J22" s="458" t="s">
        <v>410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512</v>
      </c>
      <c r="G23" s="452" t="s">
        <v>511</v>
      </c>
      <c r="H23" s="452" t="s">
        <v>465</v>
      </c>
      <c r="I23" s="452" t="s">
        <v>53</v>
      </c>
      <c r="J23" s="458" t="s">
        <v>410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276</v>
      </c>
      <c r="F24" s="452" t="s">
        <v>512</v>
      </c>
      <c r="G24" s="452" t="s">
        <v>511</v>
      </c>
      <c r="H24" s="452" t="s">
        <v>446</v>
      </c>
      <c r="I24" s="452" t="s">
        <v>53</v>
      </c>
      <c r="J24" s="458" t="s">
        <v>410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276</v>
      </c>
      <c r="F25" s="452" t="s">
        <v>512</v>
      </c>
      <c r="G25" s="452" t="s">
        <v>53</v>
      </c>
      <c r="H25" s="452" t="s">
        <v>446</v>
      </c>
      <c r="I25" s="452" t="s">
        <v>513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276</v>
      </c>
      <c r="F26" s="452" t="s">
        <v>512</v>
      </c>
      <c r="G26" s="452" t="s">
        <v>514</v>
      </c>
      <c r="H26" s="452" t="s">
        <v>446</v>
      </c>
      <c r="I26" s="452" t="s">
        <v>513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276</v>
      </c>
      <c r="F27" s="452" t="s">
        <v>512</v>
      </c>
      <c r="G27" s="452" t="s">
        <v>514</v>
      </c>
      <c r="H27" s="452" t="s">
        <v>53</v>
      </c>
      <c r="I27" s="452" t="s">
        <v>513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276</v>
      </c>
      <c r="F28" s="452" t="s">
        <v>512</v>
      </c>
      <c r="G28" s="452" t="s">
        <v>514</v>
      </c>
      <c r="H28" s="452" t="s">
        <v>53</v>
      </c>
      <c r="I28" s="306" t="s">
        <v>447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515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516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517</v>
      </c>
      <c r="F6" s="282" t="s">
        <v>517</v>
      </c>
      <c r="G6" s="282" t="s">
        <v>517</v>
      </c>
      <c r="H6" s="282" t="s">
        <v>517</v>
      </c>
      <c r="I6" s="282" t="s">
        <v>517</v>
      </c>
      <c r="J6" s="237" t="s">
        <v>518</v>
      </c>
      <c r="K6" s="237" t="s">
        <v>518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519</v>
      </c>
      <c r="F7" s="452" t="s">
        <v>510</v>
      </c>
      <c r="G7" s="452" t="s">
        <v>519</v>
      </c>
      <c r="H7" s="452" t="s">
        <v>519</v>
      </c>
      <c r="I7" s="452" t="s">
        <v>467</v>
      </c>
      <c r="J7" s="540" t="s">
        <v>520</v>
      </c>
      <c r="K7" s="540" t="s">
        <v>521</v>
      </c>
      <c r="L7" s="61"/>
      <c r="M7" s="414" t="s">
        <v>54</v>
      </c>
      <c r="N7" s="326">
        <f>COUNTIF(E7:K39, "*YZ*")/2</f>
        <v>3.5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510</v>
      </c>
      <c r="G8" s="452" t="s">
        <v>519</v>
      </c>
      <c r="H8" s="452" t="s">
        <v>519</v>
      </c>
      <c r="I8" s="452" t="s">
        <v>467</v>
      </c>
      <c r="J8" s="540" t="s">
        <v>520</v>
      </c>
      <c r="K8" s="540" t="s">
        <v>521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467</v>
      </c>
      <c r="F9" s="452" t="s">
        <v>510</v>
      </c>
      <c r="G9" s="452" t="s">
        <v>68</v>
      </c>
      <c r="H9" s="452" t="s">
        <v>68</v>
      </c>
      <c r="I9" s="452" t="s">
        <v>467</v>
      </c>
      <c r="J9" s="540" t="s">
        <v>520</v>
      </c>
      <c r="K9" s="540" t="s">
        <v>521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441</v>
      </c>
      <c r="F10" s="452" t="s">
        <v>519</v>
      </c>
      <c r="G10" s="452" t="s">
        <v>68</v>
      </c>
      <c r="H10" s="452" t="s">
        <v>68</v>
      </c>
      <c r="I10" s="452" t="s">
        <v>467</v>
      </c>
      <c r="J10" s="540" t="s">
        <v>520</v>
      </c>
      <c r="K10" s="540" t="s">
        <v>521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441</v>
      </c>
      <c r="F11" s="452" t="s">
        <v>519</v>
      </c>
      <c r="G11" s="452" t="s">
        <v>68</v>
      </c>
      <c r="H11" s="452" t="s">
        <v>494</v>
      </c>
      <c r="I11" s="452" t="s">
        <v>467</v>
      </c>
      <c r="J11" s="540" t="s">
        <v>520</v>
      </c>
      <c r="K11" s="540" t="s">
        <v>521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441</v>
      </c>
      <c r="F12" s="452" t="s">
        <v>519</v>
      </c>
      <c r="G12" s="452" t="s">
        <v>68</v>
      </c>
      <c r="H12" s="452" t="s">
        <v>494</v>
      </c>
      <c r="I12" s="452" t="s">
        <v>467</v>
      </c>
      <c r="J12" s="540" t="s">
        <v>520</v>
      </c>
      <c r="K12" s="540" t="s">
        <v>521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522</v>
      </c>
      <c r="F13" s="452" t="s">
        <v>519</v>
      </c>
      <c r="G13" s="515" t="s">
        <v>441</v>
      </c>
      <c r="H13" s="306" t="s">
        <v>523</v>
      </c>
      <c r="I13" s="515" t="s">
        <v>441</v>
      </c>
      <c r="J13" s="540" t="s">
        <v>520</v>
      </c>
      <c r="K13" s="540" t="s">
        <v>521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469</v>
      </c>
      <c r="F14" s="452" t="s">
        <v>519</v>
      </c>
      <c r="G14" s="515" t="s">
        <v>441</v>
      </c>
      <c r="H14" s="306" t="s">
        <v>523</v>
      </c>
      <c r="I14" s="515" t="s">
        <v>441</v>
      </c>
      <c r="J14" s="540" t="s">
        <v>520</v>
      </c>
      <c r="K14" s="540" t="s">
        <v>521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469</v>
      </c>
      <c r="F15" s="452" t="s">
        <v>519</v>
      </c>
      <c r="G15" s="515" t="s">
        <v>441</v>
      </c>
      <c r="H15" s="452" t="s">
        <v>54</v>
      </c>
      <c r="I15" s="515" t="s">
        <v>441</v>
      </c>
      <c r="J15" s="540" t="s">
        <v>520</v>
      </c>
      <c r="K15" s="540" t="s">
        <v>521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524</v>
      </c>
      <c r="F16" s="452" t="s">
        <v>519</v>
      </c>
      <c r="G16" s="452" t="s">
        <v>68</v>
      </c>
      <c r="H16" s="452" t="s">
        <v>494</v>
      </c>
      <c r="I16" s="306" t="s">
        <v>327</v>
      </c>
      <c r="J16" s="540" t="s">
        <v>520</v>
      </c>
      <c r="K16" s="540" t="s">
        <v>521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524</v>
      </c>
      <c r="F17" s="452" t="s">
        <v>525</v>
      </c>
      <c r="G17" s="452" t="s">
        <v>68</v>
      </c>
      <c r="H17" s="452" t="s">
        <v>494</v>
      </c>
      <c r="I17" s="306" t="s">
        <v>327</v>
      </c>
      <c r="J17" s="540" t="s">
        <v>520</v>
      </c>
      <c r="K17" s="540" t="s">
        <v>521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524</v>
      </c>
      <c r="F18" s="452" t="s">
        <v>526</v>
      </c>
      <c r="G18" s="452" t="s">
        <v>68</v>
      </c>
      <c r="H18" s="452" t="s">
        <v>322</v>
      </c>
      <c r="I18" s="306" t="s">
        <v>527</v>
      </c>
      <c r="J18" s="540" t="s">
        <v>528</v>
      </c>
      <c r="K18" s="540" t="s">
        <v>521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524</v>
      </c>
      <c r="F19" s="452" t="s">
        <v>529</v>
      </c>
      <c r="G19" s="452" t="s">
        <v>53</v>
      </c>
      <c r="H19" s="452" t="s">
        <v>530</v>
      </c>
      <c r="I19" s="306" t="s">
        <v>510</v>
      </c>
      <c r="J19" s="540" t="s">
        <v>531</v>
      </c>
      <c r="K19" s="540" t="s">
        <v>532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524</v>
      </c>
      <c r="F20" s="452" t="s">
        <v>529</v>
      </c>
      <c r="G20" s="452" t="s">
        <v>53</v>
      </c>
      <c r="H20" s="452" t="s">
        <v>530</v>
      </c>
      <c r="I20" s="306" t="s">
        <v>527</v>
      </c>
      <c r="J20" s="540" t="s">
        <v>531</v>
      </c>
      <c r="K20" s="540" t="s">
        <v>521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524</v>
      </c>
      <c r="F21" s="452" t="s">
        <v>524</v>
      </c>
      <c r="G21" s="452" t="s">
        <v>68</v>
      </c>
      <c r="H21" s="452" t="s">
        <v>530</v>
      </c>
      <c r="I21" s="306" t="s">
        <v>533</v>
      </c>
      <c r="J21" s="540" t="s">
        <v>531</v>
      </c>
      <c r="K21" s="540" t="s">
        <v>521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524</v>
      </c>
      <c r="F22" s="452" t="s">
        <v>524</v>
      </c>
      <c r="G22" s="452" t="s">
        <v>534</v>
      </c>
      <c r="H22" s="452" t="s">
        <v>530</v>
      </c>
      <c r="I22" s="306" t="s">
        <v>533</v>
      </c>
      <c r="J22" s="540" t="s">
        <v>531</v>
      </c>
      <c r="K22" s="540" t="s">
        <v>521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485</v>
      </c>
      <c r="F23" s="452" t="s">
        <v>524</v>
      </c>
      <c r="G23" s="452" t="s">
        <v>534</v>
      </c>
      <c r="H23" s="452" t="s">
        <v>530</v>
      </c>
      <c r="I23" s="306" t="s">
        <v>533</v>
      </c>
      <c r="J23" s="540" t="s">
        <v>531</v>
      </c>
      <c r="K23" s="540" t="s">
        <v>521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485</v>
      </c>
      <c r="F24" s="452" t="s">
        <v>524</v>
      </c>
      <c r="G24" s="452" t="s">
        <v>534</v>
      </c>
      <c r="H24" s="452" t="s">
        <v>530</v>
      </c>
      <c r="I24" s="306" t="s">
        <v>535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524</v>
      </c>
      <c r="F25" s="452" t="s">
        <v>524</v>
      </c>
      <c r="G25" s="452" t="s">
        <v>67</v>
      </c>
      <c r="H25" s="452" t="s">
        <v>536</v>
      </c>
      <c r="I25" s="306" t="s">
        <v>535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524</v>
      </c>
      <c r="F26" s="452" t="s">
        <v>537</v>
      </c>
      <c r="G26" s="452" t="s">
        <v>67</v>
      </c>
      <c r="H26" s="452" t="s">
        <v>536</v>
      </c>
      <c r="I26" s="515" t="s">
        <v>441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524</v>
      </c>
      <c r="F27" s="452" t="s">
        <v>537</v>
      </c>
      <c r="G27" s="452" t="s">
        <v>67</v>
      </c>
      <c r="H27" s="452" t="s">
        <v>536</v>
      </c>
      <c r="I27" s="515" t="s">
        <v>441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524</v>
      </c>
      <c r="F28" s="452" t="s">
        <v>537</v>
      </c>
      <c r="G28" s="452" t="s">
        <v>67</v>
      </c>
      <c r="H28" s="452" t="s">
        <v>536</v>
      </c>
      <c r="I28" s="515" t="s">
        <v>441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538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538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538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538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538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538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538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538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538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290</v>
      </c>
      <c r="M50" s="61"/>
    </row>
    <row r="51" spans="2:13">
      <c r="B51" s="387" t="s">
        <v>136</v>
      </c>
      <c r="D51" t="s">
        <v>539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540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545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546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546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546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547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548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548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549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549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485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554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554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555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555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555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555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555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555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555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555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555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555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555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290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540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556</v>
      </c>
      <c r="F6" s="282" t="s">
        <v>556</v>
      </c>
      <c r="G6" s="282" t="s">
        <v>556</v>
      </c>
      <c r="H6" s="282" t="s">
        <v>556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514</v>
      </c>
      <c r="F7" s="452" t="s">
        <v>546</v>
      </c>
      <c r="G7" s="452" t="s">
        <v>557</v>
      </c>
      <c r="H7" s="452" t="s">
        <v>558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559</v>
      </c>
      <c r="F8" s="452" t="s">
        <v>560</v>
      </c>
      <c r="G8" s="452" t="s">
        <v>561</v>
      </c>
      <c r="H8" s="452" t="s">
        <v>558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514</v>
      </c>
      <c r="F9" s="452" t="s">
        <v>560</v>
      </c>
      <c r="G9" s="452" t="s">
        <v>557</v>
      </c>
      <c r="H9" s="452" t="s">
        <v>485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562</v>
      </c>
      <c r="F10" s="452" t="s">
        <v>560</v>
      </c>
      <c r="G10" s="452" t="s">
        <v>563</v>
      </c>
      <c r="H10" s="452" t="s">
        <v>485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564</v>
      </c>
      <c r="F11" s="452" t="s">
        <v>560</v>
      </c>
      <c r="G11" s="452" t="s">
        <v>565</v>
      </c>
      <c r="H11" s="452" t="s">
        <v>485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562</v>
      </c>
      <c r="F12" s="452" t="s">
        <v>566</v>
      </c>
      <c r="G12" s="452" t="s">
        <v>565</v>
      </c>
      <c r="H12" s="306" t="s">
        <v>527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562</v>
      </c>
      <c r="F13" s="452" t="s">
        <v>546</v>
      </c>
      <c r="G13" s="452" t="s">
        <v>565</v>
      </c>
      <c r="H13" s="306" t="s">
        <v>527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562</v>
      </c>
      <c r="F14" s="452" t="s">
        <v>546</v>
      </c>
      <c r="G14" s="452" t="s">
        <v>565</v>
      </c>
      <c r="H14" s="452" t="s">
        <v>485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562</v>
      </c>
      <c r="F15" s="452" t="s">
        <v>567</v>
      </c>
      <c r="G15" s="452" t="s">
        <v>568</v>
      </c>
      <c r="H15" s="452" t="s">
        <v>569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562</v>
      </c>
      <c r="F16" s="452" t="s">
        <v>570</v>
      </c>
      <c r="G16" s="452" t="s">
        <v>571</v>
      </c>
      <c r="H16" s="452" t="s">
        <v>572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564</v>
      </c>
      <c r="F17" s="452" t="s">
        <v>573</v>
      </c>
      <c r="G17" s="452" t="s">
        <v>571</v>
      </c>
      <c r="H17" s="452" t="s">
        <v>574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564</v>
      </c>
      <c r="F18" s="452" t="s">
        <v>573</v>
      </c>
      <c r="G18" s="452" t="s">
        <v>575</v>
      </c>
      <c r="H18" s="452" t="s">
        <v>574</v>
      </c>
      <c r="I18" s="306"/>
      <c r="J18" s="458"/>
      <c r="K18" s="458"/>
      <c r="L18" s="61"/>
      <c r="M18" s="414" t="s">
        <v>529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576</v>
      </c>
      <c r="F19" s="452" t="s">
        <v>573</v>
      </c>
      <c r="G19" s="452" t="s">
        <v>575</v>
      </c>
      <c r="H19" s="452" t="s">
        <v>577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576</v>
      </c>
      <c r="F20" s="452" t="s">
        <v>573</v>
      </c>
      <c r="G20" s="452" t="s">
        <v>575</v>
      </c>
      <c r="H20" s="452" t="s">
        <v>577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576</v>
      </c>
      <c r="F21" s="452" t="s">
        <v>573</v>
      </c>
      <c r="G21" s="452" t="s">
        <v>575</v>
      </c>
      <c r="H21" s="452" t="s">
        <v>578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579</v>
      </c>
      <c r="F22" s="452" t="s">
        <v>580</v>
      </c>
      <c r="G22" s="452" t="s">
        <v>581</v>
      </c>
      <c r="H22" s="452" t="s">
        <v>582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579</v>
      </c>
      <c r="F23" s="452" t="s">
        <v>580</v>
      </c>
      <c r="G23" s="452" t="s">
        <v>581</v>
      </c>
      <c r="H23" s="452" t="s">
        <v>582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579</v>
      </c>
      <c r="F24" s="452" t="s">
        <v>580</v>
      </c>
      <c r="G24" s="452" t="s">
        <v>581</v>
      </c>
      <c r="H24" s="452" t="s">
        <v>582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579</v>
      </c>
      <c r="F25" s="452" t="s">
        <v>583</v>
      </c>
      <c r="G25" s="452" t="s">
        <v>581</v>
      </c>
      <c r="H25" s="452" t="s">
        <v>582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579</v>
      </c>
      <c r="F26" s="452" t="s">
        <v>583</v>
      </c>
      <c r="G26" s="452" t="s">
        <v>581</v>
      </c>
      <c r="H26" s="452" t="s">
        <v>582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579</v>
      </c>
      <c r="F27" s="452" t="s">
        <v>584</v>
      </c>
      <c r="G27" s="452" t="s">
        <v>557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579</v>
      </c>
      <c r="F28" s="538" t="s">
        <v>57</v>
      </c>
      <c r="G28" s="353" t="s">
        <v>557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579</v>
      </c>
      <c r="F29" s="353"/>
      <c r="G29" s="353" t="s">
        <v>557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562</v>
      </c>
      <c r="F30" s="353"/>
      <c r="G30" s="353" t="s">
        <v>557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585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586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587</v>
      </c>
      <c r="F5" s="223" t="s">
        <v>588</v>
      </c>
      <c r="G5" s="223" t="s">
        <v>589</v>
      </c>
      <c r="H5" s="223" t="s">
        <v>590</v>
      </c>
      <c r="I5" s="223" t="s">
        <v>591</v>
      </c>
      <c r="J5" s="223" t="s">
        <v>592</v>
      </c>
      <c r="K5" s="223" t="s">
        <v>593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594</v>
      </c>
      <c r="F6" s="282" t="s">
        <v>594</v>
      </c>
      <c r="G6" s="282" t="s">
        <v>594</v>
      </c>
      <c r="H6" s="282" t="s">
        <v>594</v>
      </c>
      <c r="I6" s="282" t="s">
        <v>594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469</v>
      </c>
      <c r="F7" s="452" t="s">
        <v>469</v>
      </c>
      <c r="G7" s="452" t="s">
        <v>469</v>
      </c>
      <c r="H7" s="306" t="s">
        <v>510</v>
      </c>
      <c r="I7" s="306" t="s">
        <v>469</v>
      </c>
      <c r="J7" s="458" t="s">
        <v>595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469</v>
      </c>
      <c r="F8" s="452" t="s">
        <v>469</v>
      </c>
      <c r="G8" s="452" t="s">
        <v>596</v>
      </c>
      <c r="H8" s="306" t="s">
        <v>510</v>
      </c>
      <c r="I8" s="306" t="s">
        <v>469</v>
      </c>
      <c r="J8" s="458" t="s">
        <v>597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529</v>
      </c>
      <c r="F9" s="452" t="s">
        <v>469</v>
      </c>
      <c r="G9" s="452" t="s">
        <v>598</v>
      </c>
      <c r="H9" s="306" t="s">
        <v>598</v>
      </c>
      <c r="I9" s="306" t="s">
        <v>469</v>
      </c>
      <c r="J9" s="458" t="s">
        <v>597</v>
      </c>
      <c r="K9" s="460"/>
      <c r="L9" s="61"/>
      <c r="M9" s="414" t="s">
        <v>57</v>
      </c>
      <c r="N9" s="326">
        <f>COUNTIF(E7:K39, "*Rafi*")/2</f>
        <v>33</v>
      </c>
      <c r="O9" s="419" t="s">
        <v>599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596</v>
      </c>
      <c r="F10" s="452" t="s">
        <v>600</v>
      </c>
      <c r="G10" s="452" t="s">
        <v>601</v>
      </c>
      <c r="H10" s="306" t="s">
        <v>602</v>
      </c>
      <c r="I10" s="306" t="s">
        <v>600</v>
      </c>
      <c r="J10" s="458" t="s">
        <v>597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599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596</v>
      </c>
      <c r="F11" s="452" t="s">
        <v>600</v>
      </c>
      <c r="G11" s="452" t="s">
        <v>601</v>
      </c>
      <c r="H11" s="306" t="s">
        <v>602</v>
      </c>
      <c r="I11" s="306" t="s">
        <v>600</v>
      </c>
      <c r="J11" s="458" t="s">
        <v>603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596</v>
      </c>
      <c r="F12" s="452" t="s">
        <v>600</v>
      </c>
      <c r="G12" s="452" t="s">
        <v>601</v>
      </c>
      <c r="H12" s="306" t="s">
        <v>602</v>
      </c>
      <c r="I12" s="306" t="s">
        <v>600</v>
      </c>
      <c r="J12" s="458" t="s">
        <v>603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604</v>
      </c>
      <c r="F13" s="452" t="s">
        <v>600</v>
      </c>
      <c r="G13" s="452" t="s">
        <v>601</v>
      </c>
      <c r="H13" s="306" t="s">
        <v>602</v>
      </c>
      <c r="I13" s="306" t="s">
        <v>600</v>
      </c>
      <c r="J13" s="458" t="s">
        <v>603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604</v>
      </c>
      <c r="F14" s="452" t="s">
        <v>600</v>
      </c>
      <c r="G14" s="452" t="s">
        <v>601</v>
      </c>
      <c r="H14" s="306" t="s">
        <v>602</v>
      </c>
      <c r="I14" s="306" t="s">
        <v>600</v>
      </c>
      <c r="J14" s="458" t="s">
        <v>603</v>
      </c>
      <c r="K14" s="460" t="s">
        <v>605</v>
      </c>
      <c r="L14" s="61"/>
      <c r="M14" s="414" t="s">
        <v>62</v>
      </c>
      <c r="N14" s="326">
        <f>COUNTIF(E7:K39, "*Vijay*")/2</f>
        <v>36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604</v>
      </c>
      <c r="F15" s="452" t="s">
        <v>600</v>
      </c>
      <c r="G15" s="452" t="s">
        <v>601</v>
      </c>
      <c r="H15" s="306" t="s">
        <v>602</v>
      </c>
      <c r="I15" s="306" t="s">
        <v>600</v>
      </c>
      <c r="J15" s="458" t="s">
        <v>603</v>
      </c>
      <c r="K15" s="460" t="s">
        <v>605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604</v>
      </c>
      <c r="F16" s="452" t="s">
        <v>600</v>
      </c>
      <c r="G16" s="452" t="s">
        <v>606</v>
      </c>
      <c r="H16" s="306" t="s">
        <v>602</v>
      </c>
      <c r="I16" s="306" t="s">
        <v>600</v>
      </c>
      <c r="J16" s="458" t="s">
        <v>603</v>
      </c>
      <c r="K16" s="460" t="s">
        <v>607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600</v>
      </c>
      <c r="F17" s="452" t="s">
        <v>600</v>
      </c>
      <c r="G17" s="452" t="s">
        <v>606</v>
      </c>
      <c r="H17" s="306" t="s">
        <v>527</v>
      </c>
      <c r="I17" s="306" t="s">
        <v>600</v>
      </c>
      <c r="J17" s="458" t="s">
        <v>603</v>
      </c>
      <c r="K17" s="460" t="s">
        <v>608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604</v>
      </c>
      <c r="F18" s="452" t="s">
        <v>600</v>
      </c>
      <c r="G18" s="452" t="s">
        <v>609</v>
      </c>
      <c r="H18" s="452" t="s">
        <v>610</v>
      </c>
      <c r="I18" s="306" t="s">
        <v>600</v>
      </c>
      <c r="J18" s="458" t="s">
        <v>603</v>
      </c>
      <c r="K18" s="460" t="s">
        <v>608</v>
      </c>
      <c r="L18" s="61"/>
      <c r="M18" s="414" t="s">
        <v>529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604</v>
      </c>
      <c r="F19" s="452" t="s">
        <v>327</v>
      </c>
      <c r="G19" s="452" t="s">
        <v>611</v>
      </c>
      <c r="H19" s="452" t="s">
        <v>612</v>
      </c>
      <c r="I19" s="306" t="s">
        <v>613</v>
      </c>
      <c r="J19" s="458" t="s">
        <v>603</v>
      </c>
      <c r="K19" s="460" t="s">
        <v>608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604</v>
      </c>
      <c r="F20" s="452" t="s">
        <v>604</v>
      </c>
      <c r="G20" s="452" t="s">
        <v>614</v>
      </c>
      <c r="H20" s="452" t="s">
        <v>615</v>
      </c>
      <c r="I20" s="306" t="s">
        <v>616</v>
      </c>
      <c r="J20" s="458" t="s">
        <v>603</v>
      </c>
      <c r="K20" s="460" t="s">
        <v>608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604</v>
      </c>
      <c r="F21" s="452" t="s">
        <v>604</v>
      </c>
      <c r="G21" s="452" t="s">
        <v>614</v>
      </c>
      <c r="H21" s="452" t="s">
        <v>615</v>
      </c>
      <c r="I21" s="306" t="s">
        <v>617</v>
      </c>
      <c r="J21" s="458" t="s">
        <v>603</v>
      </c>
      <c r="K21" s="460" t="s">
        <v>608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604</v>
      </c>
      <c r="F22" s="452" t="s">
        <v>604</v>
      </c>
      <c r="G22" s="452" t="s">
        <v>618</v>
      </c>
      <c r="H22" s="452" t="s">
        <v>619</v>
      </c>
      <c r="I22" s="306" t="s">
        <v>620</v>
      </c>
      <c r="J22" s="458" t="s">
        <v>603</v>
      </c>
      <c r="K22" s="460" t="s">
        <v>621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604</v>
      </c>
      <c r="F23" s="452" t="s">
        <v>604</v>
      </c>
      <c r="G23" s="452" t="s">
        <v>618</v>
      </c>
      <c r="H23" s="452" t="s">
        <v>619</v>
      </c>
      <c r="I23" s="306" t="s">
        <v>622</v>
      </c>
      <c r="J23" s="458" t="s">
        <v>603</v>
      </c>
      <c r="K23" s="460" t="s">
        <v>621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604</v>
      </c>
      <c r="F24" s="452" t="s">
        <v>604</v>
      </c>
      <c r="G24" s="452" t="s">
        <v>623</v>
      </c>
      <c r="H24" s="452" t="s">
        <v>619</v>
      </c>
      <c r="I24" s="306" t="s">
        <v>622</v>
      </c>
      <c r="J24" s="458" t="s">
        <v>603</v>
      </c>
      <c r="K24" s="460" t="s">
        <v>621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624</v>
      </c>
      <c r="F25" s="452" t="s">
        <v>604</v>
      </c>
      <c r="G25" s="452" t="s">
        <v>623</v>
      </c>
      <c r="H25" s="452" t="s">
        <v>619</v>
      </c>
      <c r="I25" s="306" t="s">
        <v>622</v>
      </c>
      <c r="J25" s="458" t="s">
        <v>603</v>
      </c>
      <c r="K25" s="460" t="s">
        <v>621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624</v>
      </c>
      <c r="F26" s="452" t="s">
        <v>604</v>
      </c>
      <c r="G26" s="452" t="s">
        <v>625</v>
      </c>
      <c r="H26" s="452" t="s">
        <v>626</v>
      </c>
      <c r="I26" s="306" t="s">
        <v>622</v>
      </c>
      <c r="J26" s="458" t="s">
        <v>627</v>
      </c>
      <c r="K26" s="460" t="s">
        <v>628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624</v>
      </c>
      <c r="F27" s="452" t="s">
        <v>604</v>
      </c>
      <c r="G27" s="452" t="s">
        <v>625</v>
      </c>
      <c r="H27" s="452" t="s">
        <v>629</v>
      </c>
      <c r="I27" s="306" t="s">
        <v>622</v>
      </c>
      <c r="J27" s="458" t="s">
        <v>627</v>
      </c>
      <c r="K27" s="460" t="s">
        <v>628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624</v>
      </c>
      <c r="F28" s="452" t="s">
        <v>604</v>
      </c>
      <c r="G28" s="452" t="s">
        <v>630</v>
      </c>
      <c r="H28" s="452" t="s">
        <v>631</v>
      </c>
      <c r="I28" s="306" t="s">
        <v>632</v>
      </c>
      <c r="J28" s="458" t="s">
        <v>627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633</v>
      </c>
      <c r="G29" s="438" t="s">
        <v>634</v>
      </c>
      <c r="H29" s="438" t="s">
        <v>635</v>
      </c>
      <c r="I29" s="439" t="s">
        <v>636</v>
      </c>
      <c r="J29" s="458" t="s">
        <v>627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637</v>
      </c>
      <c r="G30" s="438" t="s">
        <v>634</v>
      </c>
      <c r="H30" s="438" t="s">
        <v>635</v>
      </c>
      <c r="I30" s="439" t="s">
        <v>638</v>
      </c>
      <c r="J30" s="458" t="s">
        <v>627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637</v>
      </c>
      <c r="G31" s="438" t="s">
        <v>634</v>
      </c>
      <c r="H31" s="438" t="s">
        <v>639</v>
      </c>
      <c r="I31" s="439" t="s">
        <v>638</v>
      </c>
      <c r="J31" s="458" t="s">
        <v>627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640</v>
      </c>
      <c r="G32" s="438" t="s">
        <v>634</v>
      </c>
      <c r="H32" s="438" t="s">
        <v>641</v>
      </c>
      <c r="I32" s="439" t="s">
        <v>638</v>
      </c>
      <c r="J32" s="458" t="s">
        <v>627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640</v>
      </c>
      <c r="G33" s="438" t="s">
        <v>634</v>
      </c>
      <c r="H33" s="438" t="s">
        <v>641</v>
      </c>
      <c r="I33" s="439" t="s">
        <v>638</v>
      </c>
      <c r="J33" s="458" t="s">
        <v>627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637</v>
      </c>
      <c r="G34" s="438" t="s">
        <v>642</v>
      </c>
      <c r="H34" s="438" t="s">
        <v>643</v>
      </c>
      <c r="I34" s="439" t="s">
        <v>638</v>
      </c>
      <c r="J34" s="458" t="s">
        <v>627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637</v>
      </c>
      <c r="G35" s="438" t="s">
        <v>642</v>
      </c>
      <c r="H35" s="438" t="s">
        <v>643</v>
      </c>
      <c r="I35" s="439" t="s">
        <v>638</v>
      </c>
      <c r="J35" s="458" t="s">
        <v>627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637</v>
      </c>
      <c r="G36" s="438" t="s">
        <v>642</v>
      </c>
      <c r="H36" s="438" t="s">
        <v>643</v>
      </c>
      <c r="I36" s="439" t="s">
        <v>638</v>
      </c>
      <c r="J36" s="458" t="s">
        <v>627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637</v>
      </c>
      <c r="G37" s="438" t="s">
        <v>644</v>
      </c>
      <c r="H37" s="438" t="s">
        <v>643</v>
      </c>
      <c r="I37" s="439" t="s">
        <v>638</v>
      </c>
      <c r="J37" s="458" t="s">
        <v>627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637</v>
      </c>
      <c r="G38" s="438" t="s">
        <v>644</v>
      </c>
      <c r="H38" s="438" t="s">
        <v>643</v>
      </c>
      <c r="I38" s="439" t="s">
        <v>638</v>
      </c>
      <c r="J38" s="458" t="s">
        <v>603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637</v>
      </c>
      <c r="G39" s="350" t="s">
        <v>60</v>
      </c>
      <c r="H39" s="276" t="s">
        <v>60</v>
      </c>
      <c r="I39" s="439" t="s">
        <v>636</v>
      </c>
      <c r="J39" s="458" t="s">
        <v>603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585</v>
      </c>
      <c r="M50" s="61"/>
      <c r="N50" s="62"/>
    </row>
    <row r="51" spans="2:14">
      <c r="B51" s="387" t="s">
        <v>136</v>
      </c>
      <c r="D51" t="s">
        <v>539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645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 t="s">
        <v>649</v>
      </c>
      <c r="I5" s="223" t="s">
        <v>650</v>
      </c>
      <c r="J5" s="223" t="s">
        <v>651</v>
      </c>
      <c r="K5" s="223" t="s">
        <v>652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653</v>
      </c>
      <c r="I7" s="306" t="s">
        <v>654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655</v>
      </c>
      <c r="H8" s="306" t="s">
        <v>656</v>
      </c>
      <c r="I8" s="306" t="s">
        <v>655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655</v>
      </c>
      <c r="H9" s="306" t="s">
        <v>656</v>
      </c>
      <c r="I9" s="306" t="s">
        <v>655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655</v>
      </c>
      <c r="H10" s="306" t="s">
        <v>656</v>
      </c>
      <c r="I10" s="306" t="s">
        <v>657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655</v>
      </c>
      <c r="H11" s="306" t="s">
        <v>656</v>
      </c>
      <c r="I11" s="306" t="s">
        <v>657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655</v>
      </c>
      <c r="H12" s="306" t="s">
        <v>656</v>
      </c>
      <c r="I12" s="306" t="s">
        <v>657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655</v>
      </c>
      <c r="H13" s="306" t="s">
        <v>656</v>
      </c>
      <c r="I13" s="306" t="s">
        <v>657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655</v>
      </c>
      <c r="H14" s="306" t="s">
        <v>656</v>
      </c>
      <c r="I14" s="306" t="s">
        <v>658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655</v>
      </c>
      <c r="H15" s="306" t="s">
        <v>656</v>
      </c>
      <c r="I15" s="306" t="s">
        <v>658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659</v>
      </c>
      <c r="I16" s="306" t="s">
        <v>660</v>
      </c>
      <c r="J16" s="458" t="s">
        <v>61</v>
      </c>
      <c r="K16" s="459" t="s">
        <v>661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662</v>
      </c>
      <c r="H17" s="306" t="s">
        <v>663</v>
      </c>
      <c r="I17" s="452" t="s">
        <v>664</v>
      </c>
      <c r="J17" s="458" t="s">
        <v>61</v>
      </c>
      <c r="K17" s="459" t="s">
        <v>661</v>
      </c>
      <c r="L17" s="61"/>
      <c r="M17" s="414" t="s">
        <v>65</v>
      </c>
      <c r="N17" s="326">
        <f>COUNTIF(E7:K39, "*Michael*")/2</f>
        <v>15</v>
      </c>
      <c r="O17" s="547" t="s">
        <v>665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662</v>
      </c>
      <c r="H18" s="306" t="s">
        <v>666</v>
      </c>
      <c r="I18" s="452" t="s">
        <v>664</v>
      </c>
      <c r="J18" s="458" t="s">
        <v>61</v>
      </c>
      <c r="K18" s="459" t="s">
        <v>661</v>
      </c>
      <c r="L18" s="61"/>
      <c r="M18" s="414" t="s">
        <v>529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662</v>
      </c>
      <c r="H19" s="306" t="s">
        <v>666</v>
      </c>
      <c r="I19" s="452" t="s">
        <v>664</v>
      </c>
      <c r="J19" s="458" t="s">
        <v>61</v>
      </c>
      <c r="K19" s="459" t="s">
        <v>661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667</v>
      </c>
      <c r="H20" s="306" t="s">
        <v>668</v>
      </c>
      <c r="I20" s="452" t="s">
        <v>669</v>
      </c>
      <c r="J20" s="458" t="s">
        <v>61</v>
      </c>
      <c r="K20" s="459" t="s">
        <v>661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670</v>
      </c>
      <c r="H21" s="306" t="s">
        <v>666</v>
      </c>
      <c r="I21" s="452" t="s">
        <v>664</v>
      </c>
      <c r="J21" s="458" t="s">
        <v>61</v>
      </c>
      <c r="K21" s="459" t="s">
        <v>661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667</v>
      </c>
      <c r="H22" s="306" t="s">
        <v>666</v>
      </c>
      <c r="I22" s="452" t="s">
        <v>664</v>
      </c>
      <c r="J22" s="458" t="s">
        <v>61</v>
      </c>
      <c r="K22" s="459" t="s">
        <v>661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671</v>
      </c>
      <c r="H23" s="306" t="s">
        <v>666</v>
      </c>
      <c r="I23" s="452" t="s">
        <v>664</v>
      </c>
      <c r="J23" s="458" t="s">
        <v>61</v>
      </c>
      <c r="K23" s="459" t="s">
        <v>661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671</v>
      </c>
      <c r="H24" s="306" t="s">
        <v>663</v>
      </c>
      <c r="I24" s="452" t="s">
        <v>672</v>
      </c>
      <c r="J24" s="458" t="s">
        <v>61</v>
      </c>
      <c r="K24" s="459" t="s">
        <v>661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671</v>
      </c>
      <c r="H25" s="452" t="s">
        <v>673</v>
      </c>
      <c r="I25" s="452" t="s">
        <v>673</v>
      </c>
      <c r="J25" s="458" t="s">
        <v>61</v>
      </c>
      <c r="K25" s="459" t="s">
        <v>661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671</v>
      </c>
      <c r="H26" s="452" t="s">
        <v>673</v>
      </c>
      <c r="I26" s="452" t="s">
        <v>674</v>
      </c>
      <c r="J26" s="458"/>
      <c r="K26" s="459" t="s">
        <v>661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530</v>
      </c>
      <c r="H27" s="452" t="s">
        <v>530</v>
      </c>
      <c r="I27" s="452" t="s">
        <v>529</v>
      </c>
      <c r="J27" s="458"/>
      <c r="K27" s="459" t="s">
        <v>661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529</v>
      </c>
      <c r="H28" s="452" t="s">
        <v>530</v>
      </c>
      <c r="I28" s="452" t="s">
        <v>529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94"/>
      <c r="D42" s="694"/>
      <c r="E42" s="694"/>
      <c r="F42" s="694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675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676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677</v>
      </c>
      <c r="K5" s="223" t="s">
        <v>678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679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6" t="s">
        <v>327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680</v>
      </c>
      <c r="F8" s="452" t="s">
        <v>681</v>
      </c>
      <c r="G8" s="452" t="s">
        <v>682</v>
      </c>
      <c r="H8" s="306" t="s">
        <v>683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682</v>
      </c>
      <c r="H9" s="306" t="s">
        <v>684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682</v>
      </c>
      <c r="H10" s="306" t="s">
        <v>684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682</v>
      </c>
      <c r="H11" s="306" t="s">
        <v>684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681</v>
      </c>
      <c r="G12" s="452" t="s">
        <v>682</v>
      </c>
      <c r="H12" s="306" t="s">
        <v>684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685</v>
      </c>
      <c r="G13" s="452" t="s">
        <v>682</v>
      </c>
      <c r="H13" s="306" t="s">
        <v>684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686</v>
      </c>
      <c r="F14" s="452" t="s">
        <v>685</v>
      </c>
      <c r="G14" s="452" t="s">
        <v>682</v>
      </c>
      <c r="H14" s="306" t="s">
        <v>684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686</v>
      </c>
      <c r="F15" s="452" t="s">
        <v>685</v>
      </c>
      <c r="G15" s="452" t="s">
        <v>682</v>
      </c>
      <c r="H15" s="306" t="s">
        <v>684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686</v>
      </c>
      <c r="F16" s="452" t="s">
        <v>685</v>
      </c>
      <c r="G16" s="452" t="s">
        <v>682</v>
      </c>
      <c r="H16" s="452" t="s">
        <v>687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688</v>
      </c>
      <c r="F17" s="452" t="s">
        <v>685</v>
      </c>
      <c r="G17" s="306" t="s">
        <v>689</v>
      </c>
      <c r="H17" s="452" t="s">
        <v>687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681</v>
      </c>
      <c r="G18" s="306" t="s">
        <v>689</v>
      </c>
      <c r="H18" s="452" t="s">
        <v>687</v>
      </c>
      <c r="I18" s="308"/>
      <c r="J18" s="458"/>
      <c r="K18" s="460" t="s">
        <v>57</v>
      </c>
      <c r="L18" s="61"/>
      <c r="M18" s="414" t="s">
        <v>529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350</v>
      </c>
      <c r="F19" s="452" t="s">
        <v>525</v>
      </c>
      <c r="G19" s="452" t="s">
        <v>691</v>
      </c>
      <c r="H19" s="452" t="s">
        <v>692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693</v>
      </c>
      <c r="F20" s="452" t="s">
        <v>525</v>
      </c>
      <c r="G20" s="452" t="s">
        <v>694</v>
      </c>
      <c r="H20" s="452" t="s">
        <v>695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693</v>
      </c>
      <c r="F21" s="452" t="s">
        <v>525</v>
      </c>
      <c r="G21" s="452" t="s">
        <v>696</v>
      </c>
      <c r="H21" s="452" t="s">
        <v>697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698</v>
      </c>
      <c r="F22" s="452" t="s">
        <v>699</v>
      </c>
      <c r="G22" s="452" t="s">
        <v>696</v>
      </c>
      <c r="H22" s="452" t="s">
        <v>700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698</v>
      </c>
      <c r="F23" s="452" t="s">
        <v>699</v>
      </c>
      <c r="G23" s="452" t="s">
        <v>696</v>
      </c>
      <c r="H23" s="452" t="s">
        <v>701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698</v>
      </c>
      <c r="F24" s="452" t="s">
        <v>702</v>
      </c>
      <c r="G24" s="452" t="s">
        <v>696</v>
      </c>
      <c r="H24" s="452" t="s">
        <v>701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698</v>
      </c>
      <c r="F25" s="452" t="s">
        <v>702</v>
      </c>
      <c r="G25" s="452" t="s">
        <v>696</v>
      </c>
      <c r="H25" s="452" t="s">
        <v>703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698</v>
      </c>
      <c r="F26" s="452" t="s">
        <v>704</v>
      </c>
      <c r="G26" s="452" t="s">
        <v>696</v>
      </c>
      <c r="H26" s="452" t="s">
        <v>703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514</v>
      </c>
      <c r="F27" s="452" t="s">
        <v>704</v>
      </c>
      <c r="G27" s="452" t="s">
        <v>696</v>
      </c>
      <c r="H27" s="452" t="s">
        <v>703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514</v>
      </c>
      <c r="F28" s="452" t="s">
        <v>704</v>
      </c>
      <c r="G28" s="452" t="s">
        <v>511</v>
      </c>
      <c r="H28" s="452" t="s">
        <v>703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705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705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705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705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94"/>
      <c r="D42" s="694"/>
      <c r="E42" s="694"/>
      <c r="F42" s="694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675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706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710</v>
      </c>
      <c r="I6" s="282" t="s">
        <v>711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713</v>
      </c>
      <c r="J10" s="458"/>
      <c r="K10" s="459" t="s">
        <v>714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713</v>
      </c>
      <c r="J11" s="458"/>
      <c r="K11" s="459" t="s">
        <v>714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715</v>
      </c>
      <c r="J12" s="458"/>
      <c r="K12" s="459" t="s">
        <v>714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716</v>
      </c>
      <c r="J13" s="458"/>
      <c r="K13" s="459" t="s">
        <v>714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717</v>
      </c>
      <c r="J14" s="458"/>
      <c r="K14" s="459" t="s">
        <v>714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717</v>
      </c>
      <c r="J15" s="458"/>
      <c r="K15" s="459" t="s">
        <v>714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717</v>
      </c>
      <c r="J16" s="458" t="s">
        <v>644</v>
      </c>
      <c r="K16" s="459" t="s">
        <v>714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717</v>
      </c>
      <c r="J17" s="458" t="s">
        <v>644</v>
      </c>
      <c r="K17" s="459" t="s">
        <v>714</v>
      </c>
      <c r="L17" s="61"/>
      <c r="M17" s="414" t="s">
        <v>65</v>
      </c>
      <c r="N17" s="326">
        <f>COUNTIF(E7:K39, "*Michael*")/2</f>
        <v>4.5</v>
      </c>
      <c r="O17" s="547" t="s">
        <v>690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717</v>
      </c>
      <c r="J18" s="458" t="s">
        <v>644</v>
      </c>
      <c r="K18" s="459" t="s">
        <v>714</v>
      </c>
      <c r="L18" s="61"/>
      <c r="M18" s="414" t="s">
        <v>529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718</v>
      </c>
      <c r="J19" s="458" t="s">
        <v>644</v>
      </c>
      <c r="K19" s="459" t="s">
        <v>714</v>
      </c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719</v>
      </c>
      <c r="J20" s="458" t="s">
        <v>644</v>
      </c>
      <c r="K20" s="459" t="s">
        <v>714</v>
      </c>
      <c r="L20" s="61"/>
      <c r="M20" s="414" t="s">
        <v>68</v>
      </c>
      <c r="N20" s="326">
        <f>COUNTIF(E7:K39, "*Shaun*")/2</f>
        <v>4</v>
      </c>
      <c r="O20" s="547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720</v>
      </c>
      <c r="J21" s="458" t="s">
        <v>644</v>
      </c>
      <c r="K21" s="459" t="s">
        <v>714</v>
      </c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720</v>
      </c>
      <c r="J22" s="458" t="s">
        <v>644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720</v>
      </c>
      <c r="J23" s="458" t="s">
        <v>644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94"/>
      <c r="D42" s="694"/>
      <c r="E42" s="694"/>
      <c r="F42" s="694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675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706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721</v>
      </c>
      <c r="F6" s="282" t="s">
        <v>711</v>
      </c>
      <c r="G6" s="282" t="s">
        <v>711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722</v>
      </c>
      <c r="F7" s="452" t="s">
        <v>723</v>
      </c>
      <c r="G7" s="452" t="s">
        <v>723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722</v>
      </c>
      <c r="F8" s="452" t="s">
        <v>723</v>
      </c>
      <c r="G8" s="452" t="s">
        <v>723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507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722</v>
      </c>
      <c r="F9" s="452" t="s">
        <v>723</v>
      </c>
      <c r="G9" s="452" t="s">
        <v>723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722</v>
      </c>
      <c r="F10" s="452" t="s">
        <v>723</v>
      </c>
      <c r="G10" s="452" t="s">
        <v>723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722</v>
      </c>
      <c r="F11" s="452" t="s">
        <v>723</v>
      </c>
      <c r="G11" s="452" t="s">
        <v>723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722</v>
      </c>
      <c r="F12" s="452" t="s">
        <v>63</v>
      </c>
      <c r="G12" s="452" t="s">
        <v>723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722</v>
      </c>
      <c r="F13" s="452" t="s">
        <v>68</v>
      </c>
      <c r="G13" s="306" t="s">
        <v>724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725</v>
      </c>
      <c r="F14" s="452" t="s">
        <v>68</v>
      </c>
      <c r="G14" s="452" t="s">
        <v>724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725</v>
      </c>
      <c r="F15" s="452" t="s">
        <v>726</v>
      </c>
      <c r="G15" s="452" t="s">
        <v>724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725</v>
      </c>
      <c r="F16" s="452" t="s">
        <v>727</v>
      </c>
      <c r="G16" s="452" t="s">
        <v>724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725</v>
      </c>
      <c r="F17" s="452" t="s">
        <v>727</v>
      </c>
      <c r="G17" s="452" t="s">
        <v>724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728</v>
      </c>
      <c r="F18" s="452" t="s">
        <v>729</v>
      </c>
      <c r="G18" s="452" t="s">
        <v>399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730</v>
      </c>
      <c r="F19" s="452" t="s">
        <v>297</v>
      </c>
      <c r="G19" s="452" t="s">
        <v>399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731</v>
      </c>
      <c r="G20" s="452" t="s">
        <v>399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732</v>
      </c>
      <c r="F21" s="452" t="s">
        <v>731</v>
      </c>
      <c r="G21" s="452" t="s">
        <v>399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732</v>
      </c>
      <c r="F22" s="452" t="s">
        <v>731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732</v>
      </c>
      <c r="F23" s="452" t="s">
        <v>733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732</v>
      </c>
      <c r="F24" s="452" t="s">
        <v>733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275</v>
      </c>
      <c r="F25" s="452" t="s">
        <v>733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275</v>
      </c>
      <c r="F26" s="452" t="s">
        <v>733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275</v>
      </c>
      <c r="F27" s="452" t="s">
        <v>734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275</v>
      </c>
      <c r="F28" s="452" t="s">
        <v>734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94"/>
      <c r="D42" s="694"/>
      <c r="E42" s="694"/>
      <c r="F42" s="694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735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736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95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744</v>
      </c>
      <c r="F7" s="452" t="s">
        <v>745</v>
      </c>
      <c r="G7" s="452" t="s">
        <v>744</v>
      </c>
      <c r="H7" s="696"/>
      <c r="I7" s="306" t="s">
        <v>746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507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744</v>
      </c>
      <c r="F8" s="452" t="s">
        <v>745</v>
      </c>
      <c r="G8" s="452" t="s">
        <v>744</v>
      </c>
      <c r="H8" s="696"/>
      <c r="I8" s="306" t="s">
        <v>746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507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744</v>
      </c>
      <c r="F9" s="452" t="s">
        <v>745</v>
      </c>
      <c r="G9" s="452" t="s">
        <v>744</v>
      </c>
      <c r="H9" s="696"/>
      <c r="I9" s="306" t="s">
        <v>746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744</v>
      </c>
      <c r="F10" s="452" t="s">
        <v>745</v>
      </c>
      <c r="G10" s="452" t="s">
        <v>744</v>
      </c>
      <c r="H10" s="696"/>
      <c r="I10" s="306" t="s">
        <v>746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744</v>
      </c>
      <c r="F11" s="452" t="s">
        <v>745</v>
      </c>
      <c r="G11" s="452" t="s">
        <v>744</v>
      </c>
      <c r="H11" s="696"/>
      <c r="I11" s="306" t="s">
        <v>746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747</v>
      </c>
      <c r="G12" s="306" t="s">
        <v>744</v>
      </c>
      <c r="H12" s="696"/>
      <c r="I12" s="306" t="s">
        <v>746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399</v>
      </c>
      <c r="F13" s="452" t="s">
        <v>726</v>
      </c>
      <c r="G13" s="452" t="s">
        <v>744</v>
      </c>
      <c r="H13" s="696"/>
      <c r="I13" s="306" t="s">
        <v>746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399</v>
      </c>
      <c r="F14" s="452" t="s">
        <v>727</v>
      </c>
      <c r="G14" s="452" t="s">
        <v>744</v>
      </c>
      <c r="H14" s="696"/>
      <c r="I14" s="306" t="s">
        <v>746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399</v>
      </c>
      <c r="F15" s="452" t="s">
        <v>727</v>
      </c>
      <c r="G15" s="452" t="s">
        <v>56</v>
      </c>
      <c r="H15" s="696"/>
      <c r="I15" s="306" t="s">
        <v>292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727</v>
      </c>
      <c r="G16" s="452" t="s">
        <v>56</v>
      </c>
      <c r="H16" s="696"/>
      <c r="I16" s="306" t="s">
        <v>292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389</v>
      </c>
      <c r="G17" s="452" t="s">
        <v>375</v>
      </c>
      <c r="H17" s="696"/>
      <c r="I17" s="306" t="s">
        <v>750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389</v>
      </c>
      <c r="F18" s="452" t="s">
        <v>745</v>
      </c>
      <c r="G18" s="452" t="s">
        <v>375</v>
      </c>
      <c r="H18" s="696"/>
      <c r="I18" s="306" t="s">
        <v>750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389</v>
      </c>
      <c r="F19" s="452" t="s">
        <v>745</v>
      </c>
      <c r="G19" s="452" t="s">
        <v>375</v>
      </c>
      <c r="H19" s="696"/>
      <c r="I19" s="306" t="s">
        <v>750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389</v>
      </c>
      <c r="F20" s="452" t="s">
        <v>751</v>
      </c>
      <c r="G20" s="452" t="s">
        <v>375</v>
      </c>
      <c r="H20" s="696"/>
      <c r="I20" s="306" t="s">
        <v>750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389</v>
      </c>
      <c r="F21" s="452" t="s">
        <v>751</v>
      </c>
      <c r="G21" s="452" t="s">
        <v>375</v>
      </c>
      <c r="H21" s="696"/>
      <c r="I21" s="306" t="s">
        <v>750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745</v>
      </c>
      <c r="F22" s="452" t="s">
        <v>752</v>
      </c>
      <c r="G22" s="452" t="s">
        <v>375</v>
      </c>
      <c r="H22" s="696"/>
      <c r="I22" s="306" t="s">
        <v>750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745</v>
      </c>
      <c r="F23" s="452" t="s">
        <v>752</v>
      </c>
      <c r="G23" s="452" t="s">
        <v>753</v>
      </c>
      <c r="H23" s="696"/>
      <c r="I23" s="306" t="s">
        <v>750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297</v>
      </c>
      <c r="F24" s="452" t="s">
        <v>752</v>
      </c>
      <c r="G24" s="452" t="s">
        <v>754</v>
      </c>
      <c r="H24" s="696"/>
      <c r="I24" s="306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297</v>
      </c>
      <c r="F25" s="452" t="s">
        <v>756</v>
      </c>
      <c r="G25" s="452" t="s">
        <v>757</v>
      </c>
      <c r="H25" s="696"/>
      <c r="I25" s="306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297</v>
      </c>
      <c r="F26" s="452" t="s">
        <v>758</v>
      </c>
      <c r="G26" s="452" t="s">
        <v>757</v>
      </c>
      <c r="H26" s="696"/>
      <c r="I26" s="306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297</v>
      </c>
      <c r="F27" s="452" t="s">
        <v>758</v>
      </c>
      <c r="G27" s="452" t="s">
        <v>757</v>
      </c>
      <c r="H27" s="697"/>
      <c r="I27" s="306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759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760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761</v>
      </c>
      <c r="F5" s="223" t="s">
        <v>762</v>
      </c>
      <c r="G5" s="223" t="s">
        <v>763</v>
      </c>
      <c r="H5" s="223" t="s">
        <v>764</v>
      </c>
      <c r="I5" s="223" t="s">
        <v>765</v>
      </c>
      <c r="J5" s="223" t="s">
        <v>766</v>
      </c>
      <c r="K5" s="223" t="s">
        <v>767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424" t="s">
        <v>768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401</v>
      </c>
      <c r="F7" s="452" t="s">
        <v>769</v>
      </c>
      <c r="G7" s="452" t="s">
        <v>387</v>
      </c>
      <c r="H7" s="306" t="s">
        <v>770</v>
      </c>
      <c r="I7" s="452" t="s">
        <v>771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401</v>
      </c>
      <c r="F8" s="452" t="s">
        <v>490</v>
      </c>
      <c r="G8" s="452" t="s">
        <v>772</v>
      </c>
      <c r="H8" s="306" t="s">
        <v>768</v>
      </c>
      <c r="I8" s="452" t="s">
        <v>771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773</v>
      </c>
      <c r="G9" s="452" t="s">
        <v>772</v>
      </c>
      <c r="H9" s="306" t="s">
        <v>768</v>
      </c>
      <c r="I9" s="452" t="s">
        <v>771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773</v>
      </c>
      <c r="G10" s="452" t="s">
        <v>772</v>
      </c>
      <c r="H10" s="306" t="s">
        <v>768</v>
      </c>
      <c r="I10" s="452" t="s">
        <v>771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307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773</v>
      </c>
      <c r="G11" s="452" t="s">
        <v>772</v>
      </c>
      <c r="H11" s="306" t="s">
        <v>768</v>
      </c>
      <c r="I11" s="452" t="s">
        <v>511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490</v>
      </c>
      <c r="G12" s="452" t="s">
        <v>744</v>
      </c>
      <c r="H12" s="452" t="s">
        <v>768</v>
      </c>
      <c r="I12" s="452" t="s">
        <v>511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654</v>
      </c>
      <c r="F13" s="452" t="s">
        <v>490</v>
      </c>
      <c r="G13" s="452" t="s">
        <v>744</v>
      </c>
      <c r="H13" s="452" t="s">
        <v>768</v>
      </c>
      <c r="I13" s="452" t="s">
        <v>511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654</v>
      </c>
      <c r="F14" s="452" t="s">
        <v>490</v>
      </c>
      <c r="G14" s="452" t="s">
        <v>744</v>
      </c>
      <c r="H14" s="452"/>
      <c r="I14" s="452" t="s">
        <v>511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654</v>
      </c>
      <c r="F15" s="452" t="s">
        <v>490</v>
      </c>
      <c r="G15" s="452" t="s">
        <v>744</v>
      </c>
      <c r="H15" s="452" t="s">
        <v>654</v>
      </c>
      <c r="I15" s="452" t="s">
        <v>511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654</v>
      </c>
      <c r="F16" s="452" t="s">
        <v>696</v>
      </c>
      <c r="G16" s="452" t="s">
        <v>744</v>
      </c>
      <c r="H16" s="452" t="s">
        <v>654</v>
      </c>
      <c r="I16" s="452" t="s">
        <v>774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654</v>
      </c>
      <c r="F17" s="452" t="s">
        <v>772</v>
      </c>
      <c r="G17" s="452" t="s">
        <v>775</v>
      </c>
      <c r="H17" s="452" t="s">
        <v>654</v>
      </c>
      <c r="I17" s="452" t="s">
        <v>774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772</v>
      </c>
      <c r="G18" s="452" t="s">
        <v>776</v>
      </c>
      <c r="H18" s="452" t="s">
        <v>654</v>
      </c>
      <c r="I18" s="452" t="s">
        <v>774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777</v>
      </c>
      <c r="G19" s="452" t="s">
        <v>778</v>
      </c>
      <c r="H19" s="452" t="s">
        <v>654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777</v>
      </c>
      <c r="G20" s="452" t="s">
        <v>778</v>
      </c>
      <c r="H20" s="452" t="s">
        <v>654</v>
      </c>
      <c r="I20" s="452" t="s">
        <v>768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779</v>
      </c>
      <c r="G21" s="452" t="s">
        <v>778</v>
      </c>
      <c r="H21" s="452"/>
      <c r="I21" s="452" t="s">
        <v>768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384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352</v>
      </c>
      <c r="G22" s="452" t="s">
        <v>681</v>
      </c>
      <c r="H22" s="452"/>
      <c r="I22" s="452" t="s">
        <v>768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307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780</v>
      </c>
      <c r="F23" s="452" t="s">
        <v>781</v>
      </c>
      <c r="G23" s="452" t="s">
        <v>63</v>
      </c>
      <c r="H23" s="452"/>
      <c r="I23" s="452" t="s">
        <v>768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780</v>
      </c>
      <c r="F24" s="452" t="s">
        <v>781</v>
      </c>
      <c r="G24" s="452" t="s">
        <v>63</v>
      </c>
      <c r="H24" s="452"/>
      <c r="I24" s="452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780</v>
      </c>
      <c r="F25" s="452" t="s">
        <v>781</v>
      </c>
      <c r="G25" s="452" t="s">
        <v>63</v>
      </c>
      <c r="H25" s="452"/>
      <c r="I25" s="452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780</v>
      </c>
      <c r="F26" s="452" t="s">
        <v>781</v>
      </c>
      <c r="G26" s="452" t="s">
        <v>63</v>
      </c>
      <c r="H26" s="452" t="s">
        <v>768</v>
      </c>
      <c r="I26" s="452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780</v>
      </c>
      <c r="F27" s="452" t="s">
        <v>781</v>
      </c>
      <c r="G27" s="452" t="s">
        <v>63</v>
      </c>
      <c r="H27" s="452" t="s">
        <v>768</v>
      </c>
      <c r="I27" s="452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768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768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768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759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782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783</v>
      </c>
      <c r="K5" s="223" t="s">
        <v>784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768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768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785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785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785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768</v>
      </c>
      <c r="F11" s="452" t="s">
        <v>53</v>
      </c>
      <c r="G11" s="306"/>
      <c r="H11" s="306" t="s">
        <v>785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786</v>
      </c>
      <c r="F12" s="452" t="s">
        <v>53</v>
      </c>
      <c r="G12" s="306"/>
      <c r="H12" s="306" t="s">
        <v>768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787</v>
      </c>
      <c r="F13" s="452" t="s">
        <v>53</v>
      </c>
      <c r="G13" s="452"/>
      <c r="H13" s="306" t="s">
        <v>768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788</v>
      </c>
      <c r="F14" s="452" t="s">
        <v>53</v>
      </c>
      <c r="G14" s="452"/>
      <c r="H14" s="306" t="s">
        <v>768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788</v>
      </c>
      <c r="F15" s="452" t="s">
        <v>789</v>
      </c>
      <c r="G15" s="452"/>
      <c r="H15" s="306" t="s">
        <v>768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788</v>
      </c>
      <c r="F16" s="452" t="s">
        <v>789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790</v>
      </c>
      <c r="F17" s="452" t="s">
        <v>789</v>
      </c>
      <c r="G17" s="452" t="s">
        <v>511</v>
      </c>
      <c r="H17" s="452" t="s">
        <v>791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768</v>
      </c>
      <c r="F18" s="452" t="s">
        <v>511</v>
      </c>
      <c r="G18" s="452" t="s">
        <v>511</v>
      </c>
      <c r="H18" s="452" t="s">
        <v>791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768</v>
      </c>
      <c r="F19" s="452" t="s">
        <v>511</v>
      </c>
      <c r="G19" s="452" t="s">
        <v>511</v>
      </c>
      <c r="H19" s="452" t="s">
        <v>791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768</v>
      </c>
      <c r="F20" s="452" t="s">
        <v>792</v>
      </c>
      <c r="G20" s="452" t="s">
        <v>511</v>
      </c>
      <c r="H20" s="452" t="s">
        <v>791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793</v>
      </c>
      <c r="F21" s="452" t="s">
        <v>792</v>
      </c>
      <c r="G21" s="452" t="s">
        <v>511</v>
      </c>
      <c r="H21" s="452" t="s">
        <v>791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384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794</v>
      </c>
      <c r="G22" s="452" t="s">
        <v>511</v>
      </c>
      <c r="H22" s="452" t="s">
        <v>791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307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727</v>
      </c>
      <c r="G23" s="452" t="s">
        <v>795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727</v>
      </c>
      <c r="G24" s="452" t="s">
        <v>795</v>
      </c>
      <c r="H24" s="452" t="s">
        <v>768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727</v>
      </c>
      <c r="G25" s="452" t="s">
        <v>796</v>
      </c>
      <c r="H25" s="452" t="s">
        <v>768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727</v>
      </c>
      <c r="G26" s="452" t="s">
        <v>757</v>
      </c>
      <c r="H26" s="452" t="s">
        <v>768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727</v>
      </c>
      <c r="G27" s="452" t="s">
        <v>796</v>
      </c>
      <c r="H27" s="452" t="s">
        <v>768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759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797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798</v>
      </c>
      <c r="F5" s="223" t="s">
        <v>799</v>
      </c>
      <c r="G5" s="223" t="s">
        <v>800</v>
      </c>
      <c r="H5" s="223" t="s">
        <v>801</v>
      </c>
      <c r="I5" s="223" t="s">
        <v>802</v>
      </c>
      <c r="J5" s="223" t="s">
        <v>803</v>
      </c>
      <c r="K5" s="223" t="s">
        <v>804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296</v>
      </c>
      <c r="F7" s="452" t="s">
        <v>768</v>
      </c>
      <c r="G7" s="306" t="s">
        <v>296</v>
      </c>
      <c r="H7" s="306" t="s">
        <v>296</v>
      </c>
      <c r="I7" s="306" t="s">
        <v>806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296</v>
      </c>
      <c r="F8" s="452" t="s">
        <v>768</v>
      </c>
      <c r="G8" s="306" t="s">
        <v>296</v>
      </c>
      <c r="H8" s="306" t="s">
        <v>296</v>
      </c>
      <c r="I8" s="306" t="s">
        <v>806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296</v>
      </c>
      <c r="F9" s="452" t="s">
        <v>768</v>
      </c>
      <c r="G9" s="306" t="s">
        <v>296</v>
      </c>
      <c r="H9" s="306" t="s">
        <v>296</v>
      </c>
      <c r="I9" s="306" t="s">
        <v>806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296</v>
      </c>
      <c r="F10" s="452" t="s">
        <v>768</v>
      </c>
      <c r="G10" s="306" t="s">
        <v>296</v>
      </c>
      <c r="H10" s="306" t="s">
        <v>296</v>
      </c>
      <c r="I10" s="306" t="s">
        <v>808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384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296</v>
      </c>
      <c r="F11" s="452" t="s">
        <v>768</v>
      </c>
      <c r="G11" s="306" t="s">
        <v>467</v>
      </c>
      <c r="H11" s="452" t="s">
        <v>296</v>
      </c>
      <c r="I11" s="306" t="s">
        <v>809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296</v>
      </c>
      <c r="F12" s="452" t="s">
        <v>768</v>
      </c>
      <c r="G12" s="306" t="s">
        <v>467</v>
      </c>
      <c r="H12" s="452" t="s">
        <v>296</v>
      </c>
      <c r="I12" s="306" t="s">
        <v>810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296</v>
      </c>
      <c r="F13" s="452"/>
      <c r="G13" s="306" t="s">
        <v>467</v>
      </c>
      <c r="H13" s="452" t="s">
        <v>296</v>
      </c>
      <c r="I13" s="306" t="s">
        <v>810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296</v>
      </c>
      <c r="F14" s="452"/>
      <c r="G14" s="306" t="s">
        <v>812</v>
      </c>
      <c r="H14" s="452" t="s">
        <v>813</v>
      </c>
      <c r="I14" s="306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296</v>
      </c>
      <c r="F15" s="452"/>
      <c r="G15" s="306" t="s">
        <v>812</v>
      </c>
      <c r="H15" s="452" t="s">
        <v>815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425</v>
      </c>
      <c r="F16" s="452" t="s">
        <v>67</v>
      </c>
      <c r="G16" s="306" t="s">
        <v>812</v>
      </c>
      <c r="H16" s="452" t="s">
        <v>815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425</v>
      </c>
      <c r="F17" s="452" t="s">
        <v>67</v>
      </c>
      <c r="G17" s="452" t="s">
        <v>304</v>
      </c>
      <c r="H17" s="452" t="s">
        <v>815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817</v>
      </c>
      <c r="F18" s="452"/>
      <c r="G18" s="452" t="s">
        <v>304</v>
      </c>
      <c r="H18" s="452" t="s">
        <v>818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819</v>
      </c>
      <c r="F19" s="452" t="s">
        <v>67</v>
      </c>
      <c r="G19" s="306" t="s">
        <v>820</v>
      </c>
      <c r="H19" s="452" t="s">
        <v>425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819</v>
      </c>
      <c r="F20" s="452" t="s">
        <v>67</v>
      </c>
      <c r="G20" s="306" t="s">
        <v>820</v>
      </c>
      <c r="H20" s="452" t="s">
        <v>425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819</v>
      </c>
      <c r="F21" s="452" t="s">
        <v>67</v>
      </c>
      <c r="G21" s="306" t="s">
        <v>820</v>
      </c>
      <c r="H21" s="452" t="s">
        <v>821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822</v>
      </c>
      <c r="F22" s="452"/>
      <c r="G22" s="452" t="s">
        <v>823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822</v>
      </c>
      <c r="F23" s="452"/>
      <c r="G23" s="452" t="s">
        <v>824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822</v>
      </c>
      <c r="F24" s="452"/>
      <c r="G24" s="452" t="s">
        <v>824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824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824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825</v>
      </c>
    </row>
    <row r="49" spans="2:15">
      <c r="B49" s="387" t="s">
        <v>136</v>
      </c>
      <c r="D49" t="s">
        <v>826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827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816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828</v>
      </c>
      <c r="H5" s="452" t="s">
        <v>816</v>
      </c>
      <c r="I5" s="223" t="s">
        <v>829</v>
      </c>
      <c r="J5" s="223" t="s">
        <v>830</v>
      </c>
      <c r="K5" s="223" t="s">
        <v>831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832</v>
      </c>
      <c r="F6" s="282" t="s">
        <v>832</v>
      </c>
      <c r="G6" s="282" t="s">
        <v>832</v>
      </c>
      <c r="H6" s="452" t="s">
        <v>816</v>
      </c>
      <c r="I6" s="282" t="s">
        <v>832</v>
      </c>
      <c r="J6" s="456"/>
      <c r="K6" s="457"/>
      <c r="L6" s="61"/>
      <c r="M6" s="424" t="s">
        <v>768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768</v>
      </c>
      <c r="F7" s="452" t="s">
        <v>768</v>
      </c>
      <c r="G7" s="306" t="s">
        <v>833</v>
      </c>
      <c r="H7" s="452" t="s">
        <v>816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768</v>
      </c>
      <c r="F8" s="452" t="s">
        <v>768</v>
      </c>
      <c r="G8" s="306" t="s">
        <v>833</v>
      </c>
      <c r="H8" s="452" t="s">
        <v>816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53</v>
      </c>
      <c r="G9" s="306" t="s">
        <v>834</v>
      </c>
      <c r="H9" s="452" t="s">
        <v>816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53</v>
      </c>
      <c r="G10" s="306" t="s">
        <v>834</v>
      </c>
      <c r="H10" s="452" t="s">
        <v>816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53</v>
      </c>
      <c r="G11" s="306" t="s">
        <v>834</v>
      </c>
      <c r="H11" s="452" t="s">
        <v>816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835</v>
      </c>
      <c r="H12" s="452" t="s">
        <v>816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835</v>
      </c>
      <c r="H13" s="452" t="s">
        <v>816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836</v>
      </c>
      <c r="G14" s="452" t="s">
        <v>833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837</v>
      </c>
      <c r="G15" s="452" t="s">
        <v>833</v>
      </c>
      <c r="H15" s="452" t="s">
        <v>62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837</v>
      </c>
      <c r="G16" s="452" t="s">
        <v>838</v>
      </c>
      <c r="H16" s="452" t="s">
        <v>813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839</v>
      </c>
      <c r="F17" s="452" t="s">
        <v>837</v>
      </c>
      <c r="G17" s="452" t="s">
        <v>840</v>
      </c>
      <c r="H17" s="452" t="s">
        <v>841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842</v>
      </c>
      <c r="F18" s="452" t="s">
        <v>843</v>
      </c>
      <c r="G18" s="452" t="s">
        <v>844</v>
      </c>
      <c r="H18" s="452" t="s">
        <v>841</v>
      </c>
      <c r="I18" s="452" t="s">
        <v>425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842</v>
      </c>
      <c r="F19" s="452" t="s">
        <v>843</v>
      </c>
      <c r="G19" s="452" t="s">
        <v>380</v>
      </c>
      <c r="H19" s="452" t="s">
        <v>841</v>
      </c>
      <c r="I19" s="452" t="s">
        <v>425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842</v>
      </c>
      <c r="F20" s="452" t="s">
        <v>845</v>
      </c>
      <c r="G20" s="452" t="s">
        <v>380</v>
      </c>
      <c r="H20" s="452" t="s">
        <v>846</v>
      </c>
      <c r="I20" s="452" t="s">
        <v>847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848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849</v>
      </c>
      <c r="F21" s="452" t="s">
        <v>845</v>
      </c>
      <c r="G21" s="452" t="s">
        <v>68</v>
      </c>
      <c r="H21" s="452" t="s">
        <v>846</v>
      </c>
      <c r="I21" s="452" t="s">
        <v>850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848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851</v>
      </c>
      <c r="F22" s="452" t="s">
        <v>852</v>
      </c>
      <c r="G22" s="452" t="s">
        <v>357</v>
      </c>
      <c r="H22" s="452" t="s">
        <v>534</v>
      </c>
      <c r="I22" s="452" t="s">
        <v>425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851</v>
      </c>
      <c r="F23" s="452" t="s">
        <v>853</v>
      </c>
      <c r="G23" s="452" t="s">
        <v>357</v>
      </c>
      <c r="H23" s="452" t="s">
        <v>534</v>
      </c>
      <c r="I23" s="452" t="s">
        <v>425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853</v>
      </c>
      <c r="G24" s="452" t="s">
        <v>57</v>
      </c>
      <c r="H24" s="452" t="s">
        <v>534</v>
      </c>
      <c r="I24" s="452" t="s">
        <v>425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853</v>
      </c>
      <c r="G25" s="452" t="s">
        <v>57</v>
      </c>
      <c r="H25" s="452" t="s">
        <v>854</v>
      </c>
      <c r="I25" s="452" t="s">
        <v>425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853</v>
      </c>
      <c r="G26" s="452"/>
      <c r="H26" s="452" t="s">
        <v>854</v>
      </c>
      <c r="I26" s="452" t="s">
        <v>425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825</v>
      </c>
    </row>
    <row r="49" spans="2:15">
      <c r="B49" s="387" t="s">
        <v>136</v>
      </c>
      <c r="D49" t="s">
        <v>826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855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857</v>
      </c>
      <c r="F6" s="282" t="s">
        <v>857</v>
      </c>
      <c r="G6" s="282" t="s">
        <v>857</v>
      </c>
      <c r="H6" s="282" t="s">
        <v>857</v>
      </c>
      <c r="I6" s="282" t="s">
        <v>857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425</v>
      </c>
      <c r="G9" s="306" t="s">
        <v>859</v>
      </c>
      <c r="H9" s="306" t="s">
        <v>57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860</v>
      </c>
      <c r="G10" s="306" t="s">
        <v>859</v>
      </c>
      <c r="H10" s="306" t="s">
        <v>861</v>
      </c>
      <c r="I10" s="306" t="s">
        <v>723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56</v>
      </c>
      <c r="G11" s="306" t="s">
        <v>303</v>
      </c>
      <c r="H11" s="452" t="s">
        <v>768</v>
      </c>
      <c r="I11" s="306" t="s">
        <v>723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768</v>
      </c>
      <c r="F12" s="452" t="s">
        <v>862</v>
      </c>
      <c r="G12" s="452" t="s">
        <v>56</v>
      </c>
      <c r="H12" s="452" t="s">
        <v>863</v>
      </c>
      <c r="I12" s="306" t="s">
        <v>723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768</v>
      </c>
      <c r="F13" s="452" t="s">
        <v>862</v>
      </c>
      <c r="G13" s="452" t="s">
        <v>56</v>
      </c>
      <c r="H13" s="452" t="s">
        <v>863</v>
      </c>
      <c r="I13" s="306" t="s">
        <v>723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768</v>
      </c>
      <c r="F14" s="452" t="s">
        <v>862</v>
      </c>
      <c r="G14" s="452" t="s">
        <v>864</v>
      </c>
      <c r="H14" s="452" t="s">
        <v>56</v>
      </c>
      <c r="I14" s="452" t="s">
        <v>865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768</v>
      </c>
      <c r="F15" s="452" t="s">
        <v>862</v>
      </c>
      <c r="G15" s="452" t="s">
        <v>866</v>
      </c>
      <c r="H15" s="452" t="s">
        <v>792</v>
      </c>
      <c r="I15" s="452" t="s">
        <v>865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768</v>
      </c>
      <c r="F16" s="452" t="s">
        <v>862</v>
      </c>
      <c r="G16" s="452" t="s">
        <v>866</v>
      </c>
      <c r="H16" s="452" t="s">
        <v>867</v>
      </c>
      <c r="I16" s="452" t="s">
        <v>868</v>
      </c>
      <c r="J16" s="458"/>
      <c r="K16" s="460"/>
      <c r="L16" s="61"/>
      <c r="M16" s="414" t="s">
        <v>816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869</v>
      </c>
      <c r="F17" s="452" t="s">
        <v>870</v>
      </c>
      <c r="G17" s="452" t="s">
        <v>864</v>
      </c>
      <c r="H17" s="452" t="s">
        <v>871</v>
      </c>
      <c r="I17" s="452" t="s">
        <v>872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816</v>
      </c>
      <c r="F18" s="452" t="s">
        <v>870</v>
      </c>
      <c r="G18" s="452" t="s">
        <v>864</v>
      </c>
      <c r="H18" s="452" t="s">
        <v>871</v>
      </c>
      <c r="I18" s="452" t="s">
        <v>872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816</v>
      </c>
      <c r="F19" s="452" t="s">
        <v>870</v>
      </c>
      <c r="G19" s="452" t="s">
        <v>864</v>
      </c>
      <c r="H19" s="452" t="s">
        <v>871</v>
      </c>
      <c r="I19" s="452" t="s">
        <v>873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870</v>
      </c>
      <c r="G20" s="452" t="s">
        <v>864</v>
      </c>
      <c r="H20" s="452" t="s">
        <v>871</v>
      </c>
      <c r="I20" s="452" t="s">
        <v>875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870</v>
      </c>
      <c r="G21" s="452" t="s">
        <v>56</v>
      </c>
      <c r="H21" s="452" t="s">
        <v>425</v>
      </c>
      <c r="I21" s="452" t="s">
        <v>876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877</v>
      </c>
      <c r="G22" s="452" t="s">
        <v>352</v>
      </c>
      <c r="H22" s="452" t="s">
        <v>425</v>
      </c>
      <c r="I22" s="452" t="s">
        <v>854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877</v>
      </c>
      <c r="G23" s="452" t="s">
        <v>352</v>
      </c>
      <c r="H23" s="452" t="s">
        <v>878</v>
      </c>
      <c r="I23" s="452" t="s">
        <v>854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879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877</v>
      </c>
      <c r="G24" s="452" t="s">
        <v>352</v>
      </c>
      <c r="H24" s="452" t="s">
        <v>878</v>
      </c>
      <c r="I24" s="452" t="s">
        <v>854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877</v>
      </c>
      <c r="G25" s="452" t="s">
        <v>352</v>
      </c>
      <c r="H25" s="452" t="s">
        <v>56</v>
      </c>
      <c r="I25" s="452" t="s">
        <v>854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880</v>
      </c>
      <c r="G26" s="452" t="s">
        <v>352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881</v>
      </c>
    </row>
    <row r="49" spans="2:15">
      <c r="B49" s="387" t="s">
        <v>136</v>
      </c>
      <c r="D49" t="s">
        <v>882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883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884</v>
      </c>
      <c r="F5" s="223" t="s">
        <v>885</v>
      </c>
      <c r="G5" s="223" t="s">
        <v>886</v>
      </c>
      <c r="H5" s="223" t="s">
        <v>887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888</v>
      </c>
      <c r="F6" s="282" t="s">
        <v>889</v>
      </c>
      <c r="G6" s="282" t="s">
        <v>890</v>
      </c>
      <c r="H6" s="282" t="s">
        <v>891</v>
      </c>
      <c r="I6" s="282" t="s">
        <v>892</v>
      </c>
      <c r="J6" s="456" t="s">
        <v>893</v>
      </c>
      <c r="K6" s="457"/>
      <c r="L6" s="61"/>
      <c r="M6" s="424" t="s">
        <v>768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889</v>
      </c>
      <c r="G7" s="306" t="s">
        <v>487</v>
      </c>
      <c r="H7" s="306" t="s">
        <v>894</v>
      </c>
      <c r="I7" s="306" t="s">
        <v>487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889</v>
      </c>
      <c r="G8" s="306" t="s">
        <v>487</v>
      </c>
      <c r="H8" s="306" t="s">
        <v>894</v>
      </c>
      <c r="I8" s="306" t="s">
        <v>487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889</v>
      </c>
      <c r="G9" s="306" t="s">
        <v>487</v>
      </c>
      <c r="H9" s="306" t="s">
        <v>894</v>
      </c>
      <c r="I9" s="306" t="s">
        <v>487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889</v>
      </c>
      <c r="G10" s="306" t="s">
        <v>487</v>
      </c>
      <c r="H10" s="306" t="s">
        <v>67</v>
      </c>
      <c r="I10" s="306" t="s">
        <v>487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895</v>
      </c>
      <c r="H11" s="452"/>
      <c r="I11" s="452" t="s">
        <v>896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895</v>
      </c>
      <c r="H12" s="452"/>
      <c r="I12" s="452" t="s">
        <v>896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895</v>
      </c>
      <c r="H13" s="452"/>
      <c r="I13" s="452" t="s">
        <v>896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895</v>
      </c>
      <c r="H14" s="452"/>
      <c r="I14" s="452" t="s">
        <v>897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895</v>
      </c>
      <c r="H15" s="452"/>
      <c r="I15" s="452" t="s">
        <v>897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896</v>
      </c>
      <c r="G16" s="452" t="s">
        <v>895</v>
      </c>
      <c r="H16" s="452" t="s">
        <v>898</v>
      </c>
      <c r="I16" s="452" t="s">
        <v>897</v>
      </c>
      <c r="J16" s="458"/>
      <c r="K16" s="460"/>
      <c r="L16" s="61"/>
      <c r="M16" s="414" t="s">
        <v>816</v>
      </c>
      <c r="N16" s="417">
        <f>COUNTIF(E7:I27, "*Casey*")/2</f>
        <v>1.5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899</v>
      </c>
      <c r="G17" s="452" t="s">
        <v>900</v>
      </c>
      <c r="H17" s="452" t="s">
        <v>898</v>
      </c>
      <c r="I17" s="452" t="s">
        <v>899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899</v>
      </c>
      <c r="G18" s="452" t="s">
        <v>900</v>
      </c>
      <c r="H18" s="452" t="s">
        <v>898</v>
      </c>
      <c r="I18" s="452" t="s">
        <v>899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902</v>
      </c>
      <c r="F19" s="452" t="s">
        <v>903</v>
      </c>
      <c r="G19" s="452" t="s">
        <v>900</v>
      </c>
      <c r="H19" s="452" t="s">
        <v>898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902</v>
      </c>
      <c r="F20" s="452" t="s">
        <v>340</v>
      </c>
      <c r="G20" s="452" t="s">
        <v>900</v>
      </c>
      <c r="H20" s="452" t="s">
        <v>898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902</v>
      </c>
      <c r="F21" s="452" t="s">
        <v>340</v>
      </c>
      <c r="G21" s="452" t="s">
        <v>900</v>
      </c>
      <c r="H21" s="452" t="s">
        <v>898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902</v>
      </c>
      <c r="F22" s="452" t="s">
        <v>903</v>
      </c>
      <c r="G22" s="452" t="s">
        <v>904</v>
      </c>
      <c r="H22" s="452" t="s">
        <v>898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902</v>
      </c>
      <c r="F23" s="452" t="s">
        <v>854</v>
      </c>
      <c r="G23" s="452" t="s">
        <v>904</v>
      </c>
      <c r="H23" s="452" t="s">
        <v>898</v>
      </c>
      <c r="I23" s="452" t="s">
        <v>899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902</v>
      </c>
      <c r="F24" s="452" t="s">
        <v>854</v>
      </c>
      <c r="G24" s="452" t="s">
        <v>904</v>
      </c>
      <c r="H24" s="452" t="s">
        <v>898</v>
      </c>
      <c r="I24" s="452" t="s">
        <v>899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340</v>
      </c>
      <c r="F25" s="452" t="s">
        <v>854</v>
      </c>
      <c r="G25" s="452" t="s">
        <v>895</v>
      </c>
      <c r="H25" s="452" t="s">
        <v>898</v>
      </c>
      <c r="I25" s="452" t="s">
        <v>899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340</v>
      </c>
      <c r="F26" s="452" t="s">
        <v>899</v>
      </c>
      <c r="G26" s="452" t="s">
        <v>904</v>
      </c>
      <c r="H26" s="452" t="s">
        <v>898</v>
      </c>
      <c r="I26" s="452" t="s">
        <v>899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905</v>
      </c>
    </row>
    <row r="49" spans="2:15">
      <c r="B49" s="387" t="s">
        <v>136</v>
      </c>
      <c r="D49" t="s">
        <v>906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907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768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916</v>
      </c>
      <c r="F7" s="452" t="s">
        <v>917</v>
      </c>
      <c r="G7" s="306" t="s">
        <v>303</v>
      </c>
      <c r="H7" s="306" t="s">
        <v>67</v>
      </c>
      <c r="I7" s="372" t="s">
        <v>918</v>
      </c>
      <c r="J7" s="393" t="s">
        <v>919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917</v>
      </c>
      <c r="F8" s="452" t="s">
        <v>920</v>
      </c>
      <c r="G8" s="306" t="s">
        <v>303</v>
      </c>
      <c r="H8" s="306" t="s">
        <v>67</v>
      </c>
      <c r="I8" s="372" t="s">
        <v>918</v>
      </c>
      <c r="J8" s="393" t="s">
        <v>919</v>
      </c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917</v>
      </c>
      <c r="F9" s="452" t="s">
        <v>920</v>
      </c>
      <c r="G9" s="306" t="s">
        <v>303</v>
      </c>
      <c r="H9" s="306" t="s">
        <v>67</v>
      </c>
      <c r="I9" s="372" t="s">
        <v>918</v>
      </c>
      <c r="J9" s="393" t="s">
        <v>919</v>
      </c>
      <c r="K9" s="300" t="s">
        <v>271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920</v>
      </c>
      <c r="F10" s="452" t="s">
        <v>920</v>
      </c>
      <c r="G10" s="306" t="s">
        <v>303</v>
      </c>
      <c r="H10" s="306" t="s">
        <v>67</v>
      </c>
      <c r="I10" s="372" t="s">
        <v>918</v>
      </c>
      <c r="J10" s="393" t="s">
        <v>919</v>
      </c>
      <c r="K10" s="300" t="s">
        <v>921</v>
      </c>
      <c r="L10" s="61"/>
      <c r="M10" s="414" t="s">
        <v>56</v>
      </c>
      <c r="N10" s="417">
        <f>COUNTIF(E7:I27, "*Alex*")/2</f>
        <v>0</v>
      </c>
      <c r="O10" s="419" t="s">
        <v>922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920</v>
      </c>
      <c r="F11" s="452" t="s">
        <v>920</v>
      </c>
      <c r="G11" s="306" t="s">
        <v>380</v>
      </c>
      <c r="H11" s="372" t="s">
        <v>68</v>
      </c>
      <c r="I11" s="306" t="s">
        <v>68</v>
      </c>
      <c r="J11" s="393" t="s">
        <v>919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858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920</v>
      </c>
      <c r="F12" s="452" t="s">
        <v>920</v>
      </c>
      <c r="G12" s="306" t="s">
        <v>380</v>
      </c>
      <c r="H12" s="372" t="s">
        <v>68</v>
      </c>
      <c r="I12" s="306" t="s">
        <v>68</v>
      </c>
      <c r="J12" s="393" t="s">
        <v>919</v>
      </c>
      <c r="K12" s="300" t="s">
        <v>921</v>
      </c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920</v>
      </c>
      <c r="F13" s="452" t="s">
        <v>920</v>
      </c>
      <c r="G13" s="306" t="s">
        <v>380</v>
      </c>
      <c r="H13" s="372" t="s">
        <v>68</v>
      </c>
      <c r="I13" s="306" t="s">
        <v>68</v>
      </c>
      <c r="J13" s="393" t="s">
        <v>919</v>
      </c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920</v>
      </c>
      <c r="F14" s="452" t="s">
        <v>923</v>
      </c>
      <c r="G14" s="306" t="s">
        <v>380</v>
      </c>
      <c r="H14" s="372" t="s">
        <v>68</v>
      </c>
      <c r="I14" s="306" t="s">
        <v>68</v>
      </c>
      <c r="J14" s="393" t="s">
        <v>919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920</v>
      </c>
      <c r="F15" s="452" t="s">
        <v>925</v>
      </c>
      <c r="G15" s="306" t="s">
        <v>380</v>
      </c>
      <c r="H15" s="372" t="s">
        <v>68</v>
      </c>
      <c r="I15" s="306" t="s">
        <v>68</v>
      </c>
      <c r="J15" s="393" t="s">
        <v>919</v>
      </c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920</v>
      </c>
      <c r="F16" s="452" t="s">
        <v>926</v>
      </c>
      <c r="G16" s="306" t="s">
        <v>67</v>
      </c>
      <c r="H16" s="336" t="s">
        <v>380</v>
      </c>
      <c r="I16" s="306" t="s">
        <v>467</v>
      </c>
      <c r="J16" s="393" t="s">
        <v>919</v>
      </c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920</v>
      </c>
      <c r="F17" s="466" t="s">
        <v>927</v>
      </c>
      <c r="G17" s="306" t="s">
        <v>303</v>
      </c>
      <c r="H17" s="336" t="s">
        <v>380</v>
      </c>
      <c r="I17" s="306" t="s">
        <v>467</v>
      </c>
      <c r="J17" s="393" t="s">
        <v>919</v>
      </c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920</v>
      </c>
      <c r="F18" s="466" t="s">
        <v>927</v>
      </c>
      <c r="G18" s="306" t="s">
        <v>303</v>
      </c>
      <c r="H18" s="372" t="s">
        <v>928</v>
      </c>
      <c r="I18" s="306" t="s">
        <v>467</v>
      </c>
      <c r="J18" s="393" t="s">
        <v>919</v>
      </c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920</v>
      </c>
      <c r="F19" s="466" t="s">
        <v>927</v>
      </c>
      <c r="G19" s="306" t="s">
        <v>67</v>
      </c>
      <c r="H19" s="372" t="s">
        <v>928</v>
      </c>
      <c r="I19" s="372" t="s">
        <v>918</v>
      </c>
      <c r="J19" s="393" t="s">
        <v>919</v>
      </c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920</v>
      </c>
      <c r="F20" s="452" t="s">
        <v>66</v>
      </c>
      <c r="G20" s="306" t="s">
        <v>67</v>
      </c>
      <c r="H20" s="372" t="s">
        <v>928</v>
      </c>
      <c r="I20" s="372" t="s">
        <v>918</v>
      </c>
      <c r="J20" s="393" t="s">
        <v>919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920</v>
      </c>
      <c r="F21" s="452" t="s">
        <v>65</v>
      </c>
      <c r="G21" s="306" t="s">
        <v>67</v>
      </c>
      <c r="H21" s="372" t="s">
        <v>928</v>
      </c>
      <c r="I21" s="306" t="s">
        <v>920</v>
      </c>
      <c r="J21" s="393" t="s">
        <v>919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929</v>
      </c>
      <c r="H22" s="372" t="s">
        <v>928</v>
      </c>
      <c r="I22" s="306" t="s">
        <v>920</v>
      </c>
      <c r="J22" s="393" t="s">
        <v>919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519</v>
      </c>
      <c r="G23" s="306" t="s">
        <v>929</v>
      </c>
      <c r="H23" s="372" t="s">
        <v>928</v>
      </c>
      <c r="I23" s="306" t="s">
        <v>930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519</v>
      </c>
      <c r="G24" s="306" t="s">
        <v>929</v>
      </c>
      <c r="H24" s="372" t="s">
        <v>918</v>
      </c>
      <c r="I24" s="306" t="s">
        <v>930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920</v>
      </c>
      <c r="F25" s="452" t="s">
        <v>519</v>
      </c>
      <c r="G25" s="306" t="s">
        <v>929</v>
      </c>
      <c r="H25" s="372" t="s">
        <v>918</v>
      </c>
      <c r="I25" s="306" t="s">
        <v>930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920</v>
      </c>
      <c r="F26" s="452" t="s">
        <v>519</v>
      </c>
      <c r="G26" s="306" t="s">
        <v>929</v>
      </c>
      <c r="H26" s="372" t="s">
        <v>918</v>
      </c>
      <c r="I26" s="372" t="s">
        <v>930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931</v>
      </c>
    </row>
    <row r="49" spans="2:15">
      <c r="B49" s="387" t="s">
        <v>136</v>
      </c>
      <c r="D49" t="s">
        <v>932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933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934</v>
      </c>
      <c r="F5" s="223" t="s">
        <v>935</v>
      </c>
      <c r="G5" s="223" t="s">
        <v>936</v>
      </c>
      <c r="H5" s="223" t="s">
        <v>937</v>
      </c>
      <c r="I5" s="223" t="s">
        <v>938</v>
      </c>
      <c r="J5" s="223" t="s">
        <v>939</v>
      </c>
      <c r="K5" s="223" t="s">
        <v>940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463</v>
      </c>
      <c r="F6" s="282" t="s">
        <v>463</v>
      </c>
      <c r="G6" s="282" t="s">
        <v>941</v>
      </c>
      <c r="H6" s="282" t="s">
        <v>941</v>
      </c>
      <c r="I6" s="282" t="s">
        <v>941</v>
      </c>
      <c r="J6" s="392"/>
      <c r="K6" s="276"/>
      <c r="L6" s="61"/>
      <c r="M6" s="424" t="s">
        <v>768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326</v>
      </c>
      <c r="H7" s="306" t="s">
        <v>942</v>
      </c>
      <c r="I7" s="306" t="s">
        <v>326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487</v>
      </c>
      <c r="H8" s="336" t="s">
        <v>487</v>
      </c>
      <c r="I8" s="306" t="s">
        <v>271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487</v>
      </c>
      <c r="H9" s="336" t="s">
        <v>271</v>
      </c>
      <c r="I9" s="306" t="s">
        <v>271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326</v>
      </c>
      <c r="H10" s="336" t="s">
        <v>487</v>
      </c>
      <c r="I10" s="306" t="s">
        <v>271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326</v>
      </c>
      <c r="H11" s="336" t="s">
        <v>943</v>
      </c>
      <c r="I11" s="306" t="s">
        <v>271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326</v>
      </c>
      <c r="H12" s="336" t="s">
        <v>944</v>
      </c>
      <c r="I12" s="306" t="s">
        <v>271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326</v>
      </c>
      <c r="H13" s="336" t="s">
        <v>944</v>
      </c>
      <c r="I13" s="306" t="s">
        <v>271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945</v>
      </c>
      <c r="F14" s="308"/>
      <c r="G14" s="306" t="s">
        <v>326</v>
      </c>
      <c r="H14" s="336" t="s">
        <v>944</v>
      </c>
      <c r="I14" s="306" t="s">
        <v>271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326</v>
      </c>
      <c r="H15" s="336" t="s">
        <v>944</v>
      </c>
      <c r="I15" s="306" t="s">
        <v>271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946</v>
      </c>
      <c r="H16" s="336" t="s">
        <v>944</v>
      </c>
      <c r="I16" s="306" t="s">
        <v>271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947</v>
      </c>
      <c r="H17" s="372" t="s">
        <v>948</v>
      </c>
      <c r="I17" s="306" t="s">
        <v>271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947</v>
      </c>
      <c r="H18" s="372" t="s">
        <v>948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271</v>
      </c>
      <c r="H19" s="372" t="s">
        <v>949</v>
      </c>
      <c r="I19" s="306" t="s">
        <v>271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271</v>
      </c>
      <c r="H20" s="372" t="s">
        <v>949</v>
      </c>
      <c r="I20" s="306" t="s">
        <v>271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947</v>
      </c>
      <c r="H21" s="372" t="s">
        <v>949</v>
      </c>
      <c r="I21" s="306" t="s">
        <v>271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947</v>
      </c>
      <c r="H22" s="372" t="s">
        <v>949</v>
      </c>
      <c r="I22" s="306" t="s">
        <v>271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947</v>
      </c>
      <c r="H23" s="372" t="s">
        <v>949</v>
      </c>
      <c r="I23" s="306" t="s">
        <v>271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947</v>
      </c>
      <c r="H24" s="372" t="s">
        <v>949</v>
      </c>
      <c r="I24" s="306" t="s">
        <v>271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946</v>
      </c>
      <c r="H25" s="372" t="s">
        <v>949</v>
      </c>
      <c r="I25" s="306" t="s">
        <v>271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946</v>
      </c>
      <c r="H26" s="372" t="s">
        <v>948</v>
      </c>
      <c r="I26" s="306" t="s">
        <v>271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951</v>
      </c>
      <c r="I27" s="439" t="s">
        <v>952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951</v>
      </c>
      <c r="I28" s="439" t="s">
        <v>952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951</v>
      </c>
      <c r="I29" s="439" t="s">
        <v>952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951</v>
      </c>
      <c r="I30" s="439" t="s">
        <v>952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951</v>
      </c>
      <c r="I31" s="439" t="s">
        <v>952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951</v>
      </c>
      <c r="I32" s="439" t="s">
        <v>952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951</v>
      </c>
      <c r="I33" s="439" t="s">
        <v>952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951</v>
      </c>
      <c r="I34" s="439" t="s">
        <v>952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951</v>
      </c>
      <c r="I35" s="439" t="s">
        <v>952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951</v>
      </c>
      <c r="I36" s="439" t="s">
        <v>952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951</v>
      </c>
      <c r="I37" s="439" t="s">
        <v>952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955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768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487</v>
      </c>
      <c r="F7" s="306" t="s">
        <v>487</v>
      </c>
      <c r="G7" s="306" t="s">
        <v>271</v>
      </c>
      <c r="H7" s="336" t="s">
        <v>487</v>
      </c>
      <c r="I7" s="306" t="s">
        <v>487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487</v>
      </c>
      <c r="F8" s="306" t="s">
        <v>487</v>
      </c>
      <c r="G8" s="306" t="s">
        <v>487</v>
      </c>
      <c r="H8" s="336" t="s">
        <v>487</v>
      </c>
      <c r="I8" s="306" t="s">
        <v>487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957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487</v>
      </c>
      <c r="F9" s="306" t="s">
        <v>487</v>
      </c>
      <c r="G9" s="306" t="s">
        <v>487</v>
      </c>
      <c r="H9" s="336" t="s">
        <v>958</v>
      </c>
      <c r="I9" s="306" t="s">
        <v>487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487</v>
      </c>
      <c r="F10" s="306" t="s">
        <v>487</v>
      </c>
      <c r="G10" s="306" t="s">
        <v>487</v>
      </c>
      <c r="H10" s="336" t="s">
        <v>958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487</v>
      </c>
      <c r="G11" s="306" t="s">
        <v>271</v>
      </c>
      <c r="H11" s="336" t="s">
        <v>959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487</v>
      </c>
      <c r="G12" s="306" t="s">
        <v>271</v>
      </c>
      <c r="H12" s="336" t="s">
        <v>959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487</v>
      </c>
      <c r="G13" s="306" t="s">
        <v>271</v>
      </c>
      <c r="H13" s="336" t="s">
        <v>959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487</v>
      </c>
      <c r="G14" s="306" t="s">
        <v>487</v>
      </c>
      <c r="H14" s="336" t="s">
        <v>962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487</v>
      </c>
      <c r="G15" s="306" t="s">
        <v>66</v>
      </c>
      <c r="H15" s="336" t="s">
        <v>963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960</v>
      </c>
      <c r="F16" s="306" t="s">
        <v>487</v>
      </c>
      <c r="G16" s="306" t="s">
        <v>66</v>
      </c>
      <c r="H16" s="336" t="s">
        <v>963</v>
      </c>
      <c r="I16" s="306" t="s">
        <v>298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960</v>
      </c>
      <c r="F17" s="306" t="s">
        <v>964</v>
      </c>
      <c r="G17" s="306" t="s">
        <v>965</v>
      </c>
      <c r="H17" s="336" t="s">
        <v>963</v>
      </c>
      <c r="I17" s="306" t="s">
        <v>966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960</v>
      </c>
      <c r="F18" s="306" t="s">
        <v>967</v>
      </c>
      <c r="G18" s="306" t="s">
        <v>965</v>
      </c>
      <c r="H18" s="336" t="s">
        <v>963</v>
      </c>
      <c r="I18" s="306" t="s">
        <v>966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960</v>
      </c>
      <c r="F19" s="306" t="s">
        <v>967</v>
      </c>
      <c r="G19" s="306" t="s">
        <v>965</v>
      </c>
      <c r="H19" s="336" t="s">
        <v>963</v>
      </c>
      <c r="I19" s="306" t="s">
        <v>968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967</v>
      </c>
      <c r="G20" s="306" t="s">
        <v>965</v>
      </c>
      <c r="H20" s="372" t="s">
        <v>969</v>
      </c>
      <c r="I20" s="306" t="s">
        <v>968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964</v>
      </c>
      <c r="G21" s="306" t="s">
        <v>965</v>
      </c>
      <c r="H21" s="372" t="s">
        <v>969</v>
      </c>
      <c r="I21" s="306" t="s">
        <v>968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964</v>
      </c>
      <c r="G22" s="306" t="s">
        <v>965</v>
      </c>
      <c r="H22" s="372" t="s">
        <v>969</v>
      </c>
      <c r="I22" s="306" t="s">
        <v>968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964</v>
      </c>
      <c r="G23" s="306" t="s">
        <v>965</v>
      </c>
      <c r="H23" s="372" t="s">
        <v>969</v>
      </c>
      <c r="I23" s="306" t="s">
        <v>970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964</v>
      </c>
      <c r="G24" s="306" t="s">
        <v>965</v>
      </c>
      <c r="H24" s="372" t="s">
        <v>969</v>
      </c>
      <c r="I24" s="306" t="s">
        <v>952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971</v>
      </c>
      <c r="G25" s="306" t="s">
        <v>965</v>
      </c>
      <c r="H25" s="372" t="s">
        <v>969</v>
      </c>
      <c r="I25" s="306" t="s">
        <v>952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971</v>
      </c>
      <c r="G26" s="306" t="s">
        <v>965</v>
      </c>
      <c r="H26" s="372" t="s">
        <v>271</v>
      </c>
      <c r="I26" s="306" t="s">
        <v>952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972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973</v>
      </c>
      <c r="F5" s="223" t="s">
        <v>974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975</v>
      </c>
      <c r="F6" s="282" t="s">
        <v>975</v>
      </c>
      <c r="G6" s="282" t="s">
        <v>975</v>
      </c>
      <c r="H6" s="282" t="s">
        <v>975</v>
      </c>
      <c r="I6" s="282" t="s">
        <v>975</v>
      </c>
      <c r="J6" s="392"/>
      <c r="K6" s="276"/>
      <c r="L6" s="61"/>
      <c r="M6" s="443" t="s">
        <v>768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976</v>
      </c>
      <c r="F7" s="306" t="s">
        <v>976</v>
      </c>
      <c r="G7" s="306" t="s">
        <v>976</v>
      </c>
      <c r="H7" s="306" t="s">
        <v>976</v>
      </c>
      <c r="I7" s="306" t="s">
        <v>976</v>
      </c>
      <c r="J7" s="393"/>
      <c r="K7" s="301" t="s">
        <v>271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976</v>
      </c>
      <c r="F8" s="306" t="s">
        <v>296</v>
      </c>
      <c r="G8" s="306" t="s">
        <v>66</v>
      </c>
      <c r="H8" s="306" t="s">
        <v>977</v>
      </c>
      <c r="I8" s="306" t="s">
        <v>487</v>
      </c>
      <c r="J8" s="393"/>
      <c r="K8" s="300" t="s">
        <v>271</v>
      </c>
      <c r="L8" s="61"/>
      <c r="M8" s="446" t="s">
        <v>54</v>
      </c>
      <c r="N8" s="440">
        <f>COUNTIF(E7:I27, "*YZ*")/2</f>
        <v>2</v>
      </c>
      <c r="O8" s="447" t="s">
        <v>384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977</v>
      </c>
      <c r="I9" s="306" t="s">
        <v>487</v>
      </c>
      <c r="J9" s="393"/>
      <c r="K9" s="300" t="s">
        <v>271</v>
      </c>
      <c r="L9" s="61"/>
      <c r="M9" s="446" t="s">
        <v>55</v>
      </c>
      <c r="N9" s="440">
        <f>COUNTIF(E7:I27, "*James*")/2</f>
        <v>0</v>
      </c>
      <c r="O9" s="447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514</v>
      </c>
      <c r="G10" s="306" t="s">
        <v>66</v>
      </c>
      <c r="H10" s="306" t="s">
        <v>977</v>
      </c>
      <c r="I10" s="306" t="s">
        <v>978</v>
      </c>
      <c r="J10" s="393"/>
      <c r="K10" s="300" t="s">
        <v>271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296</v>
      </c>
      <c r="F11" s="306" t="s">
        <v>514</v>
      </c>
      <c r="G11" s="306" t="s">
        <v>53</v>
      </c>
      <c r="H11" s="372" t="s">
        <v>58</v>
      </c>
      <c r="I11" s="306" t="s">
        <v>401</v>
      </c>
      <c r="J11" s="393"/>
      <c r="K11" s="300" t="s">
        <v>271</v>
      </c>
      <c r="L11" s="61"/>
      <c r="M11" s="446" t="s">
        <v>57</v>
      </c>
      <c r="N11" s="440">
        <f>COUNTIF(E7:I27, "*Rafi*")/2</f>
        <v>0</v>
      </c>
      <c r="O11" s="447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514</v>
      </c>
      <c r="G12" s="306" t="s">
        <v>53</v>
      </c>
      <c r="H12" s="372" t="s">
        <v>58</v>
      </c>
      <c r="I12" s="306" t="s">
        <v>401</v>
      </c>
      <c r="J12" s="393"/>
      <c r="K12" s="300" t="s">
        <v>271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514</v>
      </c>
      <c r="G13" s="306" t="s">
        <v>768</v>
      </c>
      <c r="H13" s="372" t="s">
        <v>58</v>
      </c>
      <c r="I13" s="306" t="s">
        <v>401</v>
      </c>
      <c r="J13" s="393"/>
      <c r="K13" s="300" t="s">
        <v>271</v>
      </c>
      <c r="L13" s="61"/>
      <c r="M13" s="446" t="s">
        <v>59</v>
      </c>
      <c r="N13" s="440">
        <f>COUNTIF(E7:I27, "*Nicholas*")/2</f>
        <v>0</v>
      </c>
      <c r="O13" s="447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271</v>
      </c>
      <c r="F14" s="306" t="s">
        <v>844</v>
      </c>
      <c r="G14" s="306" t="s">
        <v>768</v>
      </c>
      <c r="H14" s="372" t="s">
        <v>58</v>
      </c>
      <c r="I14" s="306" t="s">
        <v>401</v>
      </c>
      <c r="J14" s="393" t="s">
        <v>979</v>
      </c>
      <c r="K14" s="300" t="s">
        <v>271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271</v>
      </c>
      <c r="F15" s="306" t="s">
        <v>768</v>
      </c>
      <c r="G15" s="306" t="s">
        <v>768</v>
      </c>
      <c r="H15" s="372" t="s">
        <v>58</v>
      </c>
      <c r="I15" s="306" t="s">
        <v>401</v>
      </c>
      <c r="J15" s="393" t="s">
        <v>979</v>
      </c>
      <c r="K15" s="300" t="s">
        <v>271</v>
      </c>
      <c r="L15" s="61"/>
      <c r="M15" s="446" t="s">
        <v>61</v>
      </c>
      <c r="N15" s="440">
        <f>COUNTIF(E7:I27, "*Tai Wei*")/2</f>
        <v>0</v>
      </c>
      <c r="O15" s="447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271</v>
      </c>
      <c r="F16" s="306" t="s">
        <v>785</v>
      </c>
      <c r="G16" s="306" t="s">
        <v>980</v>
      </c>
      <c r="H16" s="336" t="s">
        <v>981</v>
      </c>
      <c r="I16" s="306" t="s">
        <v>982</v>
      </c>
      <c r="J16" s="393" t="s">
        <v>979</v>
      </c>
      <c r="K16" s="300"/>
      <c r="L16" s="61"/>
      <c r="M16" s="446" t="s">
        <v>816</v>
      </c>
      <c r="N16" s="440">
        <f>COUNTIF(E7:I27, "*Casey*")/2</f>
        <v>0</v>
      </c>
      <c r="O16" s="447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271</v>
      </c>
      <c r="F17" s="306" t="s">
        <v>785</v>
      </c>
      <c r="G17" s="306" t="s">
        <v>980</v>
      </c>
      <c r="H17" s="336" t="s">
        <v>981</v>
      </c>
      <c r="I17" s="306" t="s">
        <v>983</v>
      </c>
      <c r="J17" s="393" t="s">
        <v>979</v>
      </c>
      <c r="K17" s="300"/>
      <c r="L17" s="61"/>
      <c r="M17" s="446" t="s">
        <v>62</v>
      </c>
      <c r="N17" s="440">
        <f>COUNTIF(E7:I27, "*Vijay*")/2</f>
        <v>0</v>
      </c>
      <c r="O17" s="447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271</v>
      </c>
      <c r="F18" s="306" t="s">
        <v>785</v>
      </c>
      <c r="G18" s="306" t="s">
        <v>980</v>
      </c>
      <c r="H18" s="336" t="s">
        <v>981</v>
      </c>
      <c r="I18" s="306" t="s">
        <v>983</v>
      </c>
      <c r="J18" s="393" t="s">
        <v>979</v>
      </c>
      <c r="K18" s="300"/>
      <c r="L18" s="61"/>
      <c r="M18" s="446" t="s">
        <v>63</v>
      </c>
      <c r="N18" s="440">
        <f>COUNTIF(E7:I27, "*Griselda*")/2</f>
        <v>0</v>
      </c>
      <c r="O18" s="447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487</v>
      </c>
      <c r="F19" s="306" t="s">
        <v>785</v>
      </c>
      <c r="G19" s="306" t="s">
        <v>980</v>
      </c>
      <c r="H19" s="336" t="s">
        <v>981</v>
      </c>
      <c r="I19" s="306" t="s">
        <v>487</v>
      </c>
      <c r="J19" s="393" t="s">
        <v>979</v>
      </c>
      <c r="K19" s="300"/>
      <c r="L19" s="61"/>
      <c r="M19" s="446" t="s">
        <v>64</v>
      </c>
      <c r="N19" s="440">
        <f>COUNTIF(E7:I27, "*Haikal*")/2</f>
        <v>0</v>
      </c>
      <c r="O19" s="447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984</v>
      </c>
      <c r="F20" s="306" t="s">
        <v>785</v>
      </c>
      <c r="G20" s="306" t="s">
        <v>980</v>
      </c>
      <c r="H20" s="336" t="s">
        <v>981</v>
      </c>
      <c r="I20" s="306" t="s">
        <v>487</v>
      </c>
      <c r="J20" s="393" t="s">
        <v>979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984</v>
      </c>
      <c r="F21" s="306" t="s">
        <v>546</v>
      </c>
      <c r="G21" s="306" t="s">
        <v>985</v>
      </c>
      <c r="H21" s="336" t="s">
        <v>981</v>
      </c>
      <c r="I21" s="306" t="s">
        <v>487</v>
      </c>
      <c r="J21" s="393" t="s">
        <v>979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986</v>
      </c>
      <c r="F22" s="306" t="s">
        <v>987</v>
      </c>
      <c r="G22" s="306" t="s">
        <v>66</v>
      </c>
      <c r="H22" s="336" t="s">
        <v>981</v>
      </c>
      <c r="I22" s="306" t="s">
        <v>67</v>
      </c>
      <c r="J22" s="393" t="s">
        <v>979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986</v>
      </c>
      <c r="F23" s="306" t="s">
        <v>987</v>
      </c>
      <c r="G23" s="306" t="s">
        <v>66</v>
      </c>
      <c r="H23" s="336" t="s">
        <v>981</v>
      </c>
      <c r="I23" s="306" t="s">
        <v>67</v>
      </c>
      <c r="J23" s="393" t="s">
        <v>979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984</v>
      </c>
      <c r="F24" s="306" t="s">
        <v>987</v>
      </c>
      <c r="G24" s="306" t="s">
        <v>985</v>
      </c>
      <c r="H24" s="336" t="s">
        <v>67</v>
      </c>
      <c r="I24" s="306" t="s">
        <v>67</v>
      </c>
      <c r="J24" s="393" t="s">
        <v>979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984</v>
      </c>
      <c r="F25" s="306" t="s">
        <v>988</v>
      </c>
      <c r="G25" s="306" t="s">
        <v>985</v>
      </c>
      <c r="H25" s="336" t="s">
        <v>67</v>
      </c>
      <c r="I25" s="306" t="s">
        <v>67</v>
      </c>
      <c r="J25" s="393" t="s">
        <v>979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984</v>
      </c>
      <c r="F26" s="306" t="s">
        <v>988</v>
      </c>
      <c r="G26" s="306" t="s">
        <v>985</v>
      </c>
      <c r="H26" s="372"/>
      <c r="I26" s="372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989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990</v>
      </c>
      <c r="F5" s="223" t="s">
        <v>991</v>
      </c>
      <c r="G5" s="223" t="s">
        <v>992</v>
      </c>
      <c r="H5" s="223" t="s">
        <v>993</v>
      </c>
      <c r="I5" s="223" t="s">
        <v>994</v>
      </c>
      <c r="J5" s="223" t="s">
        <v>995</v>
      </c>
      <c r="K5" s="223" t="s">
        <v>996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997</v>
      </c>
      <c r="F6" s="282" t="s">
        <v>997</v>
      </c>
      <c r="G6" s="282" t="s">
        <v>997</v>
      </c>
      <c r="H6" s="282" t="s">
        <v>997</v>
      </c>
      <c r="I6" s="282" t="s">
        <v>997</v>
      </c>
      <c r="J6" s="392"/>
      <c r="K6" s="276"/>
      <c r="L6" s="61"/>
      <c r="M6" s="424" t="s">
        <v>768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998</v>
      </c>
      <c r="F7" s="306" t="s">
        <v>998</v>
      </c>
      <c r="G7" s="306" t="s">
        <v>768</v>
      </c>
      <c r="H7" s="336"/>
      <c r="I7" s="306"/>
      <c r="J7" s="393" t="s">
        <v>978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998</v>
      </c>
      <c r="F8" s="306" t="s">
        <v>998</v>
      </c>
      <c r="G8" s="306" t="s">
        <v>768</v>
      </c>
      <c r="H8" s="336" t="s">
        <v>58</v>
      </c>
      <c r="I8" s="306"/>
      <c r="J8" s="393" t="s">
        <v>978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998</v>
      </c>
      <c r="F9" s="306" t="s">
        <v>998</v>
      </c>
      <c r="G9" s="306" t="s">
        <v>999</v>
      </c>
      <c r="H9" s="336" t="s">
        <v>58</v>
      </c>
      <c r="I9" s="306" t="s">
        <v>271</v>
      </c>
      <c r="J9" s="393" t="s">
        <v>1000</v>
      </c>
      <c r="K9" s="300" t="s">
        <v>1001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1002</v>
      </c>
      <c r="F10" s="306" t="s">
        <v>998</v>
      </c>
      <c r="G10" s="306" t="s">
        <v>1003</v>
      </c>
      <c r="H10" s="336" t="s">
        <v>58</v>
      </c>
      <c r="I10" s="306" t="s">
        <v>271</v>
      </c>
      <c r="J10" s="393" t="s">
        <v>1000</v>
      </c>
      <c r="K10" s="300" t="s">
        <v>1004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1002</v>
      </c>
      <c r="F11" s="306" t="s">
        <v>1005</v>
      </c>
      <c r="G11" s="306" t="s">
        <v>271</v>
      </c>
      <c r="H11" s="372" t="s">
        <v>58</v>
      </c>
      <c r="I11" s="306" t="s">
        <v>271</v>
      </c>
      <c r="J11" s="393" t="s">
        <v>1000</v>
      </c>
      <c r="K11" s="300" t="s">
        <v>1004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1002</v>
      </c>
      <c r="F12" s="306" t="s">
        <v>1005</v>
      </c>
      <c r="G12" s="306" t="s">
        <v>271</v>
      </c>
      <c r="H12" s="372" t="s">
        <v>58</v>
      </c>
      <c r="I12" s="306" t="s">
        <v>271</v>
      </c>
      <c r="J12" s="393" t="s">
        <v>1000</v>
      </c>
      <c r="K12" s="300" t="s">
        <v>1004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1002</v>
      </c>
      <c r="F13" s="306" t="s">
        <v>1005</v>
      </c>
      <c r="G13" s="306" t="s">
        <v>271</v>
      </c>
      <c r="H13" s="372" t="s">
        <v>58</v>
      </c>
      <c r="I13" s="306" t="s">
        <v>271</v>
      </c>
      <c r="J13" s="393" t="s">
        <v>1000</v>
      </c>
      <c r="K13" s="300" t="s">
        <v>1004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1006</v>
      </c>
      <c r="F14" s="306" t="s">
        <v>1005</v>
      </c>
      <c r="G14" s="306" t="s">
        <v>271</v>
      </c>
      <c r="H14" s="372" t="s">
        <v>58</v>
      </c>
      <c r="I14" s="306" t="s">
        <v>271</v>
      </c>
      <c r="J14" s="393" t="s">
        <v>1000</v>
      </c>
      <c r="K14" s="300" t="s">
        <v>1004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1006</v>
      </c>
      <c r="F15" s="306" t="s">
        <v>1005</v>
      </c>
      <c r="G15" s="306" t="s">
        <v>487</v>
      </c>
      <c r="H15" s="372" t="s">
        <v>58</v>
      </c>
      <c r="I15" s="306" t="s">
        <v>271</v>
      </c>
      <c r="J15" s="393" t="s">
        <v>1000</v>
      </c>
      <c r="K15" s="300" t="s">
        <v>1004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1007</v>
      </c>
      <c r="F16" s="306" t="s">
        <v>1005</v>
      </c>
      <c r="G16" s="306" t="s">
        <v>65</v>
      </c>
      <c r="H16" s="336" t="s">
        <v>1008</v>
      </c>
      <c r="I16" s="306" t="s">
        <v>978</v>
      </c>
      <c r="J16" s="393" t="s">
        <v>1000</v>
      </c>
      <c r="K16" s="300" t="s">
        <v>1004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1010</v>
      </c>
      <c r="G17" s="306" t="s">
        <v>1011</v>
      </c>
      <c r="H17" s="336" t="s">
        <v>1008</v>
      </c>
      <c r="I17" s="306" t="s">
        <v>978</v>
      </c>
      <c r="J17" s="393" t="s">
        <v>1000</v>
      </c>
      <c r="K17" s="300" t="s">
        <v>1004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1012</v>
      </c>
      <c r="G18" s="306" t="s">
        <v>1011</v>
      </c>
      <c r="H18" s="336" t="s">
        <v>1008</v>
      </c>
      <c r="I18" s="306" t="s">
        <v>978</v>
      </c>
      <c r="J18" s="393" t="s">
        <v>1000</v>
      </c>
      <c r="K18" s="300" t="s">
        <v>1004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1012</v>
      </c>
      <c r="G19" s="306" t="s">
        <v>1011</v>
      </c>
      <c r="H19" s="336" t="s">
        <v>1013</v>
      </c>
      <c r="I19" s="306" t="s">
        <v>978</v>
      </c>
      <c r="J19" s="393" t="s">
        <v>1000</v>
      </c>
      <c r="K19" s="300" t="s">
        <v>1004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1012</v>
      </c>
      <c r="G20" s="306" t="s">
        <v>1011</v>
      </c>
      <c r="H20" s="336" t="s">
        <v>1013</v>
      </c>
      <c r="I20" s="306" t="s">
        <v>978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320</v>
      </c>
      <c r="G21" s="306" t="s">
        <v>1011</v>
      </c>
      <c r="H21" s="336" t="s">
        <v>1008</v>
      </c>
      <c r="I21" s="306" t="s">
        <v>978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1014</v>
      </c>
      <c r="G22" s="306" t="s">
        <v>65</v>
      </c>
      <c r="H22" s="336" t="s">
        <v>1008</v>
      </c>
      <c r="I22" s="306" t="s">
        <v>978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1014</v>
      </c>
      <c r="G23" s="306" t="s">
        <v>65</v>
      </c>
      <c r="H23" s="336" t="s">
        <v>1008</v>
      </c>
      <c r="I23" s="306" t="s">
        <v>978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1014</v>
      </c>
      <c r="G24" s="306" t="s">
        <v>65</v>
      </c>
      <c r="H24" s="336" t="s">
        <v>529</v>
      </c>
      <c r="I24" s="306" t="s">
        <v>978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1015</v>
      </c>
      <c r="G25" s="306" t="s">
        <v>65</v>
      </c>
      <c r="H25" s="336" t="s">
        <v>1016</v>
      </c>
      <c r="I25" s="306" t="s">
        <v>978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1017</v>
      </c>
      <c r="G26" s="306" t="s">
        <v>65</v>
      </c>
      <c r="H26" s="336" t="s">
        <v>1016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1018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1019</v>
      </c>
      <c r="F5" s="223" t="s">
        <v>1020</v>
      </c>
      <c r="G5" s="223" t="s">
        <v>1021</v>
      </c>
      <c r="H5" s="223" t="s">
        <v>1022</v>
      </c>
      <c r="I5" s="223" t="s">
        <v>1023</v>
      </c>
      <c r="J5" s="223" t="s">
        <v>1024</v>
      </c>
      <c r="K5" s="223" t="s">
        <v>1025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2"/>
      <c r="K6" s="276"/>
      <c r="L6" s="61"/>
      <c r="M6" s="424" t="s">
        <v>768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1026</v>
      </c>
      <c r="K7" s="393" t="s">
        <v>1027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1028</v>
      </c>
      <c r="K8" s="393" t="s">
        <v>1027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271</v>
      </c>
      <c r="F9" s="306"/>
      <c r="G9" s="306" t="s">
        <v>546</v>
      </c>
      <c r="H9" s="336"/>
      <c r="I9" s="306"/>
      <c r="J9" s="393" t="s">
        <v>1028</v>
      </c>
      <c r="K9" s="393" t="s">
        <v>1027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487</v>
      </c>
      <c r="F10" s="306"/>
      <c r="G10" s="306" t="s">
        <v>271</v>
      </c>
      <c r="H10" s="336"/>
      <c r="I10" s="306"/>
      <c r="J10" s="393" t="s">
        <v>1028</v>
      </c>
      <c r="K10" s="393" t="s">
        <v>1027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768</v>
      </c>
      <c r="G11" s="306" t="s">
        <v>271</v>
      </c>
      <c r="H11" s="372" t="s">
        <v>54</v>
      </c>
      <c r="I11" s="306"/>
      <c r="J11" s="393" t="s">
        <v>1028</v>
      </c>
      <c r="K11" s="393" t="s">
        <v>1027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768</v>
      </c>
      <c r="G12" s="306" t="s">
        <v>271</v>
      </c>
      <c r="H12" s="372" t="s">
        <v>54</v>
      </c>
      <c r="I12" s="306"/>
      <c r="J12" s="393" t="s">
        <v>1028</v>
      </c>
      <c r="K12" s="393" t="s">
        <v>1027</v>
      </c>
      <c r="L12" s="61"/>
      <c r="M12" s="414" t="s">
        <v>58</v>
      </c>
      <c r="N12" s="417">
        <f>COUNTIF(E7:I27, "*Wei Yen*")/2</f>
        <v>0</v>
      </c>
      <c r="O12" s="419" t="s">
        <v>1029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487</v>
      </c>
      <c r="F13" s="306" t="s">
        <v>768</v>
      </c>
      <c r="G13" s="306" t="s">
        <v>487</v>
      </c>
      <c r="H13" s="372" t="s">
        <v>54</v>
      </c>
      <c r="I13" s="306"/>
      <c r="J13" s="393" t="s">
        <v>1028</v>
      </c>
      <c r="K13" s="393" t="s">
        <v>1027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768</v>
      </c>
      <c r="F14" s="306" t="s">
        <v>768</v>
      </c>
      <c r="G14" s="306" t="s">
        <v>54</v>
      </c>
      <c r="H14" s="372" t="s">
        <v>54</v>
      </c>
      <c r="I14" s="306"/>
      <c r="J14" s="393" t="s">
        <v>1028</v>
      </c>
      <c r="K14" s="393" t="s">
        <v>1027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1009</v>
      </c>
      <c r="F15" s="306" t="s">
        <v>768</v>
      </c>
      <c r="G15" s="306" t="s">
        <v>54</v>
      </c>
      <c r="H15" s="372" t="s">
        <v>1030</v>
      </c>
      <c r="I15" s="306" t="s">
        <v>1031</v>
      </c>
      <c r="J15" s="393" t="s">
        <v>1028</v>
      </c>
      <c r="K15" s="393" t="s">
        <v>1027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1009</v>
      </c>
      <c r="F16" s="306" t="s">
        <v>768</v>
      </c>
      <c r="G16" s="306" t="s">
        <v>54</v>
      </c>
      <c r="H16" s="336" t="s">
        <v>1032</v>
      </c>
      <c r="I16" s="306" t="s">
        <v>1033</v>
      </c>
      <c r="J16" s="393" t="s">
        <v>1028</v>
      </c>
      <c r="K16" s="393" t="s">
        <v>1027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806</v>
      </c>
      <c r="G17" s="306" t="s">
        <v>65</v>
      </c>
      <c r="H17" s="336" t="s">
        <v>952</v>
      </c>
      <c r="I17" s="306" t="s">
        <v>1033</v>
      </c>
      <c r="J17" s="393" t="s">
        <v>1028</v>
      </c>
      <c r="K17" s="393" t="s">
        <v>1027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770</v>
      </c>
      <c r="G18" s="306" t="s">
        <v>65</v>
      </c>
      <c r="H18" s="372" t="s">
        <v>969</v>
      </c>
      <c r="I18" s="306" t="s">
        <v>1033</v>
      </c>
      <c r="J18" s="393" t="s">
        <v>1028</v>
      </c>
      <c r="K18" s="393" t="s">
        <v>1027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1034</v>
      </c>
      <c r="G19" s="306" t="s">
        <v>65</v>
      </c>
      <c r="H19" s="372" t="s">
        <v>969</v>
      </c>
      <c r="I19" s="306" t="s">
        <v>1030</v>
      </c>
      <c r="J19" s="393" t="s">
        <v>1028</v>
      </c>
      <c r="K19" s="393" t="s">
        <v>1027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1035</v>
      </c>
      <c r="F20" s="306" t="s">
        <v>1036</v>
      </c>
      <c r="G20" s="306" t="s">
        <v>327</v>
      </c>
      <c r="H20" s="372" t="s">
        <v>1037</v>
      </c>
      <c r="I20" s="306" t="s">
        <v>969</v>
      </c>
      <c r="J20" s="393" t="s">
        <v>1028</v>
      </c>
      <c r="K20" s="393" t="s">
        <v>1027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1038</v>
      </c>
      <c r="F21" s="306" t="s">
        <v>1039</v>
      </c>
      <c r="G21" s="306" t="s">
        <v>327</v>
      </c>
      <c r="H21" s="372" t="s">
        <v>1037</v>
      </c>
      <c r="I21" s="306" t="s">
        <v>969</v>
      </c>
      <c r="J21" s="393" t="s">
        <v>1028</v>
      </c>
      <c r="K21" s="393" t="s">
        <v>1027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510</v>
      </c>
      <c r="F22" s="306" t="s">
        <v>1039</v>
      </c>
      <c r="G22" s="306" t="s">
        <v>327</v>
      </c>
      <c r="H22" s="372" t="s">
        <v>1037</v>
      </c>
      <c r="I22" s="306" t="s">
        <v>1040</v>
      </c>
      <c r="J22" s="393" t="s">
        <v>1028</v>
      </c>
      <c r="K22" s="393" t="s">
        <v>1027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510</v>
      </c>
      <c r="F23" s="306" t="s">
        <v>1039</v>
      </c>
      <c r="G23" s="306" t="s">
        <v>327</v>
      </c>
      <c r="H23" s="372" t="s">
        <v>1037</v>
      </c>
      <c r="I23" s="306" t="s">
        <v>1040</v>
      </c>
      <c r="J23" s="393" t="s">
        <v>1028</v>
      </c>
      <c r="K23" s="393" t="s">
        <v>1027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1039</v>
      </c>
      <c r="G24" s="306" t="s">
        <v>327</v>
      </c>
      <c r="H24" s="372" t="s">
        <v>969</v>
      </c>
      <c r="I24" s="306" t="s">
        <v>1040</v>
      </c>
      <c r="J24" s="393" t="s">
        <v>1028</v>
      </c>
      <c r="K24" s="393" t="s">
        <v>1027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1039</v>
      </c>
      <c r="G25" s="306" t="s">
        <v>327</v>
      </c>
      <c r="H25" s="372" t="s">
        <v>969</v>
      </c>
      <c r="I25" s="306" t="s">
        <v>1040</v>
      </c>
      <c r="J25" s="393" t="s">
        <v>1028</v>
      </c>
      <c r="K25" s="393" t="s">
        <v>1027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1041</v>
      </c>
      <c r="G26" s="306"/>
      <c r="H26" s="372" t="s">
        <v>56</v>
      </c>
      <c r="I26" s="372" t="s">
        <v>1042</v>
      </c>
      <c r="J26" s="393" t="s">
        <v>1028</v>
      </c>
      <c r="K26" s="393" t="s">
        <v>1027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1043</v>
      </c>
      <c r="J27" s="393" t="s">
        <v>1028</v>
      </c>
      <c r="K27" s="393" t="s">
        <v>1027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1043</v>
      </c>
      <c r="J28" s="393" t="s">
        <v>1028</v>
      </c>
      <c r="K28" s="393" t="s">
        <v>1027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1043</v>
      </c>
      <c r="J29" s="393" t="s">
        <v>1028</v>
      </c>
      <c r="K29" s="393" t="s">
        <v>1027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1043</v>
      </c>
      <c r="J30" s="393" t="s">
        <v>1028</v>
      </c>
      <c r="K30" s="393" t="s">
        <v>1027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1043</v>
      </c>
      <c r="J31" s="393" t="s">
        <v>1028</v>
      </c>
      <c r="K31" s="393" t="s">
        <v>1027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1043</v>
      </c>
      <c r="J32" s="393" t="s">
        <v>1028</v>
      </c>
      <c r="K32" s="393" t="s">
        <v>1027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1043</v>
      </c>
      <c r="J33" s="393" t="s">
        <v>1028</v>
      </c>
      <c r="K33" s="393" t="s">
        <v>1027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1043</v>
      </c>
      <c r="J34" s="393" t="s">
        <v>1028</v>
      </c>
      <c r="K34" s="393" t="s">
        <v>1027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1043</v>
      </c>
      <c r="J35" s="393" t="s">
        <v>1028</v>
      </c>
      <c r="K35" s="393" t="s">
        <v>1027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1043</v>
      </c>
      <c r="J36" s="393" t="s">
        <v>1028</v>
      </c>
      <c r="K36" s="393" t="s">
        <v>1027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1044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1045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1046</v>
      </c>
      <c r="J5" s="223" t="s">
        <v>1047</v>
      </c>
      <c r="K5" s="223" t="s">
        <v>1048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1049</v>
      </c>
      <c r="F6" s="282" t="s">
        <v>1049</v>
      </c>
      <c r="G6" s="282" t="s">
        <v>1049</v>
      </c>
      <c r="H6" s="282" t="s">
        <v>1049</v>
      </c>
      <c r="I6" s="282" t="s">
        <v>1049</v>
      </c>
      <c r="J6" s="392"/>
      <c r="K6" s="276"/>
      <c r="L6" s="61"/>
      <c r="M6" s="424" t="s">
        <v>768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1050</v>
      </c>
      <c r="F7" s="306" t="s">
        <v>271</v>
      </c>
      <c r="G7" s="306" t="s">
        <v>1051</v>
      </c>
      <c r="H7" s="336" t="s">
        <v>271</v>
      </c>
      <c r="I7" s="306" t="s">
        <v>1050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1052</v>
      </c>
      <c r="F8" s="306" t="s">
        <v>271</v>
      </c>
      <c r="G8" s="306" t="s">
        <v>1051</v>
      </c>
      <c r="H8" s="336" t="s">
        <v>271</v>
      </c>
      <c r="I8" s="306" t="s">
        <v>1050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1052</v>
      </c>
      <c r="F9" s="306" t="s">
        <v>271</v>
      </c>
      <c r="G9" s="306" t="s">
        <v>949</v>
      </c>
      <c r="H9" s="336" t="s">
        <v>271</v>
      </c>
      <c r="I9" s="306" t="s">
        <v>1053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1030</v>
      </c>
      <c r="F10" s="306" t="s">
        <v>271</v>
      </c>
      <c r="G10" s="306" t="s">
        <v>949</v>
      </c>
      <c r="H10" s="336" t="s">
        <v>56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271</v>
      </c>
      <c r="F11" s="306" t="s">
        <v>271</v>
      </c>
      <c r="G11" s="306" t="s">
        <v>1054</v>
      </c>
      <c r="H11" s="372" t="s">
        <v>273</v>
      </c>
      <c r="I11" s="306" t="s">
        <v>487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56</v>
      </c>
      <c r="G12" s="306" t="s">
        <v>1054</v>
      </c>
      <c r="H12" s="372" t="s">
        <v>273</v>
      </c>
      <c r="I12" s="306" t="s">
        <v>487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56</v>
      </c>
      <c r="G13" s="306" t="s">
        <v>1054</v>
      </c>
      <c r="H13" s="372" t="s">
        <v>273</v>
      </c>
      <c r="I13" s="306" t="s">
        <v>487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1030</v>
      </c>
      <c r="F14" s="306" t="s">
        <v>56</v>
      </c>
      <c r="G14" s="306" t="s">
        <v>1054</v>
      </c>
      <c r="H14" s="372" t="s">
        <v>273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949</v>
      </c>
      <c r="H15" s="372" t="s">
        <v>273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1055</v>
      </c>
      <c r="G16" s="306" t="s">
        <v>53</v>
      </c>
      <c r="H16" s="372" t="s">
        <v>1056</v>
      </c>
      <c r="I16" s="306" t="s">
        <v>469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1057</v>
      </c>
      <c r="G17" s="306" t="s">
        <v>730</v>
      </c>
      <c r="H17" s="61" t="s">
        <v>469</v>
      </c>
      <c r="I17" s="306" t="s">
        <v>469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999</v>
      </c>
      <c r="F18" s="306" t="s">
        <v>1057</v>
      </c>
      <c r="G18" s="306" t="s">
        <v>730</v>
      </c>
      <c r="H18" s="336" t="s">
        <v>1058</v>
      </c>
      <c r="I18" s="306" t="s">
        <v>317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999</v>
      </c>
      <c r="F19" s="306" t="s">
        <v>1057</v>
      </c>
      <c r="G19" s="306" t="s">
        <v>730</v>
      </c>
      <c r="H19" s="336" t="s">
        <v>271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1059</v>
      </c>
      <c r="F20" s="306" t="s">
        <v>1057</v>
      </c>
      <c r="G20" s="306" t="s">
        <v>730</v>
      </c>
      <c r="H20" s="372" t="s">
        <v>469</v>
      </c>
      <c r="I20" s="306" t="s">
        <v>487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1060</v>
      </c>
      <c r="F21" s="306" t="s">
        <v>1061</v>
      </c>
      <c r="G21" s="306" t="s">
        <v>730</v>
      </c>
      <c r="H21" s="372" t="s">
        <v>469</v>
      </c>
      <c r="I21" s="306" t="s">
        <v>487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768</v>
      </c>
      <c r="F22" s="306" t="s">
        <v>1062</v>
      </c>
      <c r="G22" s="306" t="s">
        <v>730</v>
      </c>
      <c r="H22" s="372" t="s">
        <v>271</v>
      </c>
      <c r="I22" s="306" t="s">
        <v>487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768</v>
      </c>
      <c r="F23" s="306" t="s">
        <v>1062</v>
      </c>
      <c r="G23" s="306" t="s">
        <v>730</v>
      </c>
      <c r="H23" s="372" t="s">
        <v>271</v>
      </c>
      <c r="I23" s="306" t="s">
        <v>487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768</v>
      </c>
      <c r="F24" s="306" t="s">
        <v>1063</v>
      </c>
      <c r="G24" s="306" t="s">
        <v>730</v>
      </c>
      <c r="H24" s="372" t="s">
        <v>271</v>
      </c>
      <c r="I24" s="306" t="s">
        <v>487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1064</v>
      </c>
      <c r="F25" s="306" t="s">
        <v>1065</v>
      </c>
      <c r="G25" s="306" t="s">
        <v>1066</v>
      </c>
      <c r="H25" s="372" t="s">
        <v>271</v>
      </c>
      <c r="I25" s="306" t="s">
        <v>487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1065</v>
      </c>
      <c r="G26" s="306" t="s">
        <v>1067</v>
      </c>
      <c r="H26" s="372" t="s">
        <v>271</v>
      </c>
      <c r="I26" s="306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1068</v>
      </c>
      <c r="G27" s="306" t="s">
        <v>1067</v>
      </c>
      <c r="H27" s="372" t="s">
        <v>271</v>
      </c>
      <c r="I27" s="306" t="s">
        <v>487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1069</v>
      </c>
    </row>
    <row r="49" spans="2:15">
      <c r="B49" s="387" t="s">
        <v>136</v>
      </c>
      <c r="D49" t="s">
        <v>1070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1071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1072</v>
      </c>
      <c r="F6" s="282" t="s">
        <v>1072</v>
      </c>
      <c r="G6" s="282" t="s">
        <v>1072</v>
      </c>
      <c r="H6" s="282" t="s">
        <v>1072</v>
      </c>
      <c r="I6" s="282" t="s">
        <v>1072</v>
      </c>
      <c r="J6" s="392"/>
      <c r="K6" s="276"/>
      <c r="L6" s="61"/>
      <c r="M6" s="424" t="s">
        <v>768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1073</v>
      </c>
      <c r="F7" s="306" t="s">
        <v>1073</v>
      </c>
      <c r="G7" s="306" t="s">
        <v>1073</v>
      </c>
      <c r="H7" s="306" t="s">
        <v>1073</v>
      </c>
      <c r="I7" s="306" t="s">
        <v>1073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1074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768</v>
      </c>
      <c r="F9" s="306" t="s">
        <v>54</v>
      </c>
      <c r="G9" s="306" t="s">
        <v>1074</v>
      </c>
      <c r="H9" s="336" t="s">
        <v>58</v>
      </c>
      <c r="I9" s="306" t="s">
        <v>58</v>
      </c>
      <c r="J9" s="393"/>
      <c r="K9" s="300"/>
      <c r="L9" s="61"/>
      <c r="M9" s="415" t="s">
        <v>1064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768</v>
      </c>
      <c r="F10" s="306" t="s">
        <v>54</v>
      </c>
      <c r="G10" s="306" t="s">
        <v>1074</v>
      </c>
      <c r="H10" s="336" t="s">
        <v>1075</v>
      </c>
      <c r="I10" s="306" t="s">
        <v>1076</v>
      </c>
      <c r="J10" s="353" t="s">
        <v>1064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768</v>
      </c>
      <c r="F11" s="306" t="s">
        <v>54</v>
      </c>
      <c r="G11" s="306" t="s">
        <v>1074</v>
      </c>
      <c r="H11" s="336" t="s">
        <v>1075</v>
      </c>
      <c r="I11" s="306" t="s">
        <v>271</v>
      </c>
      <c r="J11" s="353" t="s">
        <v>1064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1077</v>
      </c>
      <c r="F12" s="306" t="s">
        <v>54</v>
      </c>
      <c r="G12" s="306" t="s">
        <v>1074</v>
      </c>
      <c r="H12" s="336" t="s">
        <v>1075</v>
      </c>
      <c r="I12" s="306" t="s">
        <v>271</v>
      </c>
      <c r="J12" s="353" t="s">
        <v>1064</v>
      </c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1077</v>
      </c>
      <c r="F13" s="306" t="s">
        <v>1073</v>
      </c>
      <c r="G13" s="306" t="s">
        <v>1074</v>
      </c>
      <c r="H13" s="336" t="s">
        <v>1076</v>
      </c>
      <c r="I13" s="306" t="s">
        <v>271</v>
      </c>
      <c r="J13" s="353" t="s">
        <v>1064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1077</v>
      </c>
      <c r="F14" s="306" t="s">
        <v>1073</v>
      </c>
      <c r="G14" s="306" t="s">
        <v>1074</v>
      </c>
      <c r="H14" s="336" t="s">
        <v>1076</v>
      </c>
      <c r="I14" s="306" t="s">
        <v>1078</v>
      </c>
      <c r="J14" s="353" t="s">
        <v>1064</v>
      </c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1077</v>
      </c>
      <c r="F15" s="306" t="s">
        <v>1073</v>
      </c>
      <c r="G15" s="306" t="s">
        <v>1079</v>
      </c>
      <c r="H15" s="336" t="s">
        <v>1076</v>
      </c>
      <c r="I15" s="306" t="s">
        <v>1080</v>
      </c>
      <c r="J15" s="353" t="s">
        <v>1064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1077</v>
      </c>
      <c r="F16" s="306" t="s">
        <v>1073</v>
      </c>
      <c r="G16" s="306" t="s">
        <v>1081</v>
      </c>
      <c r="H16" s="336" t="s">
        <v>1075</v>
      </c>
      <c r="I16" s="306" t="s">
        <v>1078</v>
      </c>
      <c r="J16" s="353" t="s">
        <v>1064</v>
      </c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1077</v>
      </c>
      <c r="F17" s="306" t="s">
        <v>1082</v>
      </c>
      <c r="G17" s="306" t="s">
        <v>1081</v>
      </c>
      <c r="H17" s="336" t="s">
        <v>1083</v>
      </c>
      <c r="I17" s="306" t="s">
        <v>1084</v>
      </c>
      <c r="J17" s="353" t="s">
        <v>1064</v>
      </c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1077</v>
      </c>
      <c r="F18" s="306" t="s">
        <v>1085</v>
      </c>
      <c r="G18" s="306" t="s">
        <v>1086</v>
      </c>
      <c r="H18" s="336" t="s">
        <v>1087</v>
      </c>
      <c r="I18" s="306" t="s">
        <v>1084</v>
      </c>
      <c r="J18" s="353" t="s">
        <v>1064</v>
      </c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1077</v>
      </c>
      <c r="F19" s="306" t="s">
        <v>1088</v>
      </c>
      <c r="G19" s="306" t="s">
        <v>270</v>
      </c>
      <c r="H19" s="336" t="s">
        <v>1087</v>
      </c>
      <c r="I19" s="306" t="s">
        <v>1089</v>
      </c>
      <c r="J19" s="353" t="s">
        <v>1064</v>
      </c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1077</v>
      </c>
      <c r="F20" s="306" t="s">
        <v>1090</v>
      </c>
      <c r="G20" s="306" t="s">
        <v>270</v>
      </c>
      <c r="H20" s="336" t="s">
        <v>1087</v>
      </c>
      <c r="I20" s="306" t="s">
        <v>271</v>
      </c>
      <c r="J20" s="353" t="s">
        <v>1064</v>
      </c>
      <c r="K20" s="300"/>
      <c r="L20" s="61"/>
      <c r="M20" s="414" t="s">
        <v>64</v>
      </c>
      <c r="N20" s="417">
        <f>COUNTIF(E7:I28, "*Haikal*")/2</f>
        <v>0</v>
      </c>
      <c r="O20" s="419" t="s">
        <v>507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772</v>
      </c>
      <c r="F21" s="306" t="s">
        <v>317</v>
      </c>
      <c r="G21" s="306" t="s">
        <v>1091</v>
      </c>
      <c r="H21" s="336" t="s">
        <v>1087</v>
      </c>
      <c r="I21" s="306" t="s">
        <v>271</v>
      </c>
      <c r="J21" s="353" t="s">
        <v>1064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772</v>
      </c>
      <c r="F22" s="306" t="s">
        <v>1092</v>
      </c>
      <c r="G22" s="306" t="s">
        <v>1091</v>
      </c>
      <c r="H22" s="336" t="s">
        <v>1003</v>
      </c>
      <c r="I22" s="306" t="s">
        <v>1050</v>
      </c>
      <c r="J22" s="353" t="s">
        <v>1064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772</v>
      </c>
      <c r="F23" s="306" t="s">
        <v>54</v>
      </c>
      <c r="G23" s="306" t="s">
        <v>1093</v>
      </c>
      <c r="H23" s="336" t="s">
        <v>1003</v>
      </c>
      <c r="I23" s="306" t="s">
        <v>1050</v>
      </c>
      <c r="J23" s="353" t="s">
        <v>1064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772</v>
      </c>
      <c r="F24" s="306" t="s">
        <v>1009</v>
      </c>
      <c r="G24" s="306" t="s">
        <v>1094</v>
      </c>
      <c r="H24" s="372" t="s">
        <v>487</v>
      </c>
      <c r="I24" s="306" t="s">
        <v>1050</v>
      </c>
      <c r="J24" s="353" t="s">
        <v>1064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772</v>
      </c>
      <c r="F25" s="306" t="s">
        <v>1095</v>
      </c>
      <c r="G25" s="306" t="s">
        <v>1094</v>
      </c>
      <c r="H25" s="372" t="s">
        <v>487</v>
      </c>
      <c r="I25" s="306" t="s">
        <v>1050</v>
      </c>
      <c r="J25" s="353" t="s">
        <v>1064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772</v>
      </c>
      <c r="F26" s="306" t="s">
        <v>1096</v>
      </c>
      <c r="G26" s="306" t="s">
        <v>1094</v>
      </c>
      <c r="H26" s="372" t="s">
        <v>271</v>
      </c>
      <c r="I26" s="306" t="s">
        <v>1050</v>
      </c>
      <c r="J26" s="353" t="s">
        <v>1064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772</v>
      </c>
      <c r="F27" s="306" t="s">
        <v>1097</v>
      </c>
      <c r="G27" s="306" t="s">
        <v>1094</v>
      </c>
      <c r="H27" s="372" t="s">
        <v>271</v>
      </c>
      <c r="I27" s="306" t="s">
        <v>1050</v>
      </c>
      <c r="J27" s="353" t="s">
        <v>1064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772</v>
      </c>
      <c r="F28" s="306" t="s">
        <v>1098</v>
      </c>
      <c r="G28" s="306" t="s">
        <v>1099</v>
      </c>
      <c r="H28" s="372" t="s">
        <v>487</v>
      </c>
      <c r="I28" s="306" t="s">
        <v>1100</v>
      </c>
      <c r="J28" s="353" t="s">
        <v>1064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1064</v>
      </c>
      <c r="J29" s="353" t="s">
        <v>1064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1064</v>
      </c>
      <c r="J30" s="353" t="s">
        <v>1064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1064</v>
      </c>
      <c r="J31" s="353" t="s">
        <v>1064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1064</v>
      </c>
      <c r="J32" s="353" t="s">
        <v>1064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1064</v>
      </c>
      <c r="J33" s="353" t="s">
        <v>1064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1064</v>
      </c>
      <c r="J34" s="353" t="s">
        <v>1064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1064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1064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1070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1102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1103</v>
      </c>
      <c r="F5" s="223" t="s">
        <v>1104</v>
      </c>
      <c r="G5" s="223" t="s">
        <v>1105</v>
      </c>
      <c r="H5" s="223" t="s">
        <v>1106</v>
      </c>
      <c r="I5" s="223" t="s">
        <v>1107</v>
      </c>
      <c r="J5" s="223" t="s">
        <v>1108</v>
      </c>
      <c r="K5" s="223">
        <v>44936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1109</v>
      </c>
      <c r="F6" s="282" t="s">
        <v>1109</v>
      </c>
      <c r="G6" s="282" t="s">
        <v>1109</v>
      </c>
      <c r="H6" s="282" t="s">
        <v>1109</v>
      </c>
      <c r="I6" s="282" t="s">
        <v>1109</v>
      </c>
      <c r="J6" s="392"/>
      <c r="K6" s="276"/>
      <c r="L6" s="61"/>
      <c r="M6" s="424" t="s">
        <v>768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1110</v>
      </c>
      <c r="H7" s="362"/>
      <c r="I7" s="306" t="s">
        <v>1110</v>
      </c>
      <c r="J7" s="393" t="s">
        <v>271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1110</v>
      </c>
      <c r="H8" s="362"/>
      <c r="I8" s="306" t="s">
        <v>1110</v>
      </c>
      <c r="J8" s="393" t="s">
        <v>271</v>
      </c>
      <c r="K8" s="300"/>
      <c r="L8" s="61"/>
      <c r="M8" s="414" t="s">
        <v>54</v>
      </c>
      <c r="N8" s="417">
        <f>COUNTIF(E7:I28, "*YZ*")/2</f>
        <v>0</v>
      </c>
      <c r="O8" s="419" t="s">
        <v>858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271</v>
      </c>
      <c r="F9" s="306" t="s">
        <v>53</v>
      </c>
      <c r="G9" s="306" t="s">
        <v>1111</v>
      </c>
      <c r="H9" s="362"/>
      <c r="I9" s="306" t="s">
        <v>1112</v>
      </c>
      <c r="J9" s="393" t="s">
        <v>271</v>
      </c>
      <c r="K9" s="300"/>
      <c r="L9" s="61"/>
      <c r="M9" s="415" t="s">
        <v>1064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271</v>
      </c>
      <c r="F10" s="306" t="s">
        <v>53</v>
      </c>
      <c r="G10" s="306" t="s">
        <v>949</v>
      </c>
      <c r="H10" s="362"/>
      <c r="I10" s="306" t="s">
        <v>1113</v>
      </c>
      <c r="J10" s="393" t="s">
        <v>487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271</v>
      </c>
      <c r="F11" s="306" t="s">
        <v>1114</v>
      </c>
      <c r="G11" s="306" t="s">
        <v>949</v>
      </c>
      <c r="H11" s="362"/>
      <c r="I11" s="306" t="s">
        <v>1112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271</v>
      </c>
      <c r="F12" s="306" t="s">
        <v>1114</v>
      </c>
      <c r="G12" s="306" t="s">
        <v>949</v>
      </c>
      <c r="H12" s="388"/>
      <c r="I12" s="306" t="s">
        <v>1115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271</v>
      </c>
      <c r="F13" s="306" t="s">
        <v>1116</v>
      </c>
      <c r="G13" s="306" t="s">
        <v>949</v>
      </c>
      <c r="H13" s="388"/>
      <c r="I13" s="306" t="s">
        <v>1115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271</v>
      </c>
      <c r="F14" s="306" t="s">
        <v>1117</v>
      </c>
      <c r="G14" s="306" t="s">
        <v>949</v>
      </c>
      <c r="H14" s="388"/>
      <c r="I14" s="306" t="s">
        <v>1118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271</v>
      </c>
      <c r="F15" s="306" t="s">
        <v>1117</v>
      </c>
      <c r="G15" s="306" t="s">
        <v>949</v>
      </c>
      <c r="H15" s="388"/>
      <c r="I15" s="306" t="s">
        <v>1119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1120</v>
      </c>
      <c r="F16" s="306" t="s">
        <v>1117</v>
      </c>
      <c r="G16" s="306" t="s">
        <v>949</v>
      </c>
      <c r="H16" s="388"/>
      <c r="I16" s="306" t="s">
        <v>1118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1120</v>
      </c>
      <c r="F17" s="306" t="s">
        <v>1117</v>
      </c>
      <c r="G17" s="306" t="s">
        <v>1099</v>
      </c>
      <c r="H17" s="362"/>
      <c r="I17" s="306" t="s">
        <v>1118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1120</v>
      </c>
      <c r="F18" s="306" t="s">
        <v>1121</v>
      </c>
      <c r="G18" s="306" t="s">
        <v>1122</v>
      </c>
      <c r="H18" s="362"/>
      <c r="I18" s="306" t="s">
        <v>1118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969</v>
      </c>
      <c r="F19" s="306" t="s">
        <v>1123</v>
      </c>
      <c r="G19" s="306" t="s">
        <v>1122</v>
      </c>
      <c r="H19" s="388"/>
      <c r="I19" s="306" t="s">
        <v>1118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1043</v>
      </c>
      <c r="F20" s="306" t="s">
        <v>1124</v>
      </c>
      <c r="G20" s="306" t="s">
        <v>1122</v>
      </c>
      <c r="H20" s="388"/>
      <c r="I20" s="306" t="s">
        <v>1051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1125</v>
      </c>
      <c r="G21" s="306" t="s">
        <v>1067</v>
      </c>
      <c r="H21" s="388"/>
      <c r="I21" s="306" t="s">
        <v>1051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1125</v>
      </c>
      <c r="G22" s="306" t="s">
        <v>1099</v>
      </c>
      <c r="H22" s="388"/>
      <c r="I22" s="306" t="s">
        <v>1051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1125</v>
      </c>
      <c r="G23" s="306" t="s">
        <v>1126</v>
      </c>
      <c r="H23" s="388"/>
      <c r="I23" s="306" t="s">
        <v>1051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1125</v>
      </c>
      <c r="G24" s="306" t="s">
        <v>1127</v>
      </c>
      <c r="H24" s="388"/>
      <c r="I24" s="306" t="s">
        <v>1051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1128</v>
      </c>
      <c r="G25" s="306" t="s">
        <v>1127</v>
      </c>
      <c r="H25" s="388"/>
      <c r="I25" s="306" t="s">
        <v>1051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1129</v>
      </c>
      <c r="G26" s="306" t="s">
        <v>1127</v>
      </c>
      <c r="H26" s="388"/>
      <c r="I26" s="306" t="s">
        <v>949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1130</v>
      </c>
      <c r="G27" s="372" t="s">
        <v>529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1130</v>
      </c>
      <c r="G28" s="372" t="s">
        <v>529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1070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1131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223" t="s">
        <v>1135</v>
      </c>
      <c r="I5" s="223" t="s">
        <v>1136</v>
      </c>
      <c r="J5" s="223" t="s">
        <v>1137</v>
      </c>
      <c r="K5" s="223" t="s">
        <v>1138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392"/>
      <c r="K6" s="276"/>
      <c r="L6" s="61"/>
      <c r="M6" s="424" t="s">
        <v>768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272</v>
      </c>
      <c r="F7" s="306" t="s">
        <v>1139</v>
      </c>
      <c r="G7" s="306" t="s">
        <v>54</v>
      </c>
      <c r="H7" s="306" t="s">
        <v>317</v>
      </c>
      <c r="I7" s="336" t="s">
        <v>1140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1053</v>
      </c>
      <c r="G8" s="306" t="s">
        <v>54</v>
      </c>
      <c r="H8" s="306" t="s">
        <v>317</v>
      </c>
      <c r="I8" s="372" t="s">
        <v>1099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1141</v>
      </c>
      <c r="G9" s="372" t="s">
        <v>271</v>
      </c>
      <c r="H9" s="306" t="s">
        <v>317</v>
      </c>
      <c r="I9" s="372" t="s">
        <v>1099</v>
      </c>
      <c r="J9" s="393"/>
      <c r="K9" s="300"/>
      <c r="L9" s="61"/>
      <c r="M9" s="415" t="s">
        <v>1064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1142</v>
      </c>
      <c r="G10" s="372" t="s">
        <v>271</v>
      </c>
      <c r="H10" s="306" t="s">
        <v>317</v>
      </c>
      <c r="I10" s="372" t="s">
        <v>1099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1142</v>
      </c>
      <c r="G11" s="213" t="s">
        <v>271</v>
      </c>
      <c r="H11" s="306" t="s">
        <v>1143</v>
      </c>
      <c r="I11" s="372" t="s">
        <v>1099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1144</v>
      </c>
      <c r="G12" s="336" t="s">
        <v>969</v>
      </c>
      <c r="H12" s="306" t="s">
        <v>1143</v>
      </c>
      <c r="I12" s="372" t="s">
        <v>1099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1120</v>
      </c>
      <c r="G13" s="336" t="s">
        <v>969</v>
      </c>
      <c r="H13" s="306" t="s">
        <v>1143</v>
      </c>
      <c r="I13" s="372" t="s">
        <v>1099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326</v>
      </c>
      <c r="G14" s="336" t="s">
        <v>969</v>
      </c>
      <c r="H14" s="306" t="s">
        <v>1143</v>
      </c>
      <c r="I14" s="372" t="s">
        <v>1099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326</v>
      </c>
      <c r="G15" s="336" t="s">
        <v>969</v>
      </c>
      <c r="H15" s="306" t="s">
        <v>1143</v>
      </c>
      <c r="I15" s="372" t="s">
        <v>1099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1145</v>
      </c>
      <c r="G16" s="336" t="s">
        <v>969</v>
      </c>
      <c r="H16" s="306" t="s">
        <v>1143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1147</v>
      </c>
      <c r="F17" s="374" t="s">
        <v>1148</v>
      </c>
      <c r="G17" s="336" t="s">
        <v>969</v>
      </c>
      <c r="H17" s="306" t="s">
        <v>1143</v>
      </c>
      <c r="I17" s="336" t="s">
        <v>270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510</v>
      </c>
      <c r="F18" s="374" t="s">
        <v>1145</v>
      </c>
      <c r="G18" s="372" t="s">
        <v>1149</v>
      </c>
      <c r="H18" s="306" t="s">
        <v>1143</v>
      </c>
      <c r="I18" s="336" t="s">
        <v>1147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510</v>
      </c>
      <c r="F19" s="374" t="s">
        <v>326</v>
      </c>
      <c r="G19" s="213" t="s">
        <v>1149</v>
      </c>
      <c r="H19" s="306" t="s">
        <v>1143</v>
      </c>
      <c r="I19" s="336" t="s">
        <v>1150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510</v>
      </c>
      <c r="F20" s="374" t="s">
        <v>326</v>
      </c>
      <c r="G20" s="213" t="s">
        <v>1151</v>
      </c>
      <c r="H20" s="306" t="s">
        <v>1143</v>
      </c>
      <c r="I20" s="372" t="s">
        <v>1152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510</v>
      </c>
      <c r="F21" s="374" t="s">
        <v>1154</v>
      </c>
      <c r="G21" s="213" t="s">
        <v>1120</v>
      </c>
      <c r="H21" s="336" t="s">
        <v>1155</v>
      </c>
      <c r="I21" s="372" t="s">
        <v>1152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510</v>
      </c>
      <c r="F22" s="374" t="s">
        <v>1154</v>
      </c>
      <c r="G22" s="372" t="s">
        <v>1055</v>
      </c>
      <c r="H22" s="336" t="s">
        <v>1155</v>
      </c>
      <c r="I22" s="372" t="s">
        <v>1152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510</v>
      </c>
      <c r="F23" s="374" t="s">
        <v>487</v>
      </c>
      <c r="G23" s="372" t="s">
        <v>1156</v>
      </c>
      <c r="H23" s="336" t="s">
        <v>1157</v>
      </c>
      <c r="I23" s="372" t="s">
        <v>1158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510</v>
      </c>
      <c r="F24" s="374" t="s">
        <v>487</v>
      </c>
      <c r="G24" s="372" t="s">
        <v>1159</v>
      </c>
      <c r="H24" s="336" t="s">
        <v>1157</v>
      </c>
      <c r="I24" s="372" t="s">
        <v>1158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1147</v>
      </c>
      <c r="F25" s="374" t="s">
        <v>487</v>
      </c>
      <c r="G25" s="372" t="s">
        <v>1160</v>
      </c>
      <c r="H25" s="372" t="s">
        <v>53</v>
      </c>
      <c r="I25" s="372" t="s">
        <v>1161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273</v>
      </c>
      <c r="F26" s="374" t="s">
        <v>1162</v>
      </c>
      <c r="G26" s="372" t="s">
        <v>1160</v>
      </c>
      <c r="H26" s="372" t="s">
        <v>53</v>
      </c>
      <c r="I26" s="372" t="s">
        <v>1161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273</v>
      </c>
      <c r="F27" s="374" t="s">
        <v>1162</v>
      </c>
      <c r="G27" s="372" t="s">
        <v>1160</v>
      </c>
      <c r="H27" s="372" t="s">
        <v>53</v>
      </c>
      <c r="I27" s="372" t="s">
        <v>1161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273</v>
      </c>
      <c r="F28" s="374" t="s">
        <v>1162</v>
      </c>
      <c r="G28" s="372" t="s">
        <v>1160</v>
      </c>
      <c r="H28" s="372" t="s">
        <v>53</v>
      </c>
      <c r="I28" s="372" t="s">
        <v>1161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1164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1165</v>
      </c>
      <c r="H5" s="223" t="s">
        <v>1166</v>
      </c>
      <c r="I5" s="223" t="s">
        <v>1167</v>
      </c>
      <c r="J5" s="360" t="s">
        <v>1168</v>
      </c>
      <c r="K5" s="223" t="s">
        <v>1169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0"/>
      <c r="K6" s="276"/>
      <c r="L6" s="61"/>
      <c r="M6" s="424" t="s">
        <v>768</v>
      </c>
      <c r="N6" s="417">
        <f>COUNTIF(E7:I28, "*Rowvan*")/2</f>
        <v>0</v>
      </c>
      <c r="O6" s="432" t="s">
        <v>1170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1171</v>
      </c>
      <c r="F7" s="373" t="s">
        <v>1053</v>
      </c>
      <c r="G7" s="372" t="s">
        <v>1171</v>
      </c>
      <c r="H7" s="336" t="s">
        <v>1030</v>
      </c>
      <c r="I7" s="336" t="s">
        <v>271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1171</v>
      </c>
      <c r="F8" s="373" t="s">
        <v>1053</v>
      </c>
      <c r="G8" s="436" t="s">
        <v>1171</v>
      </c>
      <c r="H8" s="336" t="s">
        <v>1030</v>
      </c>
      <c r="I8" s="372" t="s">
        <v>271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1171</v>
      </c>
      <c r="F9" s="372" t="s">
        <v>1053</v>
      </c>
      <c r="G9" s="302" t="s">
        <v>1172</v>
      </c>
      <c r="H9" s="336" t="s">
        <v>1030</v>
      </c>
      <c r="I9" s="372" t="s">
        <v>271</v>
      </c>
      <c r="J9" s="391"/>
      <c r="K9" s="300"/>
      <c r="L9" s="61"/>
      <c r="M9" s="415" t="s">
        <v>1064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1171</v>
      </c>
      <c r="F10" s="336" t="s">
        <v>1173</v>
      </c>
      <c r="G10" s="302" t="s">
        <v>1172</v>
      </c>
      <c r="H10" s="336" t="s">
        <v>1030</v>
      </c>
      <c r="I10" s="372" t="s">
        <v>271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1171</v>
      </c>
      <c r="F11" s="336" t="s">
        <v>1061</v>
      </c>
      <c r="G11" s="302" t="s">
        <v>1174</v>
      </c>
      <c r="H11" s="336" t="s">
        <v>1030</v>
      </c>
      <c r="I11" s="372" t="s">
        <v>271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1172</v>
      </c>
      <c r="F12" s="336" t="s">
        <v>58</v>
      </c>
      <c r="G12" s="302" t="s">
        <v>1174</v>
      </c>
      <c r="H12" s="336" t="s">
        <v>1030</v>
      </c>
      <c r="I12" s="372" t="s">
        <v>271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1172</v>
      </c>
      <c r="F13" s="434" t="s">
        <v>54</v>
      </c>
      <c r="G13" s="302" t="s">
        <v>1174</v>
      </c>
      <c r="H13" s="372" t="s">
        <v>271</v>
      </c>
      <c r="I13" s="372" t="s">
        <v>271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1172</v>
      </c>
      <c r="F14" s="435" t="s">
        <v>1175</v>
      </c>
      <c r="G14" s="302" t="s">
        <v>1174</v>
      </c>
      <c r="H14" s="372" t="s">
        <v>271</v>
      </c>
      <c r="I14" s="372" t="s">
        <v>271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1172</v>
      </c>
      <c r="F15" s="435" t="s">
        <v>1175</v>
      </c>
      <c r="G15" s="302" t="s">
        <v>54</v>
      </c>
      <c r="H15" s="372" t="s">
        <v>271</v>
      </c>
      <c r="I15" s="372" t="s">
        <v>271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1176</v>
      </c>
      <c r="F16" s="374" t="s">
        <v>1175</v>
      </c>
      <c r="G16" s="355" t="s">
        <v>54</v>
      </c>
      <c r="H16" s="372" t="s">
        <v>1177</v>
      </c>
      <c r="I16" s="372" t="s">
        <v>271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1178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1176</v>
      </c>
      <c r="F17" s="306" t="s">
        <v>1179</v>
      </c>
      <c r="G17" s="336" t="s">
        <v>510</v>
      </c>
      <c r="H17" s="372" t="s">
        <v>469</v>
      </c>
      <c r="I17" s="372" t="s">
        <v>54</v>
      </c>
      <c r="J17" s="391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1180</v>
      </c>
      <c r="F18" s="374" t="s">
        <v>1175</v>
      </c>
      <c r="G18" s="372" t="s">
        <v>510</v>
      </c>
      <c r="H18" s="372" t="s">
        <v>1181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469</v>
      </c>
      <c r="F19" s="374" t="s">
        <v>1182</v>
      </c>
      <c r="G19" s="372" t="s">
        <v>510</v>
      </c>
      <c r="H19" s="372" t="s">
        <v>1181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1183</v>
      </c>
      <c r="F20" s="374" t="s">
        <v>1184</v>
      </c>
      <c r="G20" s="372" t="s">
        <v>510</v>
      </c>
      <c r="H20" s="372" t="s">
        <v>1181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1183</v>
      </c>
      <c r="F21" s="374" t="s">
        <v>1185</v>
      </c>
      <c r="G21" s="372" t="s">
        <v>510</v>
      </c>
      <c r="H21" s="372" t="s">
        <v>1186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1183</v>
      </c>
      <c r="F22" s="374" t="s">
        <v>1185</v>
      </c>
      <c r="G22" s="437" t="s">
        <v>1187</v>
      </c>
      <c r="H22" s="372" t="s">
        <v>1186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1188</v>
      </c>
      <c r="G23" s="437" t="s">
        <v>1187</v>
      </c>
      <c r="H23" s="372" t="s">
        <v>1186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1188</v>
      </c>
      <c r="G24" s="370" t="s">
        <v>56</v>
      </c>
      <c r="H24" s="372" t="s">
        <v>1064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1189</v>
      </c>
      <c r="G25" s="370" t="s">
        <v>56</v>
      </c>
      <c r="H25" s="372" t="s">
        <v>1064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1192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1193</v>
      </c>
      <c r="F6" s="282" t="s">
        <v>1193</v>
      </c>
      <c r="G6" s="282" t="s">
        <v>1193</v>
      </c>
      <c r="H6" s="282" t="s">
        <v>1193</v>
      </c>
      <c r="I6" s="282" t="s">
        <v>1193</v>
      </c>
      <c r="J6" s="298"/>
      <c r="K6" s="276"/>
      <c r="L6" s="61"/>
      <c r="M6" s="424" t="s">
        <v>768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1194</v>
      </c>
      <c r="F7" s="373" t="s">
        <v>1195</v>
      </c>
      <c r="G7" s="372" t="s">
        <v>1196</v>
      </c>
      <c r="H7" s="336" t="s">
        <v>1196</v>
      </c>
      <c r="I7" s="336" t="s">
        <v>1196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1194</v>
      </c>
      <c r="F8" s="306" t="s">
        <v>1003</v>
      </c>
      <c r="G8" s="372" t="s">
        <v>1196</v>
      </c>
      <c r="H8" s="372" t="s">
        <v>271</v>
      </c>
      <c r="I8" s="372" t="s">
        <v>271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1003</v>
      </c>
      <c r="F9" s="306" t="s">
        <v>1197</v>
      </c>
      <c r="G9" s="372" t="s">
        <v>1198</v>
      </c>
      <c r="H9" s="372" t="s">
        <v>271</v>
      </c>
      <c r="I9" s="372" t="s">
        <v>271</v>
      </c>
      <c r="J9" s="318"/>
      <c r="K9" s="300"/>
      <c r="L9" s="61"/>
      <c r="M9" s="415" t="s">
        <v>1064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1003</v>
      </c>
      <c r="F10" s="306" t="s">
        <v>1197</v>
      </c>
      <c r="G10" s="372" t="s">
        <v>1199</v>
      </c>
      <c r="H10" s="372" t="s">
        <v>271</v>
      </c>
      <c r="I10" s="372" t="s">
        <v>271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1003</v>
      </c>
      <c r="F11" s="306" t="s">
        <v>1197</v>
      </c>
      <c r="G11" s="372" t="s">
        <v>1199</v>
      </c>
      <c r="H11" s="372" t="s">
        <v>271</v>
      </c>
      <c r="I11" s="372" t="s">
        <v>271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1003</v>
      </c>
      <c r="F12" s="431" t="s">
        <v>58</v>
      </c>
      <c r="G12" s="372" t="s">
        <v>1199</v>
      </c>
      <c r="H12" s="372" t="s">
        <v>271</v>
      </c>
      <c r="I12" s="372" t="s">
        <v>969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1003</v>
      </c>
      <c r="F13" s="373" t="s">
        <v>58</v>
      </c>
      <c r="G13" s="372" t="s">
        <v>1199</v>
      </c>
      <c r="H13" s="372" t="s">
        <v>271</v>
      </c>
      <c r="I13" s="372" t="s">
        <v>969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1200</v>
      </c>
      <c r="F14" s="430" t="s">
        <v>1201</v>
      </c>
      <c r="G14" s="372" t="s">
        <v>1199</v>
      </c>
      <c r="H14" s="372" t="s">
        <v>271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1200</v>
      </c>
      <c r="F15" s="374" t="s">
        <v>56</v>
      </c>
      <c r="G15" s="372" t="s">
        <v>1199</v>
      </c>
      <c r="H15" s="372" t="s">
        <v>271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1003</v>
      </c>
      <c r="F16" s="374" t="s">
        <v>1175</v>
      </c>
      <c r="G16" s="372" t="s">
        <v>1177</v>
      </c>
      <c r="H16" s="372" t="s">
        <v>271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307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1202</v>
      </c>
      <c r="F17" s="374" t="s">
        <v>1175</v>
      </c>
      <c r="G17" s="372" t="s">
        <v>1177</v>
      </c>
      <c r="H17" s="336" t="s">
        <v>53</v>
      </c>
      <c r="I17" s="372" t="s">
        <v>56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326</v>
      </c>
      <c r="F18" s="374" t="s">
        <v>1175</v>
      </c>
      <c r="G18" s="372" t="s">
        <v>1177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326</v>
      </c>
      <c r="F19" s="374" t="s">
        <v>56</v>
      </c>
      <c r="G19" s="372" t="s">
        <v>1203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326</v>
      </c>
      <c r="F20" s="374" t="s">
        <v>56</v>
      </c>
      <c r="G20" s="372" t="s">
        <v>1203</v>
      </c>
      <c r="H20" s="336" t="s">
        <v>53</v>
      </c>
      <c r="I20" s="336" t="s">
        <v>1204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326</v>
      </c>
      <c r="F21" s="374" t="s">
        <v>768</v>
      </c>
      <c r="G21" s="372" t="s">
        <v>1205</v>
      </c>
      <c r="H21" s="336" t="s">
        <v>53</v>
      </c>
      <c r="I21" s="336" t="s">
        <v>1204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326</v>
      </c>
      <c r="F22" s="374" t="s">
        <v>768</v>
      </c>
      <c r="G22" s="372" t="s">
        <v>1205</v>
      </c>
      <c r="H22" s="336" t="s">
        <v>53</v>
      </c>
      <c r="I22" s="336" t="s">
        <v>1204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1200</v>
      </c>
      <c r="F23" s="374" t="s">
        <v>1207</v>
      </c>
      <c r="G23" s="372" t="s">
        <v>1208</v>
      </c>
      <c r="H23" s="336" t="s">
        <v>53</v>
      </c>
      <c r="I23" s="336" t="s">
        <v>1204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1200</v>
      </c>
      <c r="F24" s="374" t="s">
        <v>1207</v>
      </c>
      <c r="G24" s="372" t="s">
        <v>1209</v>
      </c>
      <c r="H24" s="374" t="s">
        <v>998</v>
      </c>
      <c r="I24" s="336" t="s">
        <v>969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1200</v>
      </c>
      <c r="F25" s="374" t="s">
        <v>1210</v>
      </c>
      <c r="G25" s="372" t="s">
        <v>1211</v>
      </c>
      <c r="H25" s="374" t="s">
        <v>998</v>
      </c>
      <c r="I25" s="336" t="s">
        <v>969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1200</v>
      </c>
      <c r="F26" s="374" t="s">
        <v>1210</v>
      </c>
      <c r="G26" s="372" t="s">
        <v>1211</v>
      </c>
      <c r="H26" s="374" t="s">
        <v>998</v>
      </c>
      <c r="I26" s="336" t="s">
        <v>969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1210</v>
      </c>
      <c r="G27" s="372" t="s">
        <v>1211</v>
      </c>
      <c r="H27" s="374" t="s">
        <v>998</v>
      </c>
      <c r="I27" s="336" t="s">
        <v>969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1210</v>
      </c>
      <c r="G28" s="372" t="s">
        <v>1211</v>
      </c>
      <c r="H28" s="374" t="s">
        <v>998</v>
      </c>
      <c r="I28" s="336" t="s">
        <v>969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1212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1213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1214</v>
      </c>
      <c r="F5" s="223" t="s">
        <v>1215</v>
      </c>
      <c r="G5" s="223" t="s">
        <v>1216</v>
      </c>
      <c r="H5" s="360" t="s">
        <v>1217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1072</v>
      </c>
      <c r="F6" s="427" t="s">
        <v>1072</v>
      </c>
      <c r="G6" s="429" t="s">
        <v>1072</v>
      </c>
      <c r="H6" s="428"/>
      <c r="I6" s="282" t="s">
        <v>1072</v>
      </c>
      <c r="J6" s="298"/>
      <c r="K6" s="276"/>
      <c r="L6" s="61"/>
      <c r="M6" s="424" t="s">
        <v>768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1055</v>
      </c>
      <c r="F7" s="336" t="s">
        <v>1218</v>
      </c>
      <c r="G7" s="374" t="s">
        <v>1055</v>
      </c>
      <c r="H7" s="362"/>
      <c r="I7" s="336" t="s">
        <v>1055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1219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1218</v>
      </c>
      <c r="G8" s="374" t="s">
        <v>1055</v>
      </c>
      <c r="H8" s="362"/>
      <c r="I8" s="336" t="s">
        <v>1055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1218</v>
      </c>
      <c r="G9" s="374" t="s">
        <v>1055</v>
      </c>
      <c r="H9" s="362"/>
      <c r="I9" s="336" t="s">
        <v>1220</v>
      </c>
      <c r="J9" s="318"/>
      <c r="K9" s="300"/>
      <c r="L9" s="61"/>
      <c r="M9" s="415" t="s">
        <v>1064</v>
      </c>
      <c r="N9" s="417">
        <f>COUNTIF(E7:I28, "*Henry*")/2</f>
        <v>0</v>
      </c>
      <c r="O9" s="413" t="s">
        <v>1221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1218</v>
      </c>
      <c r="G10" s="374" t="s">
        <v>1055</v>
      </c>
      <c r="H10" s="362"/>
      <c r="I10" s="336" t="s">
        <v>1220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307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1218</v>
      </c>
      <c r="G11" s="374" t="s">
        <v>1055</v>
      </c>
      <c r="H11" s="362"/>
      <c r="I11" s="336" t="s">
        <v>271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1055</v>
      </c>
      <c r="G12" s="374" t="s">
        <v>1055</v>
      </c>
      <c r="H12" s="388"/>
      <c r="I12" s="336" t="s">
        <v>271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1222</v>
      </c>
      <c r="G13" s="336" t="s">
        <v>1218</v>
      </c>
      <c r="H13" s="388"/>
      <c r="I13" s="336" t="s">
        <v>271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744</v>
      </c>
      <c r="G14" s="336" t="s">
        <v>1218</v>
      </c>
      <c r="H14" s="388"/>
      <c r="I14" s="336" t="s">
        <v>271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744</v>
      </c>
      <c r="G15" s="336" t="s">
        <v>1218</v>
      </c>
      <c r="H15" s="388"/>
      <c r="I15" s="336" t="s">
        <v>1223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273</v>
      </c>
      <c r="F16" s="374" t="s">
        <v>64</v>
      </c>
      <c r="G16" s="336" t="s">
        <v>1218</v>
      </c>
      <c r="H16" s="388"/>
      <c r="I16" s="336" t="s">
        <v>1223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273</v>
      </c>
      <c r="F17" s="374" t="s">
        <v>64</v>
      </c>
      <c r="G17" s="336" t="s">
        <v>1224</v>
      </c>
      <c r="H17" s="362"/>
      <c r="I17" s="336" t="s">
        <v>1171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273</v>
      </c>
      <c r="F18" s="374" t="s">
        <v>768</v>
      </c>
      <c r="G18" s="336" t="s">
        <v>1224</v>
      </c>
      <c r="H18" s="362"/>
      <c r="I18" s="336" t="s">
        <v>1225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273</v>
      </c>
      <c r="F19" s="374" t="s">
        <v>768</v>
      </c>
      <c r="G19" s="336" t="s">
        <v>1224</v>
      </c>
      <c r="H19" s="388"/>
      <c r="I19" s="336" t="s">
        <v>1226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273</v>
      </c>
      <c r="F20" s="374" t="s">
        <v>1227</v>
      </c>
      <c r="G20" s="336" t="s">
        <v>1224</v>
      </c>
      <c r="H20" s="388"/>
      <c r="I20" s="336" t="s">
        <v>1226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1228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273</v>
      </c>
      <c r="F21" s="374" t="s">
        <v>1227</v>
      </c>
      <c r="G21" s="336" t="s">
        <v>1224</v>
      </c>
      <c r="H21" s="388"/>
      <c r="I21" s="336" t="s">
        <v>1226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1206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768</v>
      </c>
      <c r="F22" s="374" t="s">
        <v>1227</v>
      </c>
      <c r="G22" s="336" t="s">
        <v>1218</v>
      </c>
      <c r="H22" s="388"/>
      <c r="I22" s="336" t="s">
        <v>1226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768</v>
      </c>
      <c r="F23" s="374" t="s">
        <v>1227</v>
      </c>
      <c r="G23" s="372" t="s">
        <v>487</v>
      </c>
      <c r="H23" s="388"/>
      <c r="I23" s="336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768</v>
      </c>
      <c r="F24" s="374" t="s">
        <v>1227</v>
      </c>
      <c r="G24" s="372" t="s">
        <v>487</v>
      </c>
      <c r="H24" s="388"/>
      <c r="I24" s="336" t="s">
        <v>1229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768</v>
      </c>
      <c r="F25" s="374" t="s">
        <v>1227</v>
      </c>
      <c r="G25" s="372" t="s">
        <v>487</v>
      </c>
      <c r="H25" s="388"/>
      <c r="I25" s="336" t="s">
        <v>1230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1231</v>
      </c>
      <c r="G26" s="372" t="s">
        <v>487</v>
      </c>
      <c r="H26" s="388"/>
      <c r="I26" s="372" t="s">
        <v>1229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1231</v>
      </c>
      <c r="G27" s="372" t="s">
        <v>487</v>
      </c>
      <c r="H27" s="388"/>
      <c r="I27" s="372" t="s">
        <v>1229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1231</v>
      </c>
      <c r="G28" s="372" t="s">
        <v>487</v>
      </c>
      <c r="H28" s="388"/>
      <c r="I28" s="372" t="s">
        <v>1229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1212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1232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1233</v>
      </c>
      <c r="F5" s="223" t="s">
        <v>1234</v>
      </c>
      <c r="G5" s="223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76" t="s">
        <v>80</v>
      </c>
      <c r="N5" s="404" t="s">
        <v>81</v>
      </c>
      <c r="O5" s="411" t="s">
        <v>856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97" t="s">
        <v>53</v>
      </c>
      <c r="N6" s="405">
        <f>COUNTIF(E8:I29, "*YB*")/2</f>
        <v>7</v>
      </c>
      <c r="O6" s="408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1247</v>
      </c>
      <c r="F7" s="282" t="s">
        <v>1247</v>
      </c>
      <c r="G7" s="282" t="s">
        <v>1247</v>
      </c>
      <c r="H7" s="282" t="s">
        <v>1247</v>
      </c>
      <c r="I7" s="282" t="s">
        <v>1247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1248</v>
      </c>
      <c r="F8" s="373" t="s">
        <v>55</v>
      </c>
      <c r="G8" s="372" t="s">
        <v>54</v>
      </c>
      <c r="H8" s="412" t="s">
        <v>54</v>
      </c>
      <c r="I8" s="336" t="s">
        <v>1249</v>
      </c>
      <c r="J8" s="318"/>
      <c r="K8" s="301"/>
      <c r="L8" s="61"/>
      <c r="M8" s="399" t="s">
        <v>1064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1248</v>
      </c>
      <c r="F9" s="373" t="s">
        <v>55</v>
      </c>
      <c r="G9" s="372" t="s">
        <v>54</v>
      </c>
      <c r="H9" s="370" t="s">
        <v>54</v>
      </c>
      <c r="I9" s="336" t="s">
        <v>1249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1248</v>
      </c>
      <c r="F10" s="306" t="s">
        <v>55</v>
      </c>
      <c r="G10" s="372" t="s">
        <v>320</v>
      </c>
      <c r="H10" s="370" t="s">
        <v>54</v>
      </c>
      <c r="I10" s="336" t="s">
        <v>1249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1248</v>
      </c>
      <c r="F11" s="306" t="s">
        <v>1251</v>
      </c>
      <c r="G11" s="372" t="s">
        <v>320</v>
      </c>
      <c r="H11" s="370" t="s">
        <v>54</v>
      </c>
      <c r="I11" s="336" t="s">
        <v>1249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507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1248</v>
      </c>
      <c r="F12" s="306" t="s">
        <v>1251</v>
      </c>
      <c r="G12" s="372" t="s">
        <v>320</v>
      </c>
      <c r="H12" s="370" t="s">
        <v>54</v>
      </c>
      <c r="I12" s="336" t="s">
        <v>1249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1248</v>
      </c>
      <c r="F13" s="374" t="s">
        <v>1252</v>
      </c>
      <c r="G13" s="372" t="s">
        <v>54</v>
      </c>
      <c r="H13" s="370" t="s">
        <v>54</v>
      </c>
      <c r="I13" s="336" t="s">
        <v>1249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1248</v>
      </c>
      <c r="F14" s="374" t="s">
        <v>1252</v>
      </c>
      <c r="G14" s="372" t="s">
        <v>54</v>
      </c>
      <c r="H14" s="370" t="s">
        <v>54</v>
      </c>
      <c r="I14" s="336" t="s">
        <v>1249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1253</v>
      </c>
      <c r="G15" s="372" t="s">
        <v>54</v>
      </c>
      <c r="H15" s="370" t="s">
        <v>54</v>
      </c>
      <c r="I15" s="336" t="s">
        <v>1249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1206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1253</v>
      </c>
      <c r="G16" s="372" t="s">
        <v>54</v>
      </c>
      <c r="H16" s="370" t="s">
        <v>1254</v>
      </c>
      <c r="I16" s="372" t="s">
        <v>53</v>
      </c>
      <c r="J16" s="318"/>
      <c r="K16" s="300"/>
      <c r="L16" s="61"/>
      <c r="M16" s="401" t="s">
        <v>816</v>
      </c>
      <c r="N16" s="406">
        <f>COUNTIF(E8:I29, "*Casey*")/2</f>
        <v>0</v>
      </c>
      <c r="O16" s="410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1255</v>
      </c>
      <c r="G17" s="372" t="s">
        <v>54</v>
      </c>
      <c r="H17" s="370" t="s">
        <v>1254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273</v>
      </c>
      <c r="F18" s="374" t="s">
        <v>1256</v>
      </c>
      <c r="G18" s="372" t="s">
        <v>54</v>
      </c>
      <c r="H18" s="336" t="s">
        <v>1257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273</v>
      </c>
      <c r="F19" s="374" t="s">
        <v>1258</v>
      </c>
      <c r="G19" s="372" t="s">
        <v>54</v>
      </c>
      <c r="H19" s="336" t="s">
        <v>1257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273</v>
      </c>
      <c r="F20" s="374" t="s">
        <v>1258</v>
      </c>
      <c r="G20" s="372" t="s">
        <v>54</v>
      </c>
      <c r="H20" s="336" t="s">
        <v>1257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1206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273</v>
      </c>
      <c r="F21" s="374" t="s">
        <v>1258</v>
      </c>
      <c r="G21" s="372" t="s">
        <v>54</v>
      </c>
      <c r="H21" s="336" t="s">
        <v>1257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1206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1258</v>
      </c>
      <c r="G22" s="372" t="s">
        <v>54</v>
      </c>
      <c r="H22" s="336" t="s">
        <v>1257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1259</v>
      </c>
      <c r="G23" s="372" t="s">
        <v>54</v>
      </c>
      <c r="H23" s="336" t="s">
        <v>1257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1260</v>
      </c>
      <c r="G24" s="370" t="s">
        <v>54</v>
      </c>
      <c r="H24" s="336" t="s">
        <v>1257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1261</v>
      </c>
      <c r="G25" s="370" t="s">
        <v>54</v>
      </c>
      <c r="H25" s="336" t="s">
        <v>1257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1261</v>
      </c>
      <c r="G26" s="370" t="s">
        <v>54</v>
      </c>
      <c r="H26" s="370" t="s">
        <v>1262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1261</v>
      </c>
      <c r="G27" s="372" t="s">
        <v>54</v>
      </c>
      <c r="H27" s="370" t="s">
        <v>1262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1261</v>
      </c>
      <c r="G28" s="372" t="s">
        <v>54</v>
      </c>
      <c r="H28" s="370" t="s">
        <v>1262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1261</v>
      </c>
      <c r="G29" s="372" t="s">
        <v>54</v>
      </c>
      <c r="H29" s="370" t="s">
        <v>1262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1263</v>
      </c>
    </row>
    <row r="51" spans="2:15">
      <c r="B51" s="387" t="s">
        <v>136</v>
      </c>
      <c r="D51" t="s">
        <v>1163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1264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77" t="s">
        <v>53</v>
      </c>
      <c r="N6" s="383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271</v>
      </c>
      <c r="F7" s="282" t="s">
        <v>271</v>
      </c>
      <c r="G7" s="282" t="s">
        <v>271</v>
      </c>
      <c r="H7" s="282" t="s">
        <v>271</v>
      </c>
      <c r="I7" s="282" t="s">
        <v>271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1003</v>
      </c>
      <c r="F8" s="373" t="s">
        <v>54</v>
      </c>
      <c r="G8" s="372" t="s">
        <v>1003</v>
      </c>
      <c r="H8" s="336" t="s">
        <v>1003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1003</v>
      </c>
      <c r="F9" s="373" t="s">
        <v>54</v>
      </c>
      <c r="G9" s="372" t="s">
        <v>271</v>
      </c>
      <c r="H9" s="336" t="s">
        <v>1003</v>
      </c>
      <c r="I9" s="372" t="s">
        <v>271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507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1003</v>
      </c>
      <c r="F10" s="306" t="s">
        <v>54</v>
      </c>
      <c r="G10" s="372" t="s">
        <v>271</v>
      </c>
      <c r="H10" s="336" t="s">
        <v>1003</v>
      </c>
      <c r="I10" s="372" t="s">
        <v>271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1003</v>
      </c>
      <c r="F11" s="306" t="s">
        <v>54</v>
      </c>
      <c r="G11" s="372" t="s">
        <v>271</v>
      </c>
      <c r="H11" s="336" t="s">
        <v>1003</v>
      </c>
      <c r="I11" s="372" t="s">
        <v>271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1003</v>
      </c>
      <c r="F12" s="306" t="s">
        <v>54</v>
      </c>
      <c r="G12" s="213" t="s">
        <v>271</v>
      </c>
      <c r="H12" s="336" t="s">
        <v>1003</v>
      </c>
      <c r="I12" s="372" t="s">
        <v>271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1003</v>
      </c>
      <c r="F13" s="374" t="s">
        <v>1265</v>
      </c>
      <c r="G13" s="336" t="s">
        <v>1003</v>
      </c>
      <c r="H13" s="372" t="s">
        <v>271</v>
      </c>
      <c r="I13" s="372" t="s">
        <v>271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1003</v>
      </c>
      <c r="F14" s="374" t="s">
        <v>1265</v>
      </c>
      <c r="G14" s="336" t="s">
        <v>1003</v>
      </c>
      <c r="H14" s="372" t="s">
        <v>271</v>
      </c>
      <c r="I14" s="372" t="s">
        <v>271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271</v>
      </c>
      <c r="F15" s="374" t="s">
        <v>1265</v>
      </c>
      <c r="G15" s="336" t="s">
        <v>1003</v>
      </c>
      <c r="H15" s="372" t="s">
        <v>271</v>
      </c>
      <c r="I15" s="372" t="s">
        <v>271</v>
      </c>
      <c r="J15" s="318"/>
      <c r="K15" s="300"/>
      <c r="L15" s="61"/>
      <c r="M15" s="378" t="s">
        <v>816</v>
      </c>
      <c r="N15" s="384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271</v>
      </c>
      <c r="F16" s="374" t="s">
        <v>1265</v>
      </c>
      <c r="G16" s="336" t="s">
        <v>1003</v>
      </c>
      <c r="H16" s="372" t="s">
        <v>271</v>
      </c>
      <c r="I16" s="372" t="s">
        <v>271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1266</v>
      </c>
      <c r="F17" s="374" t="s">
        <v>1265</v>
      </c>
      <c r="G17" s="336" t="s">
        <v>1003</v>
      </c>
      <c r="H17" s="372" t="s">
        <v>271</v>
      </c>
      <c r="I17" s="372" t="s">
        <v>271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1075</v>
      </c>
      <c r="G18" s="336" t="s">
        <v>1003</v>
      </c>
      <c r="H18" s="336" t="s">
        <v>1003</v>
      </c>
      <c r="I18" s="336" t="s">
        <v>1003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1075</v>
      </c>
      <c r="G19" s="372" t="s">
        <v>271</v>
      </c>
      <c r="H19" s="336" t="s">
        <v>1003</v>
      </c>
      <c r="I19" s="336" t="s">
        <v>1003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1267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1075</v>
      </c>
      <c r="G20" s="372" t="s">
        <v>326</v>
      </c>
      <c r="H20" s="372" t="s">
        <v>1268</v>
      </c>
      <c r="I20" s="336" t="s">
        <v>1003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1075</v>
      </c>
      <c r="G21" s="372" t="s">
        <v>326</v>
      </c>
      <c r="H21" s="372" t="s">
        <v>1268</v>
      </c>
      <c r="I21" s="336" t="s">
        <v>1003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1075</v>
      </c>
      <c r="G22" s="372" t="s">
        <v>326</v>
      </c>
      <c r="H22" s="372" t="s">
        <v>1268</v>
      </c>
      <c r="I22" s="336" t="s">
        <v>1003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1075</v>
      </c>
      <c r="G23" s="372" t="s">
        <v>326</v>
      </c>
      <c r="H23" s="372" t="s">
        <v>1268</v>
      </c>
      <c r="I23" s="336" t="s">
        <v>1003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1075</v>
      </c>
      <c r="G24" s="372" t="s">
        <v>326</v>
      </c>
      <c r="H24" s="372" t="s">
        <v>1268</v>
      </c>
      <c r="I24" s="336" t="s">
        <v>1003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1075</v>
      </c>
      <c r="G25" s="372" t="s">
        <v>326</v>
      </c>
      <c r="H25" s="372" t="s">
        <v>326</v>
      </c>
      <c r="I25" s="336" t="s">
        <v>1003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1075</v>
      </c>
      <c r="G26" s="372" t="s">
        <v>326</v>
      </c>
      <c r="H26" s="372" t="s">
        <v>326</v>
      </c>
      <c r="I26" s="372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273</v>
      </c>
      <c r="F27" s="374" t="s">
        <v>1075</v>
      </c>
      <c r="G27" s="372" t="s">
        <v>326</v>
      </c>
      <c r="H27" s="372" t="s">
        <v>326</v>
      </c>
      <c r="I27" s="372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1075</v>
      </c>
      <c r="G28" s="372" t="s">
        <v>326</v>
      </c>
      <c r="H28" s="372" t="s">
        <v>326</v>
      </c>
      <c r="I28" s="372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969</v>
      </c>
      <c r="F29" s="374" t="s">
        <v>1075</v>
      </c>
      <c r="G29" s="372" t="s">
        <v>326</v>
      </c>
      <c r="H29" s="372" t="s">
        <v>326</v>
      </c>
      <c r="I29" s="372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1269</v>
      </c>
    </row>
    <row r="51" spans="2:15">
      <c r="M51" s="61"/>
      <c r="N51" s="62"/>
      <c r="O51" s="61"/>
    </row>
    <row r="52" spans="2:15">
      <c r="D52" t="s">
        <v>1270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1271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1273</v>
      </c>
      <c r="G12" s="371" t="s">
        <v>1272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1274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1275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1276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1276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1274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1274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1274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1274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1278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320</v>
      </c>
      <c r="G11" s="336"/>
      <c r="H11" s="358" t="s">
        <v>271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1253</v>
      </c>
      <c r="G16" s="358" t="s">
        <v>1194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1253</v>
      </c>
      <c r="G17" s="358" t="s">
        <v>1194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1253</v>
      </c>
      <c r="G18" s="306" t="s">
        <v>1194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1194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1194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1194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1194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1194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1194</v>
      </c>
      <c r="G24" s="336"/>
      <c r="H24" s="358"/>
      <c r="I24" s="336" t="s">
        <v>1061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1194</v>
      </c>
      <c r="G25" s="336"/>
      <c r="H25" s="358"/>
      <c r="I25" s="336" t="s">
        <v>1061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1194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1279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1281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1282</v>
      </c>
      <c r="F5" s="223" t="s">
        <v>1283</v>
      </c>
      <c r="G5" s="223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1274</v>
      </c>
      <c r="G13" s="336" t="s">
        <v>63</v>
      </c>
      <c r="H13" s="358" t="s">
        <v>271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271</v>
      </c>
      <c r="I15" s="358" t="s">
        <v>63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1253</v>
      </c>
      <c r="G17" s="336" t="s">
        <v>63</v>
      </c>
      <c r="H17" s="336" t="s">
        <v>271</v>
      </c>
      <c r="I17" s="336" t="s">
        <v>1289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1253</v>
      </c>
      <c r="G18" s="336" t="s">
        <v>63</v>
      </c>
      <c r="H18" s="336" t="s">
        <v>271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1290</v>
      </c>
      <c r="G20" s="336" t="s">
        <v>63</v>
      </c>
      <c r="H20" s="336" t="s">
        <v>271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1290</v>
      </c>
      <c r="G21" s="336" t="s">
        <v>63</v>
      </c>
      <c r="H21" s="358" t="s">
        <v>271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1290</v>
      </c>
      <c r="G22" s="336" t="s">
        <v>63</v>
      </c>
      <c r="H22" s="358" t="s">
        <v>271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1290</v>
      </c>
      <c r="G23" s="336" t="s">
        <v>1291</v>
      </c>
      <c r="H23" s="358" t="s">
        <v>271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1120</v>
      </c>
      <c r="F24" s="358" t="s">
        <v>1292</v>
      </c>
      <c r="G24" s="336" t="s">
        <v>58</v>
      </c>
      <c r="H24" s="358" t="s">
        <v>271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1120</v>
      </c>
      <c r="F25" s="358" t="s">
        <v>1292</v>
      </c>
      <c r="G25" s="336" t="s">
        <v>58</v>
      </c>
      <c r="H25" s="358" t="s">
        <v>271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487</v>
      </c>
      <c r="F26" s="358" t="s">
        <v>1292</v>
      </c>
      <c r="G26" s="336"/>
      <c r="H26" s="358" t="s">
        <v>271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487</v>
      </c>
      <c r="F27" s="358" t="s">
        <v>1292</v>
      </c>
      <c r="G27" s="336"/>
      <c r="H27" s="358" t="s">
        <v>271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271</v>
      </c>
      <c r="F28" s="358" t="s">
        <v>1253</v>
      </c>
      <c r="G28" s="294"/>
      <c r="H28" s="358" t="s">
        <v>1293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271</v>
      </c>
      <c r="F29" s="358" t="s">
        <v>1253</v>
      </c>
      <c r="G29" s="294"/>
      <c r="H29" s="358" t="s">
        <v>1293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1294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1295</v>
      </c>
      <c r="F5" s="223" t="s">
        <v>1296</v>
      </c>
      <c r="G5" s="360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361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1302</v>
      </c>
      <c r="G12" s="362"/>
      <c r="H12" s="358" t="s">
        <v>1291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1302</v>
      </c>
      <c r="G13" s="362"/>
      <c r="H13" s="358" t="s">
        <v>1291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1302</v>
      </c>
      <c r="G14" s="362"/>
      <c r="H14" s="358" t="s">
        <v>1303</v>
      </c>
      <c r="I14" s="358" t="s">
        <v>1304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1302</v>
      </c>
      <c r="G15" s="362"/>
      <c r="H15" s="336" t="s">
        <v>1303</v>
      </c>
      <c r="I15" s="336" t="s">
        <v>1304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1302</v>
      </c>
      <c r="G16" s="362"/>
      <c r="H16" s="336" t="s">
        <v>61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1302</v>
      </c>
      <c r="G17" s="362"/>
      <c r="H17" s="336" t="s">
        <v>61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705</v>
      </c>
      <c r="G18" s="362"/>
      <c r="H18" s="336" t="s">
        <v>61</v>
      </c>
      <c r="I18" s="336" t="s">
        <v>1305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705</v>
      </c>
      <c r="G19" s="362"/>
      <c r="H19" s="336" t="s">
        <v>63</v>
      </c>
      <c r="I19" s="336" t="s">
        <v>1306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705</v>
      </c>
      <c r="G20" s="362"/>
      <c r="H20" s="336" t="s">
        <v>63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1307</v>
      </c>
      <c r="F21" s="336" t="s">
        <v>705</v>
      </c>
      <c r="G21" s="362"/>
      <c r="H21" s="358" t="s">
        <v>63</v>
      </c>
      <c r="I21" s="358" t="s">
        <v>1308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1307</v>
      </c>
      <c r="F22" s="358" t="s">
        <v>1309</v>
      </c>
      <c r="G22" s="362"/>
      <c r="H22" s="358" t="s">
        <v>63</v>
      </c>
      <c r="I22" s="358" t="s">
        <v>1308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1307</v>
      </c>
      <c r="F23" s="358" t="s">
        <v>1309</v>
      </c>
      <c r="G23" s="362"/>
      <c r="H23" s="358" t="s">
        <v>63</v>
      </c>
      <c r="I23" s="358" t="s">
        <v>1308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1307</v>
      </c>
      <c r="F24" s="358" t="s">
        <v>1309</v>
      </c>
      <c r="G24" s="362"/>
      <c r="H24" s="358" t="s">
        <v>63</v>
      </c>
      <c r="I24" s="358" t="s">
        <v>1308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1307</v>
      </c>
      <c r="F25" s="358" t="s">
        <v>1309</v>
      </c>
      <c r="G25" s="362"/>
      <c r="H25" s="358" t="s">
        <v>63</v>
      </c>
      <c r="I25" s="358" t="s">
        <v>271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1310</v>
      </c>
      <c r="F26" s="358" t="s">
        <v>1309</v>
      </c>
      <c r="G26" s="362"/>
      <c r="H26" s="358" t="s">
        <v>63</v>
      </c>
      <c r="I26" s="358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1310</v>
      </c>
      <c r="F27" s="358" t="s">
        <v>1309</v>
      </c>
      <c r="G27" s="362"/>
      <c r="H27" s="358" t="s">
        <v>63</v>
      </c>
      <c r="I27" s="358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1310</v>
      </c>
      <c r="F28" s="358" t="s">
        <v>1309</v>
      </c>
      <c r="G28" s="321"/>
      <c r="H28" s="358" t="s">
        <v>63</v>
      </c>
      <c r="I28" s="358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1310</v>
      </c>
      <c r="F29" s="358" t="s">
        <v>1309</v>
      </c>
      <c r="G29" s="321"/>
      <c r="H29" s="358" t="s">
        <v>63</v>
      </c>
      <c r="I29" s="358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1311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1266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1316</v>
      </c>
      <c r="F12" s="336" t="s">
        <v>62</v>
      </c>
      <c r="G12" s="336" t="s">
        <v>1316</v>
      </c>
      <c r="H12" s="336" t="s">
        <v>1316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1316</v>
      </c>
      <c r="F13" s="336" t="s">
        <v>62</v>
      </c>
      <c r="G13" s="336" t="s">
        <v>1316</v>
      </c>
      <c r="H13" s="336" t="s">
        <v>1316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1316</v>
      </c>
      <c r="F14" s="336" t="s">
        <v>62</v>
      </c>
      <c r="G14" s="336" t="s">
        <v>1316</v>
      </c>
      <c r="H14" s="336" t="s">
        <v>1316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1316</v>
      </c>
      <c r="F15" s="336" t="s">
        <v>62</v>
      </c>
      <c r="G15" s="336" t="s">
        <v>1316</v>
      </c>
      <c r="H15" s="336" t="s">
        <v>1316</v>
      </c>
      <c r="I15" s="306" t="s">
        <v>54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1316</v>
      </c>
      <c r="F16" s="336" t="s">
        <v>62</v>
      </c>
      <c r="G16" s="336" t="s">
        <v>1317</v>
      </c>
      <c r="H16" s="336" t="s">
        <v>1316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1317</v>
      </c>
      <c r="H17" s="336" t="s">
        <v>1316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1319</v>
      </c>
      <c r="G18" s="336" t="s">
        <v>1317</v>
      </c>
      <c r="H18" s="336" t="s">
        <v>1316</v>
      </c>
      <c r="I18" s="336" t="s">
        <v>1320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848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1319</v>
      </c>
      <c r="G19" s="336" t="s">
        <v>1317</v>
      </c>
      <c r="H19" s="336" t="s">
        <v>1317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1319</v>
      </c>
      <c r="G20" s="336" t="s">
        <v>1321</v>
      </c>
      <c r="H20" s="336" t="s">
        <v>1317</v>
      </c>
      <c r="I20" s="336" t="s">
        <v>1320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1319</v>
      </c>
      <c r="G21" s="336" t="s">
        <v>1321</v>
      </c>
      <c r="H21" s="336" t="s">
        <v>1317</v>
      </c>
      <c r="I21" s="336" t="s">
        <v>1318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1322</v>
      </c>
      <c r="G22" s="336" t="s">
        <v>1323</v>
      </c>
      <c r="H22" s="336" t="s">
        <v>1319</v>
      </c>
      <c r="I22" s="336" t="s">
        <v>1289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1322</v>
      </c>
      <c r="G23" s="336" t="s">
        <v>1324</v>
      </c>
      <c r="H23" s="336" t="s">
        <v>1319</v>
      </c>
      <c r="I23" s="336" t="s">
        <v>1325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1326</v>
      </c>
      <c r="G24" s="336" t="s">
        <v>1327</v>
      </c>
      <c r="H24" s="336" t="s">
        <v>1328</v>
      </c>
      <c r="I24" s="336" t="s">
        <v>1325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1326</v>
      </c>
      <c r="G25" s="336" t="s">
        <v>1327</v>
      </c>
      <c r="H25" s="336" t="s">
        <v>1328</v>
      </c>
      <c r="I25" s="336" t="s">
        <v>1325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1326</v>
      </c>
      <c r="G26" s="336" t="s">
        <v>1327</v>
      </c>
      <c r="H26" s="336" t="s">
        <v>1328</v>
      </c>
      <c r="I26" s="336" t="s">
        <v>1325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1326</v>
      </c>
      <c r="G27" s="336" t="s">
        <v>1327</v>
      </c>
      <c r="H27" s="336" t="s">
        <v>1328</v>
      </c>
      <c r="I27" s="336" t="s">
        <v>1329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757</v>
      </c>
      <c r="G28" s="294" t="s">
        <v>757</v>
      </c>
      <c r="H28" s="336" t="s">
        <v>61</v>
      </c>
      <c r="I28" s="336" t="s">
        <v>1325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757</v>
      </c>
      <c r="G29" s="294" t="s">
        <v>757</v>
      </c>
      <c r="H29" s="336" t="s">
        <v>61</v>
      </c>
      <c r="I29" s="336" t="s">
        <v>1325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1330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816</v>
      </c>
      <c r="F8" s="306" t="s">
        <v>1331</v>
      </c>
      <c r="G8" s="306" t="s">
        <v>816</v>
      </c>
      <c r="H8" s="306" t="s">
        <v>271</v>
      </c>
      <c r="I8" s="306"/>
      <c r="J8" s="318" t="s">
        <v>816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816</v>
      </c>
      <c r="F9" s="306" t="s">
        <v>1331</v>
      </c>
      <c r="G9" s="306" t="s">
        <v>816</v>
      </c>
      <c r="H9" s="306" t="s">
        <v>487</v>
      </c>
      <c r="I9" s="306"/>
      <c r="J9" s="318" t="s">
        <v>816</v>
      </c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816</v>
      </c>
      <c r="F10" s="306" t="s">
        <v>1331</v>
      </c>
      <c r="G10" s="306" t="s">
        <v>1332</v>
      </c>
      <c r="H10" s="306" t="s">
        <v>271</v>
      </c>
      <c r="I10" s="306" t="s">
        <v>58</v>
      </c>
      <c r="J10" s="318" t="s">
        <v>816</v>
      </c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816</v>
      </c>
      <c r="F11" s="306" t="s">
        <v>1331</v>
      </c>
      <c r="G11" s="306"/>
      <c r="H11" s="306" t="s">
        <v>271</v>
      </c>
      <c r="I11" s="306" t="s">
        <v>58</v>
      </c>
      <c r="J11" s="318" t="s">
        <v>816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1186</v>
      </c>
      <c r="G12" s="336" t="s">
        <v>62</v>
      </c>
      <c r="H12" s="336" t="s">
        <v>271</v>
      </c>
      <c r="I12" s="336"/>
      <c r="J12" s="318" t="s">
        <v>816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1186</v>
      </c>
      <c r="G13" s="336" t="s">
        <v>62</v>
      </c>
      <c r="H13" s="336" t="s">
        <v>271</v>
      </c>
      <c r="I13" s="336"/>
      <c r="J13" s="318" t="s">
        <v>816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1333</v>
      </c>
      <c r="G14" s="336" t="s">
        <v>62</v>
      </c>
      <c r="H14" s="336" t="s">
        <v>271</v>
      </c>
      <c r="I14" s="336"/>
      <c r="J14" s="318" t="s">
        <v>816</v>
      </c>
      <c r="K14" s="300"/>
      <c r="L14" s="61"/>
      <c r="M14" s="346" t="s">
        <v>61</v>
      </c>
      <c r="N14" s="327">
        <f>COUNTIF(E8:I29, "*Tai Wei*")/2</f>
        <v>0</v>
      </c>
      <c r="O14" s="224" t="s">
        <v>1334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1333</v>
      </c>
      <c r="G15" s="336" t="s">
        <v>62</v>
      </c>
      <c r="H15" s="336" t="s">
        <v>271</v>
      </c>
      <c r="I15" s="336"/>
      <c r="J15" s="318" t="s">
        <v>816</v>
      </c>
      <c r="K15" s="300"/>
      <c r="L15" s="61"/>
      <c r="M15" s="329" t="s">
        <v>816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1335</v>
      </c>
      <c r="G16" s="336" t="s">
        <v>62</v>
      </c>
      <c r="H16" s="336" t="s">
        <v>271</v>
      </c>
      <c r="I16" s="336"/>
      <c r="J16" s="318" t="s">
        <v>816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1335</v>
      </c>
      <c r="G17" s="336" t="s">
        <v>1336</v>
      </c>
      <c r="H17" s="336" t="s">
        <v>271</v>
      </c>
      <c r="I17" s="336" t="s">
        <v>271</v>
      </c>
      <c r="J17" s="318" t="s">
        <v>816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1335</v>
      </c>
      <c r="G18" s="336" t="s">
        <v>1336</v>
      </c>
      <c r="H18" s="336" t="s">
        <v>271</v>
      </c>
      <c r="I18" s="336" t="s">
        <v>271</v>
      </c>
      <c r="J18" s="318" t="s">
        <v>816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1335</v>
      </c>
      <c r="G19" s="336" t="s">
        <v>1336</v>
      </c>
      <c r="H19" s="336" t="s">
        <v>271</v>
      </c>
      <c r="I19" s="336" t="s">
        <v>1337</v>
      </c>
      <c r="J19" s="318" t="s">
        <v>816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1335</v>
      </c>
      <c r="G20" s="336" t="s">
        <v>1336</v>
      </c>
      <c r="H20" s="336" t="s">
        <v>271</v>
      </c>
      <c r="I20" s="336" t="s">
        <v>1251</v>
      </c>
      <c r="J20" s="318" t="s">
        <v>816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1335</v>
      </c>
      <c r="G21" s="336" t="s">
        <v>1336</v>
      </c>
      <c r="H21" s="336" t="s">
        <v>271</v>
      </c>
      <c r="I21" s="336" t="s">
        <v>1251</v>
      </c>
      <c r="J21" s="318" t="s">
        <v>816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1338</v>
      </c>
      <c r="G22" s="336" t="s">
        <v>1336</v>
      </c>
      <c r="H22" s="336" t="s">
        <v>271</v>
      </c>
      <c r="I22" s="355" t="s">
        <v>1337</v>
      </c>
      <c r="J22" s="318" t="s">
        <v>816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1339</v>
      </c>
      <c r="G23" s="336" t="s">
        <v>1336</v>
      </c>
      <c r="H23" s="336" t="s">
        <v>271</v>
      </c>
      <c r="I23" s="355" t="s">
        <v>1337</v>
      </c>
      <c r="J23" s="318" t="s">
        <v>816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1339</v>
      </c>
      <c r="G24" s="336" t="s">
        <v>1336</v>
      </c>
      <c r="H24" s="336" t="s">
        <v>271</v>
      </c>
      <c r="I24" s="355" t="s">
        <v>1337</v>
      </c>
      <c r="J24" s="318" t="s">
        <v>816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1339</v>
      </c>
      <c r="G25" s="336" t="s">
        <v>1336</v>
      </c>
      <c r="H25" s="336" t="s">
        <v>271</v>
      </c>
      <c r="I25" s="336"/>
      <c r="J25" s="318" t="s">
        <v>816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1339</v>
      </c>
      <c r="G26" s="336" t="s">
        <v>1340</v>
      </c>
      <c r="H26" s="336" t="s">
        <v>271</v>
      </c>
      <c r="I26" s="336" t="s">
        <v>63</v>
      </c>
      <c r="J26" s="318" t="s">
        <v>816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1339</v>
      </c>
      <c r="G27" s="336" t="s">
        <v>1340</v>
      </c>
      <c r="H27" s="336" t="s">
        <v>271</v>
      </c>
      <c r="I27" s="336" t="s">
        <v>63</v>
      </c>
      <c r="J27" s="318" t="s">
        <v>816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1339</v>
      </c>
      <c r="G28" s="336" t="s">
        <v>1340</v>
      </c>
      <c r="H28" s="336" t="s">
        <v>271</v>
      </c>
      <c r="I28" s="336"/>
      <c r="J28" s="318" t="s">
        <v>816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1339</v>
      </c>
      <c r="G29" s="294" t="s">
        <v>1340</v>
      </c>
      <c r="H29" s="336" t="s">
        <v>271</v>
      </c>
      <c r="I29" s="336"/>
      <c r="J29" s="318" t="s">
        <v>816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816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816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816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816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1341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1344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1344</v>
      </c>
      <c r="G12" s="306" t="s">
        <v>59</v>
      </c>
      <c r="H12" s="306" t="s">
        <v>59</v>
      </c>
      <c r="I12" s="306" t="s">
        <v>1345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1346</v>
      </c>
      <c r="F13" s="306" t="s">
        <v>895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895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895</v>
      </c>
      <c r="G15" s="306"/>
      <c r="H15" s="306"/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895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895</v>
      </c>
      <c r="G17" s="306" t="s">
        <v>1320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1319</v>
      </c>
      <c r="F18" s="306" t="s">
        <v>895</v>
      </c>
      <c r="G18" s="306" t="s">
        <v>1320</v>
      </c>
      <c r="H18" s="306" t="s">
        <v>1347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1319</v>
      </c>
      <c r="F19" s="306" t="s">
        <v>895</v>
      </c>
      <c r="G19" s="306" t="s">
        <v>1320</v>
      </c>
      <c r="H19" s="306" t="s">
        <v>1347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1319</v>
      </c>
      <c r="F20" s="306" t="s">
        <v>895</v>
      </c>
      <c r="G20" s="306" t="s">
        <v>1320</v>
      </c>
      <c r="H20" s="306" t="s">
        <v>1347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1319</v>
      </c>
      <c r="F21" s="306" t="s">
        <v>895</v>
      </c>
      <c r="G21" s="306" t="s">
        <v>1320</v>
      </c>
      <c r="H21" s="306" t="s">
        <v>1347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1319</v>
      </c>
      <c r="F22" s="336" t="s">
        <v>1348</v>
      </c>
      <c r="G22" s="306" t="s">
        <v>1320</v>
      </c>
      <c r="H22" s="306" t="s">
        <v>1347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1319</v>
      </c>
      <c r="F23" s="336" t="s">
        <v>1349</v>
      </c>
      <c r="G23" s="306" t="s">
        <v>1320</v>
      </c>
      <c r="H23" s="306" t="s">
        <v>1347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1319</v>
      </c>
      <c r="F24" s="336" t="s">
        <v>1349</v>
      </c>
      <c r="G24" s="306" t="s">
        <v>1274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1319</v>
      </c>
      <c r="F25" s="336" t="s">
        <v>1349</v>
      </c>
      <c r="G25" s="306" t="s">
        <v>1274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1319</v>
      </c>
      <c r="F26" s="336" t="s">
        <v>1349</v>
      </c>
      <c r="G26" s="306" t="s">
        <v>1274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1319</v>
      </c>
      <c r="F27" s="336" t="s">
        <v>1349</v>
      </c>
      <c r="G27" s="306" t="s">
        <v>1274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1349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1350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1351</v>
      </c>
      <c r="F5" s="223" t="s">
        <v>1352</v>
      </c>
      <c r="G5" s="223" t="s">
        <v>1353</v>
      </c>
      <c r="H5" s="223" t="s">
        <v>1354</v>
      </c>
      <c r="I5" s="223" t="s">
        <v>1355</v>
      </c>
      <c r="J5" s="223" t="s">
        <v>1356</v>
      </c>
      <c r="K5" s="223" t="s">
        <v>1357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1064</v>
      </c>
      <c r="F12" s="306" t="s">
        <v>58</v>
      </c>
      <c r="G12" s="306"/>
      <c r="H12" s="306" t="s">
        <v>723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1064</v>
      </c>
      <c r="F13" s="306" t="s">
        <v>58</v>
      </c>
      <c r="G13" s="306" t="s">
        <v>60</v>
      </c>
      <c r="H13" s="306" t="s">
        <v>1358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1064</v>
      </c>
      <c r="F14" s="306" t="s">
        <v>58</v>
      </c>
      <c r="G14" t="s">
        <v>60</v>
      </c>
      <c r="H14" s="306" t="s">
        <v>723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1064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1064</v>
      </c>
      <c r="F16" s="306" t="s">
        <v>58</v>
      </c>
      <c r="G16" s="335" t="s">
        <v>60</v>
      </c>
      <c r="H16" s="306" t="s">
        <v>1359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1064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1064</v>
      </c>
      <c r="F18" s="336" t="s">
        <v>1361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1064</v>
      </c>
      <c r="F19" s="336" t="s">
        <v>1361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1064</v>
      </c>
      <c r="F20" s="336" t="s">
        <v>1361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1064</v>
      </c>
      <c r="F21" s="336" t="s">
        <v>1361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1064</v>
      </c>
      <c r="F22" s="336" t="s">
        <v>1362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1364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1364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1290</v>
      </c>
      <c r="F26" s="336" t="s">
        <v>1364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1365</v>
      </c>
      <c r="F27" s="336" t="s">
        <v>1364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1365</v>
      </c>
      <c r="F28" s="336" t="s">
        <v>1366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1365</v>
      </c>
      <c r="F29" s="336" t="s">
        <v>1367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1368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1369</v>
      </c>
      <c r="G5" s="223" t="s">
        <v>1370</v>
      </c>
      <c r="H5" s="223" t="s">
        <v>1371</v>
      </c>
      <c r="I5" s="223" t="s">
        <v>1372</v>
      </c>
      <c r="J5" s="223" t="s">
        <v>1373</v>
      </c>
      <c r="K5" s="223" t="s">
        <v>1374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1375</v>
      </c>
      <c r="H8" s="306" t="s">
        <v>1376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1375</v>
      </c>
      <c r="H9" s="306" t="s">
        <v>1376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1375</v>
      </c>
      <c r="H10" s="306" t="s">
        <v>1376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1375</v>
      </c>
      <c r="H11" s="306" t="s">
        <v>1376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816</v>
      </c>
      <c r="G12" s="306" t="s">
        <v>1375</v>
      </c>
      <c r="H12" s="306" t="s">
        <v>1376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816</v>
      </c>
      <c r="G13" s="306" t="s">
        <v>1375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1377</v>
      </c>
      <c r="F14" s="302" t="s">
        <v>816</v>
      </c>
      <c r="G14" s="306" t="s">
        <v>1375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1377</v>
      </c>
      <c r="F15" s="302" t="s">
        <v>816</v>
      </c>
      <c r="G15" s="306" t="s">
        <v>1375</v>
      </c>
      <c r="H15" s="306" t="s">
        <v>60</v>
      </c>
      <c r="I15" s="306"/>
      <c r="J15" s="318"/>
      <c r="K15" s="300"/>
      <c r="L15" s="61"/>
      <c r="M15" s="329" t="s">
        <v>816</v>
      </c>
      <c r="N15" s="326">
        <f>COUNTIF(E3:K25, "*Casey*")/2</f>
        <v>2</v>
      </c>
      <c r="O15" s="224" t="s">
        <v>1342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1377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1377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1377</v>
      </c>
      <c r="F18" s="336" t="s">
        <v>59</v>
      </c>
      <c r="G18" s="335" t="s">
        <v>1378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1378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1378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1378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1379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1380</v>
      </c>
      <c r="G24" s="336" t="s">
        <v>59</v>
      </c>
      <c r="H24" s="336" t="s">
        <v>376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1380</v>
      </c>
      <c r="G25" s="336" t="s">
        <v>59</v>
      </c>
      <c r="H25" s="336" t="s">
        <v>376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1380</v>
      </c>
      <c r="G26" s="336" t="s">
        <v>59</v>
      </c>
      <c r="H26" s="336" t="s">
        <v>376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1381</v>
      </c>
      <c r="F27" s="336" t="s">
        <v>1380</v>
      </c>
      <c r="G27" s="336" t="s">
        <v>59</v>
      </c>
      <c r="H27" s="336" t="s">
        <v>376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1381</v>
      </c>
      <c r="F28" s="336" t="s">
        <v>1382</v>
      </c>
      <c r="G28" s="336" t="s">
        <v>59</v>
      </c>
      <c r="H28" s="336" t="s">
        <v>1383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1381</v>
      </c>
      <c r="F29" s="336" t="s">
        <v>1382</v>
      </c>
      <c r="G29" s="294" t="s">
        <v>59</v>
      </c>
      <c r="H29" s="336" t="s">
        <v>1383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 t="s">
        <v>58</v>
      </c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1384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320</v>
      </c>
      <c r="G8" s="306" t="s">
        <v>58</v>
      </c>
      <c r="H8" s="306"/>
      <c r="I8" s="306" t="s">
        <v>1061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320</v>
      </c>
      <c r="G9" s="306" t="s">
        <v>58</v>
      </c>
      <c r="H9" s="306"/>
      <c r="I9" s="306" t="s">
        <v>1061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320</v>
      </c>
      <c r="G10" s="306" t="s">
        <v>58</v>
      </c>
      <c r="H10" s="306"/>
      <c r="I10" s="306" t="s">
        <v>1385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320</v>
      </c>
      <c r="G11" s="306"/>
      <c r="H11" s="306"/>
      <c r="I11" s="306" t="s">
        <v>1385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1386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1387</v>
      </c>
      <c r="G14" s="335"/>
      <c r="H14" s="306" t="s">
        <v>1388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1387</v>
      </c>
      <c r="G15" s="335"/>
      <c r="H15" s="306" t="s">
        <v>1388</v>
      </c>
      <c r="I15" s="306" t="s">
        <v>61</v>
      </c>
      <c r="J15" s="318"/>
      <c r="K15" s="300"/>
      <c r="L15" s="61"/>
      <c r="M15" s="329" t="s">
        <v>816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1389</v>
      </c>
      <c r="I16" s="306" t="s">
        <v>1390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1391</v>
      </c>
      <c r="G17" s="335" t="s">
        <v>64</v>
      </c>
      <c r="H17" s="306" t="s">
        <v>1389</v>
      </c>
      <c r="I17" s="306" t="s">
        <v>1390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1378</v>
      </c>
      <c r="G18" s="335" t="s">
        <v>64</v>
      </c>
      <c r="H18" s="306" t="s">
        <v>1389</v>
      </c>
      <c r="I18" s="336" t="s">
        <v>1392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1378</v>
      </c>
      <c r="G19" s="335" t="s">
        <v>64</v>
      </c>
      <c r="H19" s="306" t="s">
        <v>1389</v>
      </c>
      <c r="I19" s="336" t="s">
        <v>1393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1378</v>
      </c>
      <c r="G20" s="347" t="s">
        <v>64</v>
      </c>
      <c r="H20" s="336" t="s">
        <v>1394</v>
      </c>
      <c r="I20" s="336" t="s">
        <v>1393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1378</v>
      </c>
      <c r="G21" s="302" t="s">
        <v>64</v>
      </c>
      <c r="H21" s="336" t="s">
        <v>1394</v>
      </c>
      <c r="I21" s="336" t="s">
        <v>1393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1378</v>
      </c>
      <c r="G22" s="302" t="s">
        <v>64</v>
      </c>
      <c r="H22" s="336" t="s">
        <v>1394</v>
      </c>
      <c r="I22" s="336" t="s">
        <v>1393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1395</v>
      </c>
      <c r="G23" s="302" t="s">
        <v>64</v>
      </c>
      <c r="H23" s="336" t="s">
        <v>1394</v>
      </c>
      <c r="I23" s="336" t="s">
        <v>1393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1395</v>
      </c>
      <c r="G24" s="336" t="s">
        <v>1343</v>
      </c>
      <c r="H24" s="336" t="s">
        <v>1396</v>
      </c>
      <c r="I24" s="336" t="s">
        <v>1393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1395</v>
      </c>
      <c r="G25" s="336" t="s">
        <v>1343</v>
      </c>
      <c r="H25" s="336" t="s">
        <v>1396</v>
      </c>
      <c r="I25" s="336" t="s">
        <v>1393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1397</v>
      </c>
      <c r="G26" s="336" t="s">
        <v>1345</v>
      </c>
      <c r="H26" s="336" t="s">
        <v>1398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1399</v>
      </c>
      <c r="G27" s="336" t="s">
        <v>1345</v>
      </c>
      <c r="H27" s="336" t="s">
        <v>1400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1399</v>
      </c>
      <c r="G28" s="336" t="s">
        <v>1401</v>
      </c>
      <c r="H28" s="336" t="s">
        <v>1400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1399</v>
      </c>
      <c r="G29" s="294" t="s">
        <v>56</v>
      </c>
      <c r="H29" s="336" t="s">
        <v>1402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 t="s">
        <v>58</v>
      </c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1403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1404</v>
      </c>
      <c r="F5" s="223" t="s">
        <v>1405</v>
      </c>
      <c r="G5" s="223" t="s">
        <v>1406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1248</v>
      </c>
      <c r="G8" s="306" t="s">
        <v>60</v>
      </c>
      <c r="H8" s="306" t="s">
        <v>1375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1248</v>
      </c>
      <c r="G9" s="306" t="s">
        <v>60</v>
      </c>
      <c r="H9" s="306" t="s">
        <v>1375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1248</v>
      </c>
      <c r="G10" s="306" t="s">
        <v>60</v>
      </c>
      <c r="H10" s="306" t="s">
        <v>1375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1276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1347</v>
      </c>
      <c r="G13" s="340" t="s">
        <v>55</v>
      </c>
      <c r="H13" s="306" t="s">
        <v>1408</v>
      </c>
      <c r="I13" s="306" t="s">
        <v>1248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1253</v>
      </c>
      <c r="F14" s="336" t="s">
        <v>1409</v>
      </c>
      <c r="G14" s="335" t="s">
        <v>60</v>
      </c>
      <c r="H14" s="338" t="s">
        <v>59</v>
      </c>
      <c r="I14" s="306" t="s">
        <v>1410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1411</v>
      </c>
      <c r="G15" s="302" t="s">
        <v>60</v>
      </c>
      <c r="H15" s="338" t="s">
        <v>1412</v>
      </c>
      <c r="I15" s="306" t="s">
        <v>1410</v>
      </c>
      <c r="J15" s="299"/>
      <c r="K15" s="300"/>
      <c r="L15" s="61"/>
      <c r="M15" s="330" t="s">
        <v>816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1411</v>
      </c>
      <c r="G16" s="302" t="s">
        <v>60</v>
      </c>
      <c r="H16" s="338" t="s">
        <v>59</v>
      </c>
      <c r="I16" s="306" t="s">
        <v>1410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1413</v>
      </c>
      <c r="F17" s="336" t="s">
        <v>1414</v>
      </c>
      <c r="G17" s="302" t="s">
        <v>60</v>
      </c>
      <c r="H17" s="306" t="s">
        <v>60</v>
      </c>
      <c r="I17" s="306" t="s">
        <v>1415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1416</v>
      </c>
      <c r="F18" s="336" t="s">
        <v>1417</v>
      </c>
      <c r="G18" s="302" t="s">
        <v>60</v>
      </c>
      <c r="H18" s="306" t="s">
        <v>60</v>
      </c>
      <c r="I18" s="306" t="s">
        <v>1415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94" t="s">
        <v>58</v>
      </c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1418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1419</v>
      </c>
      <c r="F5" s="223" t="s">
        <v>1420</v>
      </c>
      <c r="G5" s="223" t="s">
        <v>1421</v>
      </c>
      <c r="H5" s="223" t="s">
        <v>1422</v>
      </c>
      <c r="I5" s="223" t="s">
        <v>1423</v>
      </c>
      <c r="J5" s="223" t="s">
        <v>1424</v>
      </c>
      <c r="K5" s="223" t="s">
        <v>1425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1391</v>
      </c>
      <c r="H8" s="306" t="s">
        <v>1375</v>
      </c>
      <c r="I8" s="306" t="s">
        <v>1375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1375</v>
      </c>
      <c r="I9" s="306" t="s">
        <v>1375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1375</v>
      </c>
      <c r="I10" s="306" t="s">
        <v>1426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1194</v>
      </c>
      <c r="G11" s="306" t="s">
        <v>59</v>
      </c>
      <c r="H11" s="306" t="s">
        <v>1375</v>
      </c>
      <c r="I11" s="306" t="s">
        <v>369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1375</v>
      </c>
      <c r="I12" s="306" t="s">
        <v>369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1427</v>
      </c>
      <c r="G13" s="340" t="s">
        <v>1428</v>
      </c>
      <c r="H13" s="306" t="s">
        <v>1375</v>
      </c>
      <c r="I13" s="306" t="s">
        <v>1429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1430</v>
      </c>
      <c r="G14" s="335" t="s">
        <v>1331</v>
      </c>
      <c r="H14" s="338" t="s">
        <v>60</v>
      </c>
      <c r="I14" s="306" t="s">
        <v>1431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1432</v>
      </c>
      <c r="G15" s="302" t="s">
        <v>1433</v>
      </c>
      <c r="H15" s="338" t="s">
        <v>60</v>
      </c>
      <c r="I15" s="306" t="s">
        <v>1434</v>
      </c>
      <c r="J15" s="299"/>
      <c r="K15" s="300"/>
      <c r="L15" s="61"/>
      <c r="M15" s="330" t="s">
        <v>816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1435</v>
      </c>
      <c r="G16" s="302" t="s">
        <v>1436</v>
      </c>
      <c r="H16" s="338" t="s">
        <v>1375</v>
      </c>
      <c r="I16" s="306" t="s">
        <v>1393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376</v>
      </c>
      <c r="F17" s="336" t="s">
        <v>64</v>
      </c>
      <c r="G17" s="302" t="s">
        <v>1437</v>
      </c>
      <c r="H17" s="306" t="s">
        <v>61</v>
      </c>
      <c r="I17" s="306" t="s">
        <v>1383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1438</v>
      </c>
      <c r="F18" s="336" t="s">
        <v>1439</v>
      </c>
      <c r="G18" s="302" t="s">
        <v>1440</v>
      </c>
      <c r="H18" s="306" t="s">
        <v>61</v>
      </c>
      <c r="I18" s="306" t="s">
        <v>376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376</v>
      </c>
      <c r="F19" s="337"/>
      <c r="G19" s="274"/>
      <c r="H19" s="339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376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94" t="s">
        <v>58</v>
      </c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1441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1442</v>
      </c>
      <c r="F5" s="223" t="s">
        <v>1443</v>
      </c>
      <c r="G5" s="223" t="s">
        <v>1444</v>
      </c>
      <c r="H5" s="223" t="s">
        <v>1445</v>
      </c>
      <c r="I5" s="223" t="s">
        <v>1446</v>
      </c>
      <c r="J5" s="223" t="s">
        <v>1447</v>
      </c>
      <c r="K5" s="223" t="s">
        <v>1448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1276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1276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1449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399</v>
      </c>
      <c r="G13" s="212" t="s">
        <v>59</v>
      </c>
      <c r="H13" s="306" t="s">
        <v>60</v>
      </c>
      <c r="I13" s="306" t="s">
        <v>1450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320</v>
      </c>
      <c r="F14" s="306" t="s">
        <v>1451</v>
      </c>
      <c r="G14" s="302" t="s">
        <v>62</v>
      </c>
      <c r="H14" s="306" t="s">
        <v>1452</v>
      </c>
      <c r="I14" s="306" t="s">
        <v>1453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1454</v>
      </c>
      <c r="G15" s="302" t="s">
        <v>1455</v>
      </c>
      <c r="H15" s="306" t="s">
        <v>1452</v>
      </c>
      <c r="I15" s="306" t="s">
        <v>1450</v>
      </c>
      <c r="J15" s="299" t="s">
        <v>56</v>
      </c>
      <c r="K15" s="299" t="s">
        <v>56</v>
      </c>
      <c r="L15" s="61"/>
      <c r="M15" s="330" t="s">
        <v>816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1456</v>
      </c>
      <c r="G16" s="302" t="s">
        <v>1455</v>
      </c>
      <c r="H16" s="306" t="s">
        <v>1457</v>
      </c>
      <c r="I16" s="306" t="s">
        <v>1450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1458</v>
      </c>
      <c r="G17" s="212" t="s">
        <v>1459</v>
      </c>
      <c r="H17" s="306" t="s">
        <v>1460</v>
      </c>
      <c r="I17" s="306" t="s">
        <v>1255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1303</v>
      </c>
      <c r="F18" s="306" t="s">
        <v>1458</v>
      </c>
      <c r="G18" s="212" t="s">
        <v>1459</v>
      </c>
      <c r="H18" s="306" t="s">
        <v>1461</v>
      </c>
      <c r="I18" s="306" t="s">
        <v>1462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1464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1465</v>
      </c>
      <c r="K5" s="223" t="s">
        <v>1466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32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1331</v>
      </c>
      <c r="F8" s="306" t="s">
        <v>816</v>
      </c>
      <c r="G8" s="316" t="s">
        <v>816</v>
      </c>
      <c r="H8" s="306" t="s">
        <v>60</v>
      </c>
      <c r="I8" s="306" t="s">
        <v>644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1331</v>
      </c>
      <c r="F10" s="306" t="s">
        <v>270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1331</v>
      </c>
      <c r="F11" s="306" t="s">
        <v>1467</v>
      </c>
      <c r="G11" s="316" t="s">
        <v>1468</v>
      </c>
      <c r="H11" s="306" t="s">
        <v>644</v>
      </c>
      <c r="I11" s="306" t="s">
        <v>1469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1470</v>
      </c>
      <c r="G12" s="316" t="s">
        <v>1468</v>
      </c>
      <c r="H12" s="306" t="s">
        <v>644</v>
      </c>
      <c r="I12" s="306" t="s">
        <v>1469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511</v>
      </c>
      <c r="F13" s="306" t="s">
        <v>1471</v>
      </c>
      <c r="G13" s="212" t="s">
        <v>789</v>
      </c>
      <c r="H13" s="306" t="s">
        <v>644</v>
      </c>
      <c r="I13" s="306" t="s">
        <v>1472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511</v>
      </c>
      <c r="F14" s="306" t="s">
        <v>1473</v>
      </c>
      <c r="G14" s="302" t="s">
        <v>1474</v>
      </c>
      <c r="H14" s="306" t="s">
        <v>513</v>
      </c>
      <c r="I14" s="306" t="s">
        <v>1475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1476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691</v>
      </c>
      <c r="F15" s="306" t="s">
        <v>1477</v>
      </c>
      <c r="G15" s="302" t="s">
        <v>1478</v>
      </c>
      <c r="H15" s="306" t="s">
        <v>1479</v>
      </c>
      <c r="I15" s="306" t="s">
        <v>1480</v>
      </c>
      <c r="J15" s="299"/>
      <c r="K15" s="300"/>
      <c r="L15" s="61"/>
      <c r="M15" s="330" t="s">
        <v>816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691</v>
      </c>
      <c r="F16" s="306" t="s">
        <v>1481</v>
      </c>
      <c r="G16" s="302" t="s">
        <v>1478</v>
      </c>
      <c r="H16" s="306" t="s">
        <v>1482</v>
      </c>
      <c r="I16" s="306" t="s">
        <v>1480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694</v>
      </c>
      <c r="F17" s="306" t="s">
        <v>1483</v>
      </c>
      <c r="G17" s="212" t="s">
        <v>1484</v>
      </c>
      <c r="H17" s="306" t="s">
        <v>722</v>
      </c>
      <c r="I17" s="306" t="s">
        <v>1485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1486</v>
      </c>
      <c r="F18" s="306" t="s">
        <v>1487</v>
      </c>
      <c r="G18" s="302" t="s">
        <v>1484</v>
      </c>
      <c r="H18" s="306" t="s">
        <v>722</v>
      </c>
      <c r="I18" s="306" t="s">
        <v>1485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1488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1489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3" t="s">
        <v>53</v>
      </c>
      <c r="N6" s="287">
        <f>COUNTIF(E8:K24, "*YB*")</f>
        <v>33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1490</v>
      </c>
      <c r="G8" s="316" t="s">
        <v>644</v>
      </c>
      <c r="H8" s="308"/>
      <c r="I8" s="306" t="s">
        <v>644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1490</v>
      </c>
      <c r="G9" s="316" t="s">
        <v>644</v>
      </c>
      <c r="H9" s="308"/>
      <c r="I9" s="306" t="s">
        <v>1491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1490</v>
      </c>
      <c r="G10" s="316" t="s">
        <v>546</v>
      </c>
      <c r="H10" s="308"/>
      <c r="I10" s="306" t="s">
        <v>1492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546</v>
      </c>
      <c r="G11" s="316" t="s">
        <v>1493</v>
      </c>
      <c r="H11" s="308"/>
      <c r="I11" s="306" t="s">
        <v>1492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644</v>
      </c>
      <c r="G12" s="316" t="s">
        <v>1494</v>
      </c>
      <c r="H12" s="308"/>
      <c r="I12" s="306" t="s">
        <v>1492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644</v>
      </c>
      <c r="G13" s="316" t="s">
        <v>1494</v>
      </c>
      <c r="H13" s="308"/>
      <c r="I13" s="306" t="s">
        <v>1495</v>
      </c>
      <c r="J13" s="318" t="s">
        <v>816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1496</v>
      </c>
      <c r="G14" s="316" t="s">
        <v>546</v>
      </c>
      <c r="H14" s="320"/>
      <c r="I14" s="306" t="s">
        <v>1497</v>
      </c>
      <c r="J14" s="318" t="s">
        <v>816</v>
      </c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1496</v>
      </c>
      <c r="G15" s="316" t="s">
        <v>1498</v>
      </c>
      <c r="H15" s="320"/>
      <c r="I15" s="306" t="s">
        <v>1497</v>
      </c>
      <c r="J15" s="318" t="s">
        <v>816</v>
      </c>
      <c r="K15" s="300"/>
      <c r="L15" s="61"/>
      <c r="M15" s="292" t="s">
        <v>816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1496</v>
      </c>
      <c r="G16" s="316" t="s">
        <v>1499</v>
      </c>
      <c r="H16" s="320"/>
      <c r="I16" s="306" t="s">
        <v>1500</v>
      </c>
      <c r="J16" s="318" t="s">
        <v>816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1496</v>
      </c>
      <c r="G17" s="316" t="s">
        <v>1501</v>
      </c>
      <c r="H17" s="310"/>
      <c r="I17" s="306" t="s">
        <v>1502</v>
      </c>
      <c r="J17" s="318" t="s">
        <v>816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1503</v>
      </c>
      <c r="G18" s="316" t="s">
        <v>1501</v>
      </c>
      <c r="H18" s="310"/>
      <c r="I18" s="306" t="s">
        <v>1504</v>
      </c>
      <c r="J18" s="318" t="s">
        <v>816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816</v>
      </c>
      <c r="J19" s="318" t="s">
        <v>816</v>
      </c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816</v>
      </c>
      <c r="J20" s="318" t="s">
        <v>816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816</v>
      </c>
      <c r="J21" s="318" t="s">
        <v>816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816</v>
      </c>
      <c r="J22" s="318" t="s">
        <v>816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816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1506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1507</v>
      </c>
      <c r="F5" s="223" t="s">
        <v>1508</v>
      </c>
      <c r="G5" s="223" t="s">
        <v>1509</v>
      </c>
      <c r="H5" s="223" t="s">
        <v>1510</v>
      </c>
      <c r="I5" s="223" t="s">
        <v>1511</v>
      </c>
      <c r="J5" s="223" t="s">
        <v>1512</v>
      </c>
      <c r="K5" s="223" t="s">
        <v>1513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8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768</v>
      </c>
      <c r="G7" s="237" t="s">
        <v>271</v>
      </c>
      <c r="H7" s="317" t="s">
        <v>271</v>
      </c>
      <c r="I7" s="314" t="s">
        <v>271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768</v>
      </c>
      <c r="G8" s="316" t="s">
        <v>1514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768</v>
      </c>
      <c r="G9" s="316" t="s">
        <v>1514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768</v>
      </c>
      <c r="G10" s="316" t="s">
        <v>1514</v>
      </c>
      <c r="H10" s="306" t="s">
        <v>60</v>
      </c>
      <c r="I10" s="306" t="s">
        <v>1387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768</v>
      </c>
      <c r="G11" s="316" t="s">
        <v>1514</v>
      </c>
      <c r="H11" s="306" t="s">
        <v>58</v>
      </c>
      <c r="I11" s="306" t="s">
        <v>1387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768</v>
      </c>
      <c r="G12" s="316" t="s">
        <v>1514</v>
      </c>
      <c r="H12" s="306" t="s">
        <v>60</v>
      </c>
      <c r="I12" s="306" t="s">
        <v>1387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1515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768</v>
      </c>
      <c r="G13" s="316" t="s">
        <v>1514</v>
      </c>
      <c r="H13" s="306" t="s">
        <v>60</v>
      </c>
      <c r="I13" s="306" t="s">
        <v>1387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768</v>
      </c>
      <c r="G14" s="316" t="s">
        <v>1516</v>
      </c>
      <c r="H14" s="249" t="s">
        <v>53</v>
      </c>
      <c r="I14" s="306" t="s">
        <v>1387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768</v>
      </c>
      <c r="G15" s="316" t="s">
        <v>1516</v>
      </c>
      <c r="H15" s="249" t="s">
        <v>1517</v>
      </c>
      <c r="I15" s="306" t="s">
        <v>1387</v>
      </c>
      <c r="J15" s="299"/>
      <c r="K15" s="300"/>
      <c r="L15" s="61"/>
      <c r="M15" s="292" t="s">
        <v>816</v>
      </c>
      <c r="N15" s="285">
        <f>COUNTIF(E8:K24, "*Casey*")</f>
        <v>4</v>
      </c>
      <c r="O15" s="224" t="s">
        <v>1515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768</v>
      </c>
      <c r="G16" s="249" t="s">
        <v>1518</v>
      </c>
      <c r="H16" s="249" t="s">
        <v>53</v>
      </c>
      <c r="I16" s="306" t="s">
        <v>1387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1515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768</v>
      </c>
      <c r="G17" s="249" t="s">
        <v>1518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1519</v>
      </c>
      <c r="G18" s="249" t="s">
        <v>1520</v>
      </c>
      <c r="H18" s="302" t="s">
        <v>1517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94" t="s">
        <v>1521</v>
      </c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1522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1523</v>
      </c>
      <c r="F5" s="223" t="s">
        <v>1524</v>
      </c>
      <c r="G5" s="223" t="s">
        <v>1525</v>
      </c>
      <c r="H5" s="223" t="s">
        <v>1526</v>
      </c>
      <c r="I5" s="223" t="s">
        <v>1527</v>
      </c>
      <c r="J5" s="223" t="s">
        <v>1528</v>
      </c>
      <c r="K5" s="223" t="s">
        <v>1529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271</v>
      </c>
      <c r="F7" s="237" t="s">
        <v>271</v>
      </c>
      <c r="G7" s="237" t="s">
        <v>271</v>
      </c>
      <c r="H7" s="237" t="s">
        <v>271</v>
      </c>
      <c r="I7" s="237" t="s">
        <v>271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1375</v>
      </c>
      <c r="G9" s="306" t="s">
        <v>1375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1375</v>
      </c>
      <c r="G10" s="306" t="s">
        <v>1375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1375</v>
      </c>
      <c r="G11" s="306" t="s">
        <v>1375</v>
      </c>
      <c r="H11" s="306" t="s">
        <v>1530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1452</v>
      </c>
      <c r="G12" s="306" t="s">
        <v>1375</v>
      </c>
      <c r="H12" s="306" t="s">
        <v>1530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1531</v>
      </c>
      <c r="F13" s="212" t="s">
        <v>813</v>
      </c>
      <c r="G13" s="249" t="s">
        <v>54</v>
      </c>
      <c r="H13" s="249" t="s">
        <v>813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1531</v>
      </c>
      <c r="F14" s="212" t="s">
        <v>1532</v>
      </c>
      <c r="G14" s="249" t="s">
        <v>1533</v>
      </c>
      <c r="H14" s="249" t="s">
        <v>813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1534</v>
      </c>
      <c r="G15" s="249" t="s">
        <v>1533</v>
      </c>
      <c r="H15" s="249" t="s">
        <v>1535</v>
      </c>
      <c r="I15" s="196"/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1064</v>
      </c>
      <c r="F16" s="212" t="s">
        <v>1536</v>
      </c>
      <c r="G16" s="249" t="s">
        <v>1533</v>
      </c>
      <c r="H16" s="249" t="s">
        <v>1537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1320</v>
      </c>
      <c r="G17" s="249" t="s">
        <v>1538</v>
      </c>
      <c r="H17" s="302" t="s">
        <v>1539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1540</v>
      </c>
      <c r="F18" s="196" t="s">
        <v>1541</v>
      </c>
      <c r="G18" s="249" t="s">
        <v>1538</v>
      </c>
      <c r="H18" s="302" t="s">
        <v>1539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1542</v>
      </c>
      <c r="F19" s="274" t="s">
        <v>1543</v>
      </c>
      <c r="G19" s="274" t="s">
        <v>55</v>
      </c>
      <c r="H19" s="283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1542</v>
      </c>
      <c r="F20" s="274" t="s">
        <v>1543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1043</v>
      </c>
      <c r="F21" s="274" t="s">
        <v>1175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1544</v>
      </c>
    </row>
    <row r="33" spans="2:15">
      <c r="B33" s="56"/>
      <c r="D33" s="246" t="s">
        <v>1545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1546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1547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1548</v>
      </c>
      <c r="I5" s="223" t="s">
        <v>1549</v>
      </c>
      <c r="J5" s="223" t="s">
        <v>1550</v>
      </c>
      <c r="K5" s="223" t="s">
        <v>1551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1552</v>
      </c>
      <c r="G8" s="296" t="s">
        <v>1553</v>
      </c>
      <c r="H8" s="297" t="s">
        <v>1387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320</v>
      </c>
      <c r="F9" s="212" t="s">
        <v>1552</v>
      </c>
      <c r="G9" s="294" t="s">
        <v>1554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320</v>
      </c>
      <c r="F10" s="212" t="s">
        <v>1375</v>
      </c>
      <c r="G10" s="294" t="s">
        <v>1554</v>
      </c>
      <c r="H10" s="196" t="s">
        <v>1555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320</v>
      </c>
      <c r="F11" s="212" t="s">
        <v>60</v>
      </c>
      <c r="G11" s="294" t="s">
        <v>1554</v>
      </c>
      <c r="H11" s="249" t="s">
        <v>1555</v>
      </c>
      <c r="I11" s="196" t="s">
        <v>1455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1320</v>
      </c>
      <c r="F12" s="212" t="s">
        <v>1556</v>
      </c>
      <c r="G12" s="249" t="s">
        <v>1557</v>
      </c>
      <c r="H12" s="249" t="s">
        <v>1558</v>
      </c>
      <c r="I12" s="196" t="s">
        <v>1455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1559</v>
      </c>
      <c r="F13" s="212" t="s">
        <v>1556</v>
      </c>
      <c r="G13" s="249" t="s">
        <v>1560</v>
      </c>
      <c r="H13" s="249" t="s">
        <v>1561</v>
      </c>
      <c r="I13" s="196" t="s">
        <v>1562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1563</v>
      </c>
      <c r="F14" s="262" t="s">
        <v>1564</v>
      </c>
      <c r="G14" s="249" t="s">
        <v>1565</v>
      </c>
      <c r="H14" s="249" t="s">
        <v>1561</v>
      </c>
      <c r="I14" s="196" t="s">
        <v>1566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1567</v>
      </c>
      <c r="F15" s="262" t="s">
        <v>1319</v>
      </c>
      <c r="G15" s="249" t="s">
        <v>1568</v>
      </c>
      <c r="H15" s="249" t="s">
        <v>1452</v>
      </c>
      <c r="I15" s="196" t="s">
        <v>1562</v>
      </c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1569</v>
      </c>
      <c r="G16" s="249" t="s">
        <v>1554</v>
      </c>
      <c r="H16" s="249" t="s">
        <v>1570</v>
      </c>
      <c r="I16" s="196" t="s">
        <v>1562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1571</v>
      </c>
      <c r="G17" s="249" t="s">
        <v>1572</v>
      </c>
      <c r="H17" s="213" t="s">
        <v>1570</v>
      </c>
      <c r="I17" s="196" t="s">
        <v>1566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1573</v>
      </c>
      <c r="F18" s="196" t="s">
        <v>1574</v>
      </c>
      <c r="G18" s="249" t="s">
        <v>1572</v>
      </c>
      <c r="H18" s="213" t="s">
        <v>1575</v>
      </c>
      <c r="I18" s="196" t="s">
        <v>1576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1577</v>
      </c>
      <c r="F19" s="274" t="s">
        <v>1542</v>
      </c>
      <c r="G19" s="274" t="s">
        <v>59</v>
      </c>
      <c r="H19" s="274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1578</v>
      </c>
      <c r="F20" s="274" t="s">
        <v>1542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1579</v>
      </c>
      <c r="F21" s="274" t="s">
        <v>1055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94"/>
      <c r="D26" s="694"/>
      <c r="E26" s="694"/>
      <c r="F26" s="69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1544</v>
      </c>
    </row>
    <row r="32" spans="2:20">
      <c r="B32" s="56"/>
      <c r="D32" s="246" t="s">
        <v>1545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1546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1580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1378</v>
      </c>
      <c r="F8" s="295" t="s">
        <v>59</v>
      </c>
      <c r="G8" s="296" t="s">
        <v>1583</v>
      </c>
      <c r="H8" s="297" t="s">
        <v>1583</v>
      </c>
      <c r="I8" s="297" t="s">
        <v>59</v>
      </c>
      <c r="J8" s="299" t="s">
        <v>1584</v>
      </c>
      <c r="K8" s="301" t="s">
        <v>816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1585</v>
      </c>
      <c r="F9" s="212" t="s">
        <v>1415</v>
      </c>
      <c r="G9" s="294" t="s">
        <v>1586</v>
      </c>
      <c r="H9" s="242" t="s">
        <v>60</v>
      </c>
      <c r="I9" s="297" t="s">
        <v>59</v>
      </c>
      <c r="J9" s="299" t="s">
        <v>1584</v>
      </c>
      <c r="K9" s="300" t="s">
        <v>816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1585</v>
      </c>
      <c r="F10" s="212" t="s">
        <v>1415</v>
      </c>
      <c r="G10" s="212" t="s">
        <v>1586</v>
      </c>
      <c r="H10" s="196" t="s">
        <v>60</v>
      </c>
      <c r="I10" s="196" t="s">
        <v>1587</v>
      </c>
      <c r="J10" s="299" t="s">
        <v>1584</v>
      </c>
      <c r="K10" s="300" t="s">
        <v>816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1585</v>
      </c>
      <c r="F11" s="212" t="s">
        <v>1588</v>
      </c>
      <c r="G11" s="249" t="s">
        <v>1589</v>
      </c>
      <c r="H11" s="249" t="s">
        <v>60</v>
      </c>
      <c r="I11" s="196" t="s">
        <v>1590</v>
      </c>
      <c r="J11" s="299" t="s">
        <v>1584</v>
      </c>
      <c r="K11" s="300" t="s">
        <v>816</v>
      </c>
      <c r="L11" s="61"/>
      <c r="M11" s="304" t="s">
        <v>58</v>
      </c>
      <c r="N11" s="285">
        <f>COUNTIF(E8:K24, "*Wei Yen*")</f>
        <v>0</v>
      </c>
      <c r="O11" s="199" t="s">
        <v>1591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1592</v>
      </c>
      <c r="F12" s="212" t="s">
        <v>1593</v>
      </c>
      <c r="G12" s="249" t="s">
        <v>1594</v>
      </c>
      <c r="H12" s="249" t="s">
        <v>60</v>
      </c>
      <c r="I12" s="196" t="s">
        <v>1590</v>
      </c>
      <c r="J12" s="299" t="s">
        <v>1584</v>
      </c>
      <c r="K12" s="300" t="s">
        <v>816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1592</v>
      </c>
      <c r="F13" s="196" t="s">
        <v>1595</v>
      </c>
      <c r="G13" s="249" t="s">
        <v>1594</v>
      </c>
      <c r="H13" s="249" t="s">
        <v>1319</v>
      </c>
      <c r="I13" s="196" t="s">
        <v>1596</v>
      </c>
      <c r="J13" s="299" t="s">
        <v>1584</v>
      </c>
      <c r="K13" s="300" t="s">
        <v>816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1597</v>
      </c>
      <c r="F14" s="196" t="s">
        <v>851</v>
      </c>
      <c r="G14" s="249" t="s">
        <v>1598</v>
      </c>
      <c r="H14" s="249" t="s">
        <v>62</v>
      </c>
      <c r="I14" s="196" t="s">
        <v>1599</v>
      </c>
      <c r="J14" s="299" t="s">
        <v>1584</v>
      </c>
      <c r="K14" s="300" t="s">
        <v>816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1597</v>
      </c>
      <c r="F15" s="196" t="s">
        <v>1590</v>
      </c>
      <c r="G15" s="249" t="s">
        <v>1600</v>
      </c>
      <c r="H15" s="249" t="s">
        <v>62</v>
      </c>
      <c r="I15" s="196" t="s">
        <v>1599</v>
      </c>
      <c r="J15" s="299" t="s">
        <v>1584</v>
      </c>
      <c r="K15" s="300" t="s">
        <v>816</v>
      </c>
      <c r="L15" s="61"/>
      <c r="M15" s="292" t="s">
        <v>816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1597</v>
      </c>
      <c r="F16" s="196" t="s">
        <v>1601</v>
      </c>
      <c r="G16" s="249" t="s">
        <v>1602</v>
      </c>
      <c r="H16" s="249" t="s">
        <v>60</v>
      </c>
      <c r="I16" s="196" t="s">
        <v>1603</v>
      </c>
      <c r="J16" s="299" t="s">
        <v>1584</v>
      </c>
      <c r="K16" s="300" t="s">
        <v>816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1597</v>
      </c>
      <c r="F17" s="196" t="s">
        <v>1604</v>
      </c>
      <c r="G17" s="249" t="s">
        <v>1605</v>
      </c>
      <c r="H17" s="249" t="s">
        <v>60</v>
      </c>
      <c r="I17" s="250" t="s">
        <v>851</v>
      </c>
      <c r="J17" s="274" t="s">
        <v>816</v>
      </c>
      <c r="K17" s="300" t="s">
        <v>816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660</v>
      </c>
      <c r="F18" s="196" t="s">
        <v>1606</v>
      </c>
      <c r="G18" s="261" t="s">
        <v>1605</v>
      </c>
      <c r="H18" s="249" t="s">
        <v>1607</v>
      </c>
      <c r="I18" s="196" t="s">
        <v>62</v>
      </c>
      <c r="J18" s="279" t="s">
        <v>816</v>
      </c>
      <c r="K18" s="300" t="s">
        <v>816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660</v>
      </c>
      <c r="F19" s="274" t="s">
        <v>56</v>
      </c>
      <c r="G19" s="274" t="s">
        <v>1608</v>
      </c>
      <c r="H19" s="274"/>
      <c r="I19" s="274"/>
      <c r="J19" s="274" t="s">
        <v>816</v>
      </c>
      <c r="K19" s="300" t="s">
        <v>816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660</v>
      </c>
      <c r="F20" s="274" t="s">
        <v>56</v>
      </c>
      <c r="G20" s="274" t="s">
        <v>1608</v>
      </c>
      <c r="H20" s="274"/>
      <c r="I20" s="274"/>
      <c r="J20" s="274" t="s">
        <v>816</v>
      </c>
      <c r="K20" s="300" t="s">
        <v>816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660</v>
      </c>
      <c r="F21" s="274" t="s">
        <v>56</v>
      </c>
      <c r="G21" s="274" t="s">
        <v>1608</v>
      </c>
      <c r="H21" s="274"/>
      <c r="I21" s="274"/>
      <c r="J21" s="274" t="s">
        <v>816</v>
      </c>
      <c r="K21" s="300" t="s">
        <v>816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1608</v>
      </c>
      <c r="H22" s="274"/>
      <c r="I22" s="274"/>
      <c r="J22" s="274" t="s">
        <v>816</v>
      </c>
      <c r="K22" s="300" t="s">
        <v>816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1608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94" t="s">
        <v>58</v>
      </c>
      <c r="D26" s="694"/>
      <c r="E26" s="694"/>
      <c r="F26" s="69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1544</v>
      </c>
    </row>
    <row r="32" spans="2:20">
      <c r="B32" s="56"/>
      <c r="D32" s="246" t="s">
        <v>1545</v>
      </c>
    </row>
    <row r="33" spans="2:15">
      <c r="B33" s="180"/>
      <c r="D33" t="s">
        <v>463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1546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3" t="s">
        <v>1610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1611</v>
      </c>
      <c r="F5" s="223" t="s">
        <v>1612</v>
      </c>
      <c r="G5" s="223" t="s">
        <v>1613</v>
      </c>
      <c r="H5" s="223" t="s">
        <v>1614</v>
      </c>
      <c r="I5" s="223" t="s">
        <v>1615</v>
      </c>
      <c r="J5" s="223">
        <v>44930</v>
      </c>
      <c r="K5" s="223">
        <v>44961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714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714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333</v>
      </c>
      <c r="G10" s="250" t="s">
        <v>60</v>
      </c>
      <c r="H10" s="212" t="s">
        <v>714</v>
      </c>
      <c r="I10" s="212" t="s">
        <v>60</v>
      </c>
      <c r="J10" s="273" t="s">
        <v>1391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333</v>
      </c>
      <c r="G11" s="250" t="s">
        <v>1316</v>
      </c>
      <c r="H11" s="212" t="s">
        <v>714</v>
      </c>
      <c r="I11" s="212" t="s">
        <v>62</v>
      </c>
      <c r="J11" s="273" t="s">
        <v>1391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1616</v>
      </c>
      <c r="G12" s="250" t="s">
        <v>1617</v>
      </c>
      <c r="H12" s="212" t="s">
        <v>1618</v>
      </c>
      <c r="I12" s="212" t="s">
        <v>62</v>
      </c>
      <c r="J12" s="273" t="s">
        <v>1391</v>
      </c>
      <c r="K12" s="273" t="s">
        <v>1619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1616</v>
      </c>
      <c r="G13" s="250" t="s">
        <v>1617</v>
      </c>
      <c r="H13" s="212" t="s">
        <v>1618</v>
      </c>
      <c r="I13" s="212" t="s">
        <v>1455</v>
      </c>
      <c r="J13" s="273" t="s">
        <v>1391</v>
      </c>
      <c r="K13" s="273" t="s">
        <v>1619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1620</v>
      </c>
      <c r="F14" s="212" t="s">
        <v>1457</v>
      </c>
      <c r="G14" s="250" t="s">
        <v>1621</v>
      </c>
      <c r="H14" s="212" t="s">
        <v>1618</v>
      </c>
      <c r="I14" s="212" t="s">
        <v>1622</v>
      </c>
      <c r="J14" s="273" t="s">
        <v>1391</v>
      </c>
      <c r="K14" s="273" t="s">
        <v>1619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1620</v>
      </c>
      <c r="F15" s="212" t="s">
        <v>1623</v>
      </c>
      <c r="G15" s="250" t="s">
        <v>1621</v>
      </c>
      <c r="H15" s="212" t="s">
        <v>62</v>
      </c>
      <c r="I15" s="212" t="s">
        <v>1624</v>
      </c>
      <c r="J15" s="273" t="s">
        <v>1391</v>
      </c>
      <c r="K15" s="273" t="s">
        <v>1619</v>
      </c>
      <c r="L15" s="61"/>
      <c r="M15" s="304" t="s">
        <v>816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605</v>
      </c>
      <c r="F16" s="212" t="s">
        <v>1625</v>
      </c>
      <c r="G16" s="250" t="s">
        <v>1558</v>
      </c>
      <c r="H16" s="212" t="s">
        <v>57</v>
      </c>
      <c r="I16" s="212" t="s">
        <v>1626</v>
      </c>
      <c r="J16" s="273" t="s">
        <v>1391</v>
      </c>
      <c r="K16" s="273" t="s">
        <v>1619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1457</v>
      </c>
      <c r="F17" s="212" t="s">
        <v>1627</v>
      </c>
      <c r="G17" s="250" t="s">
        <v>1628</v>
      </c>
      <c r="H17" s="212" t="s">
        <v>57</v>
      </c>
      <c r="I17" s="212" t="s">
        <v>1626</v>
      </c>
      <c r="J17" s="273" t="s">
        <v>1391</v>
      </c>
      <c r="K17" s="273" t="s">
        <v>1619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1457</v>
      </c>
      <c r="F18" s="212" t="s">
        <v>1627</v>
      </c>
      <c r="G18" s="250" t="s">
        <v>1629</v>
      </c>
      <c r="H18" s="212" t="s">
        <v>57</v>
      </c>
      <c r="I18" s="212" t="s">
        <v>1626</v>
      </c>
      <c r="J18" s="273" t="s">
        <v>1391</v>
      </c>
      <c r="K18" s="280" t="s">
        <v>1630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94" t="s">
        <v>58</v>
      </c>
      <c r="D26" s="694"/>
      <c r="E26" s="694"/>
      <c r="F26" s="69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1544</v>
      </c>
    </row>
    <row r="32" spans="2:20">
      <c r="B32" s="56"/>
      <c r="D32" s="246" t="s">
        <v>1545</v>
      </c>
    </row>
    <row r="33" spans="2:15">
      <c r="B33" s="180"/>
      <c r="D33" t="s">
        <v>463</v>
      </c>
    </row>
    <row r="35" spans="2:15">
      <c r="B35" s="127" t="s">
        <v>134</v>
      </c>
      <c r="D35" s="247" t="s">
        <v>1546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3" t="s">
        <v>1631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1632</v>
      </c>
      <c r="F5" s="223" t="s">
        <v>1633</v>
      </c>
      <c r="G5" s="223" t="s">
        <v>1634</v>
      </c>
      <c r="H5" s="223" t="s">
        <v>1635</v>
      </c>
      <c r="I5" s="223" t="s">
        <v>1636</v>
      </c>
      <c r="J5" s="223" t="s">
        <v>1637</v>
      </c>
      <c r="K5" s="223" t="s">
        <v>1638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1639</v>
      </c>
      <c r="F8" s="212" t="s">
        <v>1640</v>
      </c>
      <c r="G8" s="212" t="s">
        <v>1640</v>
      </c>
      <c r="H8" s="212" t="s">
        <v>1640</v>
      </c>
      <c r="I8" s="250" t="s">
        <v>1640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1639</v>
      </c>
      <c r="F9" s="212" t="s">
        <v>1640</v>
      </c>
      <c r="G9" s="212" t="s">
        <v>1641</v>
      </c>
      <c r="H9" s="242" t="s">
        <v>1640</v>
      </c>
      <c r="I9" s="242" t="s">
        <v>1640</v>
      </c>
      <c r="J9" s="212" t="s">
        <v>1609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1639</v>
      </c>
      <c r="F10" s="212" t="s">
        <v>1639</v>
      </c>
      <c r="G10" s="212" t="s">
        <v>1642</v>
      </c>
      <c r="H10" s="196" t="s">
        <v>1640</v>
      </c>
      <c r="I10" s="196" t="s">
        <v>1643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1639</v>
      </c>
      <c r="F11" s="212" t="s">
        <v>1639</v>
      </c>
      <c r="G11" s="249" t="s">
        <v>1644</v>
      </c>
      <c r="H11" s="249" t="s">
        <v>1042</v>
      </c>
      <c r="I11" s="196" t="s">
        <v>1645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1640</v>
      </c>
      <c r="F12" s="212" t="s">
        <v>1640</v>
      </c>
      <c r="G12" s="249" t="s">
        <v>1646</v>
      </c>
      <c r="H12" s="249" t="s">
        <v>1647</v>
      </c>
      <c r="I12" s="196" t="s">
        <v>1645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1640</v>
      </c>
      <c r="F13" s="196" t="s">
        <v>852</v>
      </c>
      <c r="G13" s="249" t="s">
        <v>1648</v>
      </c>
      <c r="H13" s="249" t="s">
        <v>1649</v>
      </c>
      <c r="I13" s="196" t="s">
        <v>1650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1651</v>
      </c>
      <c r="F14" s="196" t="s">
        <v>1652</v>
      </c>
      <c r="G14" s="249" t="s">
        <v>56</v>
      </c>
      <c r="H14" s="249" t="s">
        <v>1649</v>
      </c>
      <c r="I14" s="250" t="s">
        <v>1653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1654</v>
      </c>
      <c r="F15" s="196" t="s">
        <v>1655</v>
      </c>
      <c r="G15" s="249" t="s">
        <v>1656</v>
      </c>
      <c r="H15" s="249" t="s">
        <v>1649</v>
      </c>
      <c r="I15" s="250" t="s">
        <v>1657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1654</v>
      </c>
      <c r="F16" s="196" t="s">
        <v>1655</v>
      </c>
      <c r="G16" s="249" t="s">
        <v>1658</v>
      </c>
      <c r="H16" s="212" t="s">
        <v>1659</v>
      </c>
      <c r="I16" s="250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1654</v>
      </c>
      <c r="F17" s="196" t="s">
        <v>1660</v>
      </c>
      <c r="G17" s="249" t="s">
        <v>1661</v>
      </c>
      <c r="H17" s="214" t="s">
        <v>1662</v>
      </c>
      <c r="I17" s="250" t="s">
        <v>1663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1664</v>
      </c>
      <c r="F18" s="248" t="s">
        <v>1665</v>
      </c>
      <c r="G18" s="212" t="s">
        <v>1661</v>
      </c>
      <c r="H18" s="214" t="s">
        <v>1662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94"/>
      <c r="D20" s="694"/>
      <c r="E20" s="694"/>
      <c r="F20" s="69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1609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1544</v>
      </c>
    </row>
    <row r="26" spans="2:20">
      <c r="B26" s="56"/>
      <c r="D26" s="246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247" t="s">
        <v>1546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3" t="s">
        <v>1667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1668</v>
      </c>
      <c r="F5" s="223" t="s">
        <v>1669</v>
      </c>
      <c r="G5" s="223" t="s">
        <v>1670</v>
      </c>
      <c r="H5" s="223" t="s">
        <v>1671</v>
      </c>
      <c r="I5" s="223" t="s">
        <v>1672</v>
      </c>
      <c r="J5" s="223" t="s">
        <v>1673</v>
      </c>
      <c r="K5" s="223" t="s">
        <v>1674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1675</v>
      </c>
      <c r="H8" s="212" t="s">
        <v>1675</v>
      </c>
      <c r="I8" s="212" t="s">
        <v>1675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1248</v>
      </c>
      <c r="F9" s="212" t="s">
        <v>1676</v>
      </c>
      <c r="G9" s="212" t="s">
        <v>1677</v>
      </c>
      <c r="H9" s="212" t="s">
        <v>1675</v>
      </c>
      <c r="I9" s="212" t="s">
        <v>1675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1248</v>
      </c>
      <c r="F10" s="212" t="s">
        <v>1676</v>
      </c>
      <c r="G10" s="212" t="s">
        <v>1677</v>
      </c>
      <c r="H10" s="212" t="s">
        <v>1675</v>
      </c>
      <c r="I10" s="212" t="s">
        <v>1675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1678</v>
      </c>
      <c r="F11" s="212" t="s">
        <v>1676</v>
      </c>
      <c r="G11" s="212" t="s">
        <v>1679</v>
      </c>
      <c r="H11" s="214" t="s">
        <v>1680</v>
      </c>
      <c r="I11" s="212" t="s">
        <v>1681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1175</v>
      </c>
      <c r="F12" s="212" t="s">
        <v>1675</v>
      </c>
      <c r="G12" s="212" t="s">
        <v>1682</v>
      </c>
      <c r="H12" s="214" t="s">
        <v>1683</v>
      </c>
      <c r="I12" s="212" t="s">
        <v>1681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1175</v>
      </c>
      <c r="F13" s="212" t="s">
        <v>1684</v>
      </c>
      <c r="G13" s="212" t="s">
        <v>1685</v>
      </c>
      <c r="H13" s="214" t="s">
        <v>1683</v>
      </c>
      <c r="I13" s="212" t="s">
        <v>1686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1683</v>
      </c>
      <c r="I14" s="212" t="s">
        <v>1690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1694</v>
      </c>
      <c r="I15" s="212" t="s">
        <v>1690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1691</v>
      </c>
      <c r="F16" s="212" t="s">
        <v>1692</v>
      </c>
      <c r="G16" s="212" t="s">
        <v>1695</v>
      </c>
      <c r="H16" s="214" t="s">
        <v>1696</v>
      </c>
      <c r="I16" s="212" t="s">
        <v>1697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1702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1703</v>
      </c>
      <c r="F18" s="212" t="s">
        <v>1704</v>
      </c>
      <c r="G18" s="212" t="s">
        <v>1700</v>
      </c>
      <c r="H18" s="214" t="s">
        <v>1701</v>
      </c>
      <c r="I18" s="196" t="s">
        <v>1705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94" t="s">
        <v>1706</v>
      </c>
      <c r="D20" s="694"/>
      <c r="E20" s="694"/>
      <c r="F20" s="69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1544</v>
      </c>
    </row>
    <row r="26" spans="2:20">
      <c r="B26" s="56"/>
      <c r="D26" s="246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247" t="s">
        <v>1546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1707</v>
      </c>
      <c r="F35">
        <v>44</v>
      </c>
      <c r="M35" s="61"/>
      <c r="N35" s="62"/>
      <c r="O35" s="61"/>
    </row>
    <row r="36" spans="5:15" hidden="1">
      <c r="E36" s="254" t="s">
        <v>1708</v>
      </c>
      <c r="F36">
        <f>16+24</f>
        <v>40</v>
      </c>
      <c r="M36" s="61"/>
      <c r="N36" s="62"/>
      <c r="O36" s="61"/>
    </row>
    <row r="37" spans="5:15" hidden="1">
      <c r="E37" s="254" t="s">
        <v>1709</v>
      </c>
      <c r="F37">
        <f>5+4+4+5.5+5.5+3+5+6+3</f>
        <v>41</v>
      </c>
      <c r="M37" s="61"/>
      <c r="N37" s="62"/>
      <c r="O37" s="61"/>
    </row>
    <row r="38" spans="5:15" hidden="1">
      <c r="E38" s="254" t="s">
        <v>1710</v>
      </c>
      <c r="F38">
        <f>3+2+2+1+1+3+3</f>
        <v>15</v>
      </c>
      <c r="M38" s="61"/>
      <c r="N38" s="62"/>
      <c r="O38" s="61"/>
    </row>
    <row r="39" spans="5:15" hidden="1">
      <c r="E39" s="254" t="s">
        <v>1711</v>
      </c>
      <c r="F39">
        <f>26+16</f>
        <v>42</v>
      </c>
    </row>
    <row r="40" spans="5:15" hidden="1">
      <c r="E40" s="254" t="s">
        <v>1712</v>
      </c>
      <c r="F40">
        <f>38+24</f>
        <v>62</v>
      </c>
    </row>
    <row r="41" spans="5:15" hidden="1">
      <c r="E41" s="254" t="s">
        <v>1713</v>
      </c>
      <c r="F41">
        <v>15</v>
      </c>
    </row>
    <row r="42" spans="5:15" hidden="1">
      <c r="E42" s="254" t="s">
        <v>1714</v>
      </c>
      <c r="F42">
        <v>14</v>
      </c>
    </row>
    <row r="43" spans="5:15" hidden="1">
      <c r="E43" s="254" t="s">
        <v>1715</v>
      </c>
      <c r="F43">
        <v>11</v>
      </c>
    </row>
    <row r="44" spans="5:15" hidden="1">
      <c r="E44" s="180" t="s">
        <v>1716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3" t="s">
        <v>1717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1718</v>
      </c>
      <c r="F8" s="212" t="s">
        <v>1719</v>
      </c>
      <c r="G8" s="212" t="s">
        <v>1586</v>
      </c>
      <c r="H8" s="212" t="s">
        <v>644</v>
      </c>
      <c r="I8" s="196" t="s">
        <v>1720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1721</v>
      </c>
      <c r="F9" s="212" t="s">
        <v>1719</v>
      </c>
      <c r="G9" s="212" t="s">
        <v>1586</v>
      </c>
      <c r="H9" s="212" t="s">
        <v>644</v>
      </c>
      <c r="I9" s="196" t="s">
        <v>1720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1721</v>
      </c>
      <c r="F10" s="212" t="s">
        <v>1719</v>
      </c>
      <c r="G10" s="212" t="s">
        <v>1722</v>
      </c>
      <c r="H10" s="212" t="s">
        <v>644</v>
      </c>
      <c r="I10" s="196" t="s">
        <v>1720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1721</v>
      </c>
      <c r="F11" s="212" t="s">
        <v>1723</v>
      </c>
      <c r="G11" s="212" t="s">
        <v>1722</v>
      </c>
      <c r="H11" s="214" t="s">
        <v>1583</v>
      </c>
      <c r="I11" s="196" t="s">
        <v>273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1724</v>
      </c>
      <c r="F12" s="212" t="s">
        <v>1725</v>
      </c>
      <c r="G12" s="212" t="s">
        <v>1583</v>
      </c>
      <c r="H12" s="214" t="s">
        <v>1726</v>
      </c>
      <c r="I12" s="196" t="s">
        <v>273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1727</v>
      </c>
      <c r="G13" s="212" t="s">
        <v>1728</v>
      </c>
      <c r="H13" s="214" t="s">
        <v>1583</v>
      </c>
      <c r="I13" s="196" t="s">
        <v>273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1729</v>
      </c>
      <c r="F14" s="212" t="s">
        <v>1730</v>
      </c>
      <c r="G14" s="212" t="s">
        <v>1731</v>
      </c>
      <c r="H14" s="214" t="s">
        <v>1319</v>
      </c>
      <c r="I14" s="196" t="s">
        <v>273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1732</v>
      </c>
      <c r="F15" s="212" t="s">
        <v>1733</v>
      </c>
      <c r="G15" s="212" t="s">
        <v>1734</v>
      </c>
      <c r="H15" s="214" t="s">
        <v>1457</v>
      </c>
      <c r="I15" s="196" t="s">
        <v>273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1735</v>
      </c>
      <c r="F16" s="212" t="s">
        <v>1736</v>
      </c>
      <c r="G16" s="212" t="s">
        <v>1737</v>
      </c>
      <c r="H16" s="214" t="s">
        <v>1616</v>
      </c>
      <c r="I16" s="196" t="s">
        <v>273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1738</v>
      </c>
      <c r="F17" s="212" t="s">
        <v>1739</v>
      </c>
      <c r="G17" s="212" t="s">
        <v>1740</v>
      </c>
      <c r="H17" s="214" t="s">
        <v>1741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753</v>
      </c>
      <c r="F18" s="212" t="s">
        <v>1742</v>
      </c>
      <c r="G18" s="212" t="s">
        <v>1743</v>
      </c>
      <c r="H18" s="214" t="s">
        <v>1741</v>
      </c>
      <c r="I18" s="196" t="s">
        <v>1744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1544</v>
      </c>
    </row>
    <row r="26" spans="2:20">
      <c r="B26" s="56"/>
      <c r="D26" s="246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247" t="s">
        <v>1546</v>
      </c>
    </row>
    <row r="31" spans="2:20">
      <c r="M31" s="699"/>
      <c r="N31" s="699"/>
      <c r="O31" s="699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1746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1747</v>
      </c>
      <c r="F5" s="7" t="s">
        <v>1748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1749</v>
      </c>
      <c r="G8" s="212" t="s">
        <v>644</v>
      </c>
      <c r="H8" s="212" t="s">
        <v>644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270</v>
      </c>
      <c r="F9" s="212" t="s">
        <v>1749</v>
      </c>
      <c r="G9" s="191" t="s">
        <v>644</v>
      </c>
      <c r="H9" s="212" t="s">
        <v>644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270</v>
      </c>
      <c r="F10" s="191" t="s">
        <v>1750</v>
      </c>
      <c r="G10" s="191" t="s">
        <v>644</v>
      </c>
      <c r="H10" s="212" t="s">
        <v>1751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270</v>
      </c>
      <c r="F11" s="191" t="s">
        <v>1750</v>
      </c>
      <c r="G11" s="191" t="s">
        <v>1752</v>
      </c>
      <c r="H11" s="88" t="s">
        <v>1583</v>
      </c>
      <c r="I11" s="32" t="s">
        <v>1753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1754</v>
      </c>
      <c r="G12" s="191" t="s">
        <v>1752</v>
      </c>
      <c r="H12" s="88" t="s">
        <v>1583</v>
      </c>
      <c r="I12" s="32" t="s">
        <v>1755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1754</v>
      </c>
      <c r="G13" s="212" t="s">
        <v>1756</v>
      </c>
      <c r="H13" s="88" t="s">
        <v>1583</v>
      </c>
      <c r="I13" s="32" t="s">
        <v>1755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1757</v>
      </c>
      <c r="F14" s="191" t="s">
        <v>1758</v>
      </c>
      <c r="G14" s="212" t="s">
        <v>1756</v>
      </c>
      <c r="H14" s="88" t="s">
        <v>1759</v>
      </c>
      <c r="I14" s="32" t="s">
        <v>1303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1732</v>
      </c>
      <c r="F15" s="191" t="s">
        <v>1393</v>
      </c>
      <c r="G15" s="212" t="s">
        <v>1756</v>
      </c>
      <c r="H15" s="88" t="s">
        <v>1378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1583</v>
      </c>
      <c r="G16" s="212" t="s">
        <v>1760</v>
      </c>
      <c r="H16" s="88" t="s">
        <v>1378</v>
      </c>
      <c r="I16" s="32" t="s">
        <v>376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1761</v>
      </c>
      <c r="F17" s="191" t="s">
        <v>1557</v>
      </c>
      <c r="G17" s="212" t="s">
        <v>1760</v>
      </c>
      <c r="H17" s="88" t="s">
        <v>58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1761</v>
      </c>
      <c r="F18" s="191" t="s">
        <v>1557</v>
      </c>
      <c r="G18" s="212" t="s">
        <v>1760</v>
      </c>
      <c r="H18" s="88" t="s">
        <v>58</v>
      </c>
      <c r="I18" s="32" t="s">
        <v>1762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1544</v>
      </c>
    </row>
    <row r="26" spans="2:20">
      <c r="B26" s="56"/>
      <c r="D26" s="58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167" t="s">
        <v>1546</v>
      </c>
    </row>
    <row r="31" spans="2:20">
      <c r="M31" s="699"/>
      <c r="N31" s="699"/>
      <c r="O31" s="699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</row>
    <row r="2" spans="2:20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1763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1764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1276</v>
      </c>
      <c r="F8" s="213" t="s">
        <v>61</v>
      </c>
      <c r="G8" s="191" t="s">
        <v>1771</v>
      </c>
      <c r="H8" s="88" t="s">
        <v>1772</v>
      </c>
      <c r="I8" s="32" t="s">
        <v>1773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1276</v>
      </c>
      <c r="F9" s="191" t="s">
        <v>1276</v>
      </c>
      <c r="G9" s="191" t="s">
        <v>1276</v>
      </c>
      <c r="H9" s="214" t="s">
        <v>1772</v>
      </c>
      <c r="I9" s="32" t="s">
        <v>1276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1276</v>
      </c>
      <c r="F10" s="191" t="s">
        <v>1276</v>
      </c>
      <c r="G10" s="191" t="s">
        <v>1774</v>
      </c>
      <c r="H10" s="88" t="s">
        <v>1772</v>
      </c>
      <c r="I10" s="32" t="s">
        <v>1775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1776</v>
      </c>
      <c r="F11" s="191" t="s">
        <v>1276</v>
      </c>
      <c r="G11" s="191" t="s">
        <v>1777</v>
      </c>
      <c r="H11" s="88" t="s">
        <v>1772</v>
      </c>
      <c r="I11" s="32" t="s">
        <v>1778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1776</v>
      </c>
      <c r="F12" s="191" t="s">
        <v>1779</v>
      </c>
      <c r="G12" s="191" t="s">
        <v>1776</v>
      </c>
      <c r="H12" s="88" t="s">
        <v>59</v>
      </c>
      <c r="I12" s="32" t="s">
        <v>1775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1780</v>
      </c>
      <c r="F13" s="191" t="s">
        <v>1779</v>
      </c>
      <c r="G13" s="212" t="s">
        <v>1776</v>
      </c>
      <c r="H13" s="88" t="s">
        <v>59</v>
      </c>
      <c r="I13" s="32" t="s">
        <v>1774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1780</v>
      </c>
      <c r="F14" s="191" t="s">
        <v>1776</v>
      </c>
      <c r="G14" s="212" t="s">
        <v>1781</v>
      </c>
      <c r="H14" s="88" t="s">
        <v>59</v>
      </c>
      <c r="I14" s="32" t="s">
        <v>1782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1783</v>
      </c>
      <c r="F15" s="191" t="s">
        <v>1276</v>
      </c>
      <c r="G15" s="192" t="s">
        <v>1784</v>
      </c>
      <c r="H15" s="88" t="s">
        <v>59</v>
      </c>
      <c r="I15" s="32" t="s">
        <v>1774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1783</v>
      </c>
      <c r="F16" s="191" t="s">
        <v>1776</v>
      </c>
      <c r="G16" s="215" t="s">
        <v>1784</v>
      </c>
      <c r="H16" s="88" t="s">
        <v>1785</v>
      </c>
      <c r="I16" s="32" t="s">
        <v>1786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1787</v>
      </c>
      <c r="F17" s="191" t="s">
        <v>1788</v>
      </c>
      <c r="G17" s="192" t="s">
        <v>1789</v>
      </c>
      <c r="H17" s="88" t="s">
        <v>1790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1616</v>
      </c>
      <c r="F18" s="191" t="s">
        <v>1788</v>
      </c>
      <c r="G18" s="215" t="s">
        <v>1791</v>
      </c>
      <c r="H18" s="88" t="s">
        <v>1790</v>
      </c>
      <c r="I18" s="32" t="s">
        <v>376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1544</v>
      </c>
    </row>
    <row r="26" spans="2:20">
      <c r="B26" s="56"/>
      <c r="D26" s="58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167" t="s">
        <v>1792</v>
      </c>
    </row>
    <row r="30" spans="2:20">
      <c r="D30" t="s">
        <v>1793</v>
      </c>
    </row>
    <row r="31" spans="2:20">
      <c r="M31" s="699"/>
      <c r="N31" s="699"/>
      <c r="O31" s="699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01" t="s">
        <v>1794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271</v>
      </c>
      <c r="F7" s="123" t="s">
        <v>271</v>
      </c>
      <c r="G7" s="123" t="s">
        <v>271</v>
      </c>
      <c r="H7" s="123" t="s">
        <v>271</v>
      </c>
      <c r="I7" s="123" t="s">
        <v>271</v>
      </c>
      <c r="J7" s="123" t="s">
        <v>271</v>
      </c>
      <c r="K7" s="123" t="s">
        <v>271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1795</v>
      </c>
      <c r="G8" s="191" t="s">
        <v>1795</v>
      </c>
      <c r="H8" s="88" t="s">
        <v>1795</v>
      </c>
      <c r="I8" s="32" t="s">
        <v>1795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1795</v>
      </c>
      <c r="G9" s="191" t="s">
        <v>1795</v>
      </c>
      <c r="H9" s="88" t="s">
        <v>1795</v>
      </c>
      <c r="I9" s="32" t="s">
        <v>1795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1795</v>
      </c>
      <c r="G10" s="191" t="s">
        <v>1795</v>
      </c>
      <c r="H10" s="88" t="s">
        <v>1795</v>
      </c>
      <c r="I10" s="32" t="s">
        <v>1795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1796</v>
      </c>
      <c r="G11" s="191" t="s">
        <v>1795</v>
      </c>
      <c r="H11" s="88" t="s">
        <v>1795</v>
      </c>
      <c r="I11" s="32" t="s">
        <v>1795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1796</v>
      </c>
      <c r="G12" s="191" t="s">
        <v>1795</v>
      </c>
      <c r="H12" s="88" t="s">
        <v>1795</v>
      </c>
      <c r="I12" s="32" t="s">
        <v>1797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1796</v>
      </c>
      <c r="G13" s="192" t="s">
        <v>1795</v>
      </c>
      <c r="H13" s="88" t="s">
        <v>1795</v>
      </c>
      <c r="I13" s="32" t="s">
        <v>1797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1798</v>
      </c>
      <c r="G14" s="192" t="s">
        <v>1795</v>
      </c>
      <c r="H14" s="88" t="s">
        <v>1795</v>
      </c>
      <c r="I14" s="32" t="s">
        <v>1797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1798</v>
      </c>
      <c r="G15" s="192" t="s">
        <v>1795</v>
      </c>
      <c r="H15" s="88" t="s">
        <v>1799</v>
      </c>
      <c r="I15" s="32" t="s">
        <v>1797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1796</v>
      </c>
      <c r="G16" s="192" t="s">
        <v>1795</v>
      </c>
      <c r="H16" s="88" t="s">
        <v>1799</v>
      </c>
      <c r="I16" s="32" t="s">
        <v>1800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1796</v>
      </c>
      <c r="G17" s="192" t="s">
        <v>1801</v>
      </c>
      <c r="H17" s="88" t="s">
        <v>1799</v>
      </c>
      <c r="I17" s="32" t="s">
        <v>1800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1796</v>
      </c>
      <c r="G18" s="193" t="s">
        <v>1801</v>
      </c>
      <c r="H18" s="88" t="s">
        <v>1799</v>
      </c>
      <c r="I18" s="32" t="s">
        <v>1797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</row>
    <row r="27" spans="2:22">
      <c r="B27" s="180"/>
      <c r="D27" t="s">
        <v>463</v>
      </c>
    </row>
    <row r="29" spans="2:22">
      <c r="B29" s="127" t="s">
        <v>134</v>
      </c>
      <c r="D29" s="167" t="s">
        <v>1792</v>
      </c>
    </row>
    <row r="30" spans="2:22">
      <c r="D30" t="s">
        <v>1793</v>
      </c>
    </row>
    <row r="31" spans="2:22">
      <c r="M31" s="699"/>
      <c r="N31" s="699"/>
      <c r="O31" s="69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</row>
    <row r="2" spans="2:20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1802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210"/>
      <c r="O3" s="3"/>
      <c r="P3" s="3" t="s">
        <v>1803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1804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1668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172"/>
      <c r="N5" s="113"/>
      <c r="O5" s="113" t="s">
        <v>1806</v>
      </c>
      <c r="P5" s="113" t="s">
        <v>1807</v>
      </c>
      <c r="Q5" s="113" t="s">
        <v>1808</v>
      </c>
      <c r="R5" s="172"/>
      <c r="S5" s="172"/>
      <c r="T5" s="172"/>
    </row>
    <row r="6" spans="2:20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13"/>
      <c r="O6" s="113" t="s">
        <v>1242</v>
      </c>
      <c r="P6" s="113" t="s">
        <v>1243</v>
      </c>
      <c r="Q6" s="113" t="s">
        <v>1244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1378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1378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1378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1412</v>
      </c>
      <c r="H11" s="88" t="s">
        <v>59</v>
      </c>
      <c r="I11" s="32" t="s">
        <v>1378</v>
      </c>
      <c r="J11" s="191"/>
      <c r="K11" s="192"/>
      <c r="L11" s="61"/>
      <c r="M11" s="87"/>
      <c r="N11" s="200" t="s">
        <v>1812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753</v>
      </c>
      <c r="F12" s="191" t="s">
        <v>59</v>
      </c>
      <c r="G12" s="191" t="s">
        <v>1813</v>
      </c>
      <c r="H12" s="88" t="s">
        <v>59</v>
      </c>
      <c r="I12" s="32" t="s">
        <v>1378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1814</v>
      </c>
      <c r="F13" s="191" t="s">
        <v>1815</v>
      </c>
      <c r="G13" s="192" t="s">
        <v>1813</v>
      </c>
      <c r="H13" s="88" t="s">
        <v>1816</v>
      </c>
      <c r="I13" s="32" t="s">
        <v>1817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1818</v>
      </c>
      <c r="F14" s="191" t="s">
        <v>1819</v>
      </c>
      <c r="G14" s="192" t="s">
        <v>1820</v>
      </c>
      <c r="H14" s="88" t="s">
        <v>1579</v>
      </c>
      <c r="I14" s="32" t="s">
        <v>1821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1818</v>
      </c>
      <c r="F15" s="191" t="s">
        <v>1822</v>
      </c>
      <c r="G15" s="192" t="s">
        <v>59</v>
      </c>
      <c r="H15" s="88" t="s">
        <v>1579</v>
      </c>
      <c r="I15" s="32" t="s">
        <v>1821</v>
      </c>
      <c r="J15" s="191"/>
      <c r="K15" s="192"/>
      <c r="L15" s="61"/>
      <c r="M15" s="87"/>
      <c r="N15" s="200" t="s">
        <v>1823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1814</v>
      </c>
      <c r="F16" s="191" t="s">
        <v>1819</v>
      </c>
      <c r="G16" s="192" t="s">
        <v>59</v>
      </c>
      <c r="H16" s="88" t="s">
        <v>1542</v>
      </c>
      <c r="I16" s="32" t="s">
        <v>1821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1814</v>
      </c>
      <c r="F17" s="191" t="s">
        <v>1824</v>
      </c>
      <c r="G17" s="192" t="s">
        <v>1761</v>
      </c>
      <c r="H17" s="88" t="s">
        <v>1542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1814</v>
      </c>
      <c r="F18" s="191" t="s">
        <v>1824</v>
      </c>
      <c r="G18" s="192" t="s">
        <v>1761</v>
      </c>
      <c r="H18" s="88" t="s">
        <v>1542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1825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1544</v>
      </c>
    </row>
    <row r="26" spans="2:20">
      <c r="B26" s="56"/>
      <c r="D26" s="58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167" t="s">
        <v>1792</v>
      </c>
    </row>
    <row r="30" spans="2:20">
      <c r="D30" t="s">
        <v>1793</v>
      </c>
    </row>
    <row r="31" spans="2:20">
      <c r="M31" s="699"/>
      <c r="N31" s="699"/>
      <c r="O31" s="699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01" t="s">
        <v>1826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1827</v>
      </c>
      <c r="F5" s="7" t="s">
        <v>1828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1829</v>
      </c>
      <c r="I8" s="28" t="s">
        <v>1829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1829</v>
      </c>
      <c r="I9" s="28" t="s">
        <v>1829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1829</v>
      </c>
      <c r="I10" s="28" t="s">
        <v>1829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1830</v>
      </c>
      <c r="I11" s="28" t="s">
        <v>1829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1831</v>
      </c>
      <c r="I12" s="28" t="s">
        <v>1829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1831</v>
      </c>
      <c r="I13" s="28" t="s">
        <v>1829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1531</v>
      </c>
      <c r="F14" s="28" t="s">
        <v>1832</v>
      </c>
      <c r="G14" s="187"/>
      <c r="H14" s="88" t="s">
        <v>1833</v>
      </c>
      <c r="I14" s="28" t="s">
        <v>1830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1531</v>
      </c>
      <c r="F15" s="28" t="s">
        <v>1832</v>
      </c>
      <c r="G15" s="187"/>
      <c r="H15" s="88" t="s">
        <v>1831</v>
      </c>
      <c r="I15" s="28" t="s">
        <v>1830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1531</v>
      </c>
      <c r="F16" s="28" t="s">
        <v>1834</v>
      </c>
      <c r="G16" s="187"/>
      <c r="H16" s="88" t="s">
        <v>1835</v>
      </c>
      <c r="I16" s="28" t="s">
        <v>1830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1531</v>
      </c>
      <c r="F17" s="28" t="s">
        <v>1834</v>
      </c>
      <c r="G17" s="187"/>
      <c r="H17" s="88" t="s">
        <v>1835</v>
      </c>
      <c r="I17" s="28" t="s">
        <v>1830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1531</v>
      </c>
      <c r="F18" s="28" t="s">
        <v>1834</v>
      </c>
      <c r="G18" s="187"/>
      <c r="H18" s="88" t="s">
        <v>1835</v>
      </c>
      <c r="I18" s="28" t="s">
        <v>1830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</row>
    <row r="27" spans="2:22">
      <c r="B27" s="180"/>
      <c r="D27" t="s">
        <v>463</v>
      </c>
    </row>
    <row r="29" spans="2:22">
      <c r="B29" s="127" t="s">
        <v>134</v>
      </c>
      <c r="D29" s="167" t="s">
        <v>1792</v>
      </c>
    </row>
    <row r="31" spans="2:22">
      <c r="M31" s="699"/>
      <c r="N31" s="699"/>
      <c r="O31" s="69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01" t="s">
        <v>1836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1837</v>
      </c>
      <c r="F5" s="7" t="s">
        <v>1838</v>
      </c>
      <c r="G5" s="7" t="s">
        <v>1839</v>
      </c>
      <c r="H5" s="7" t="s">
        <v>1840</v>
      </c>
      <c r="I5" s="7" t="s">
        <v>1841</v>
      </c>
      <c r="J5" s="7" t="s">
        <v>1842</v>
      </c>
      <c r="K5" s="7" t="s">
        <v>1843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</row>
    <row r="27" spans="2:22">
      <c r="B27" s="180"/>
      <c r="D27" t="s">
        <v>463</v>
      </c>
    </row>
    <row r="29" spans="2:22">
      <c r="B29" s="127" t="s">
        <v>134</v>
      </c>
      <c r="D29" s="167" t="s">
        <v>1792</v>
      </c>
    </row>
    <row r="31" spans="2:22">
      <c r="M31" s="699"/>
      <c r="N31" s="699"/>
      <c r="O31" s="69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01" t="s">
        <v>1844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1845</v>
      </c>
      <c r="F5" s="7" t="s">
        <v>1846</v>
      </c>
      <c r="G5" s="7" t="s">
        <v>1847</v>
      </c>
      <c r="H5" s="7" t="s">
        <v>1848</v>
      </c>
      <c r="I5" s="7" t="s">
        <v>1849</v>
      </c>
      <c r="J5" s="7" t="s">
        <v>1850</v>
      </c>
      <c r="K5" s="7" t="s">
        <v>1851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1852</v>
      </c>
      <c r="F8" s="32" t="s">
        <v>56</v>
      </c>
      <c r="G8" s="32" t="s">
        <v>56</v>
      </c>
      <c r="H8" s="32" t="s">
        <v>56</v>
      </c>
      <c r="I8" s="178" t="s">
        <v>1853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1852</v>
      </c>
      <c r="F9" s="50" t="s">
        <v>56</v>
      </c>
      <c r="G9" s="50" t="s">
        <v>56</v>
      </c>
      <c r="H9" s="50" t="s">
        <v>56</v>
      </c>
      <c r="I9" s="178" t="s">
        <v>1853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1852</v>
      </c>
      <c r="F10" s="50" t="s">
        <v>56</v>
      </c>
      <c r="G10" s="50" t="s">
        <v>56</v>
      </c>
      <c r="H10" s="50" t="s">
        <v>56</v>
      </c>
      <c r="I10" s="178" t="s">
        <v>1853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50" t="s">
        <v>56</v>
      </c>
      <c r="G11" s="50" t="s">
        <v>56</v>
      </c>
      <c r="H11" s="50" t="s">
        <v>56</v>
      </c>
      <c r="I11" s="178" t="s">
        <v>1853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50" t="s">
        <v>1855</v>
      </c>
      <c r="G12" s="50" t="s">
        <v>56</v>
      </c>
      <c r="H12" s="50" t="s">
        <v>56</v>
      </c>
      <c r="I12" s="178" t="s">
        <v>1853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50" t="s">
        <v>1855</v>
      </c>
      <c r="G13" s="50" t="s">
        <v>53</v>
      </c>
      <c r="H13" s="50" t="s">
        <v>787</v>
      </c>
      <c r="I13" s="179" t="s">
        <v>1856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1854</v>
      </c>
      <c r="F14" s="50" t="s">
        <v>1857</v>
      </c>
      <c r="G14" s="50" t="s">
        <v>53</v>
      </c>
      <c r="H14" s="50" t="s">
        <v>787</v>
      </c>
      <c r="I14" s="179" t="s">
        <v>1856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1854</v>
      </c>
      <c r="F15" s="50" t="s">
        <v>1857</v>
      </c>
      <c r="G15" s="50" t="s">
        <v>53</v>
      </c>
      <c r="H15" s="50" t="s">
        <v>787</v>
      </c>
      <c r="I15" s="179" t="s">
        <v>787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1854</v>
      </c>
      <c r="F16" s="50" t="s">
        <v>1857</v>
      </c>
      <c r="G16" s="50" t="s">
        <v>53</v>
      </c>
      <c r="H16" s="50" t="s">
        <v>787</v>
      </c>
      <c r="I16" s="179" t="s">
        <v>787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1854</v>
      </c>
      <c r="F17" s="50" t="s">
        <v>1857</v>
      </c>
      <c r="G17" s="50" t="s">
        <v>53</v>
      </c>
      <c r="H17" s="50" t="s">
        <v>787</v>
      </c>
      <c r="I17" s="179" t="s">
        <v>787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1854</v>
      </c>
      <c r="F18" s="174" t="s">
        <v>1857</v>
      </c>
      <c r="G18" s="174" t="s">
        <v>53</v>
      </c>
      <c r="H18" s="50" t="s">
        <v>787</v>
      </c>
      <c r="I18" s="179" t="s">
        <v>787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1745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1544</v>
      </c>
    </row>
    <row r="24" spans="2:22">
      <c r="B24" s="56"/>
      <c r="D24" s="58" t="s">
        <v>1545</v>
      </c>
    </row>
    <row r="27" spans="2:22">
      <c r="B27" s="127" t="s">
        <v>134</v>
      </c>
      <c r="D27" s="167" t="s">
        <v>1858</v>
      </c>
    </row>
    <row r="29" spans="2:22">
      <c r="D29" s="150" t="s">
        <v>1859</v>
      </c>
      <c r="E29" s="176" t="s">
        <v>53</v>
      </c>
      <c r="F29" s="175" t="s">
        <v>1860</v>
      </c>
      <c r="G29" s="175" t="s">
        <v>1861</v>
      </c>
      <c r="H29" s="175" t="s">
        <v>1862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>
      <c r="B3" s="701" t="s">
        <v>1864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1864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1865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07"/>
      <c r="N5" s="708"/>
      <c r="O5" s="709"/>
      <c r="P5" s="7">
        <v>44935</v>
      </c>
      <c r="Q5" s="7" t="s">
        <v>1865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1866</v>
      </c>
      <c r="F8" s="28" t="s">
        <v>1866</v>
      </c>
      <c r="G8" s="38" t="s">
        <v>1866</v>
      </c>
      <c r="H8" s="88" t="s">
        <v>1867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1866</v>
      </c>
      <c r="F9" s="30" t="s">
        <v>1866</v>
      </c>
      <c r="G9" s="59" t="s">
        <v>1866</v>
      </c>
      <c r="H9" s="87" t="s">
        <v>1867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1866</v>
      </c>
      <c r="F10" s="30" t="s">
        <v>1866</v>
      </c>
      <c r="G10" s="59" t="s">
        <v>1868</v>
      </c>
      <c r="H10" s="87" t="s">
        <v>1867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1866</v>
      </c>
      <c r="F11" s="30" t="s">
        <v>1866</v>
      </c>
      <c r="G11" s="59" t="s">
        <v>1869</v>
      </c>
      <c r="H11" s="87" t="s">
        <v>1218</v>
      </c>
      <c r="I11" s="170" t="s">
        <v>320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1866</v>
      </c>
      <c r="F12" s="30" t="s">
        <v>1866</v>
      </c>
      <c r="G12" s="59" t="s">
        <v>987</v>
      </c>
      <c r="H12" s="87" t="s">
        <v>1867</v>
      </c>
      <c r="I12" s="170" t="s">
        <v>320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1866</v>
      </c>
      <c r="F13" s="30" t="s">
        <v>1866</v>
      </c>
      <c r="G13" s="40" t="s">
        <v>987</v>
      </c>
      <c r="H13" s="20" t="s">
        <v>54</v>
      </c>
      <c r="I13" s="170" t="s">
        <v>1870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1871</v>
      </c>
      <c r="F14" s="30" t="s">
        <v>1866</v>
      </c>
      <c r="G14" s="40" t="s">
        <v>987</v>
      </c>
      <c r="H14" s="20" t="s">
        <v>320</v>
      </c>
      <c r="I14" s="170" t="s">
        <v>1872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1871</v>
      </c>
      <c r="F15" s="30" t="s">
        <v>1866</v>
      </c>
      <c r="G15" s="40" t="s">
        <v>1873</v>
      </c>
      <c r="H15" s="20" t="s">
        <v>320</v>
      </c>
      <c r="I15" s="171" t="s">
        <v>1874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1871</v>
      </c>
      <c r="F16" s="30" t="s">
        <v>1866</v>
      </c>
      <c r="G16" s="40" t="s">
        <v>1867</v>
      </c>
      <c r="H16" s="20" t="s">
        <v>320</v>
      </c>
      <c r="I16" s="170" t="s">
        <v>1218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1871</v>
      </c>
      <c r="F17" s="30" t="s">
        <v>1875</v>
      </c>
      <c r="G17" s="40" t="s">
        <v>1218</v>
      </c>
      <c r="H17" s="20" t="s">
        <v>1517</v>
      </c>
      <c r="I17" s="170" t="s">
        <v>1218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1871</v>
      </c>
      <c r="F18" s="31" t="s">
        <v>1875</v>
      </c>
      <c r="G18" s="40" t="s">
        <v>1876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1745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67" t="s">
        <v>1879</v>
      </c>
    </row>
    <row r="31" spans="2:22">
      <c r="M31" s="699"/>
      <c r="N31" s="699"/>
      <c r="O31" s="69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>
      <c r="B3" s="701" t="s">
        <v>1880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1880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07"/>
      <c r="N5" s="708"/>
      <c r="O5" s="709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1881</v>
      </c>
      <c r="F7" s="123" t="s">
        <v>1881</v>
      </c>
      <c r="G7" s="123" t="s">
        <v>1881</v>
      </c>
      <c r="H7" s="123" t="s">
        <v>1881</v>
      </c>
      <c r="I7" s="123" t="s">
        <v>1881</v>
      </c>
      <c r="J7" s="123" t="s">
        <v>1881</v>
      </c>
      <c r="K7" s="123" t="s">
        <v>1881</v>
      </c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9"/>
      <c r="N31" s="699"/>
      <c r="O31" s="69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>
      <c r="B3" s="701" t="s">
        <v>1884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1884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07"/>
      <c r="N5" s="708"/>
      <c r="O5" s="709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511</v>
      </c>
      <c r="G17" s="48" t="s">
        <v>53</v>
      </c>
      <c r="H17" s="20" t="s">
        <v>511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511</v>
      </c>
      <c r="G18" s="48" t="s">
        <v>53</v>
      </c>
      <c r="H18" s="20" t="s">
        <v>511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9"/>
      <c r="N31" s="699"/>
      <c r="O31" s="69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>
      <c r="B3" s="701" t="s">
        <v>1885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1885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07"/>
      <c r="N5" s="708"/>
      <c r="O5" s="709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768</v>
      </c>
      <c r="I7" s="123" t="s">
        <v>55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1175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1175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1175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1175</v>
      </c>
      <c r="F16" s="33" t="s">
        <v>55</v>
      </c>
      <c r="G16" s="48" t="s">
        <v>56</v>
      </c>
      <c r="H16" s="20" t="s">
        <v>1175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1175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1175</v>
      </c>
      <c r="F18" s="33" t="s">
        <v>56</v>
      </c>
      <c r="G18" s="48" t="s">
        <v>1175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9"/>
      <c r="N31" s="699"/>
      <c r="O31" s="69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>
      <c r="B3" s="701" t="s">
        <v>1886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1886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07"/>
      <c r="N5" s="708"/>
      <c r="O5" s="709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768</v>
      </c>
      <c r="F7" s="123" t="s">
        <v>768</v>
      </c>
      <c r="G7" s="123" t="s">
        <v>768</v>
      </c>
      <c r="H7" s="123" t="s">
        <v>768</v>
      </c>
      <c r="I7" s="123" t="s">
        <v>768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 t="s">
        <v>1887</v>
      </c>
      <c r="S7" s="128" t="s">
        <v>1887</v>
      </c>
      <c r="T7" s="130" t="s">
        <v>1888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546</v>
      </c>
      <c r="G14" s="48" t="s">
        <v>54</v>
      </c>
      <c r="H14" s="20" t="s">
        <v>54</v>
      </c>
      <c r="I14" s="30" t="s">
        <v>1871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546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546</v>
      </c>
      <c r="G16" s="48" t="s">
        <v>54</v>
      </c>
      <c r="H16" s="20" t="s">
        <v>546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546</v>
      </c>
      <c r="H17" s="20" t="s">
        <v>546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546</v>
      </c>
      <c r="H18" s="20" t="s">
        <v>546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9"/>
      <c r="N31" s="699"/>
      <c r="O31" s="69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>
      <c r="B3" s="701" t="s">
        <v>1889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1889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07"/>
      <c r="N5" s="708"/>
      <c r="O5" s="709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1175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1175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1175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1175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1175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1175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1175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1175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D31" s="102" t="s">
        <v>1172</v>
      </c>
      <c r="E31" s="102"/>
      <c r="F31" s="79"/>
      <c r="G31" s="79"/>
      <c r="H31" s="79"/>
      <c r="I31" s="79"/>
      <c r="J31" s="79"/>
      <c r="K31" s="149"/>
      <c r="M31" s="699"/>
      <c r="N31" s="699"/>
      <c r="O31" s="699"/>
    </row>
    <row r="32" spans="2:22">
      <c r="D32" s="103" t="s">
        <v>768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1064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1859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>
      <c r="B3" s="701" t="s">
        <v>1891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1891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07"/>
      <c r="N5" s="708"/>
      <c r="O5" s="709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1175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1175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1892</v>
      </c>
      <c r="F14" s="20" t="s">
        <v>1893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1892</v>
      </c>
      <c r="F15" s="33" t="s">
        <v>1893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1894</v>
      </c>
      <c r="F16" s="33" t="s">
        <v>1893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1893</v>
      </c>
      <c r="F17" s="33" t="s">
        <v>1893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1893</v>
      </c>
      <c r="F18" s="136" t="s">
        <v>1175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9"/>
      <c r="N31" s="699"/>
      <c r="O31" s="69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>
      <c r="B3" s="701" t="s">
        <v>1895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1895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07"/>
      <c r="N5" s="708"/>
      <c r="O5" s="709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2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546</v>
      </c>
      <c r="H7" s="32" t="s">
        <v>546</v>
      </c>
      <c r="I7" s="28" t="s">
        <v>53</v>
      </c>
      <c r="J7" s="3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546</v>
      </c>
      <c r="F9" s="108" t="s">
        <v>546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546</v>
      </c>
      <c r="F10" s="108" t="s">
        <v>546</v>
      </c>
      <c r="G10" s="50" t="s">
        <v>273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1871</v>
      </c>
      <c r="F11" s="33" t="s">
        <v>1896</v>
      </c>
      <c r="G11" s="50" t="s">
        <v>273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1871</v>
      </c>
      <c r="F12" s="33" t="s">
        <v>1678</v>
      </c>
      <c r="G12" s="50" t="s">
        <v>1179</v>
      </c>
      <c r="H12" s="50" t="s">
        <v>1248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1871</v>
      </c>
      <c r="F13" s="33" t="s">
        <v>1678</v>
      </c>
      <c r="G13" s="33" t="s">
        <v>1678</v>
      </c>
      <c r="H13" s="33" t="s">
        <v>1678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1871</v>
      </c>
      <c r="F14" s="33" t="s">
        <v>1678</v>
      </c>
      <c r="G14" s="33" t="s">
        <v>1678</v>
      </c>
      <c r="H14" s="33" t="s">
        <v>1678</v>
      </c>
      <c r="I14" s="30" t="s">
        <v>1897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1248</v>
      </c>
      <c r="F15" s="33" t="s">
        <v>334</v>
      </c>
      <c r="G15" s="33" t="s">
        <v>1678</v>
      </c>
      <c r="H15" s="33" t="s">
        <v>1678</v>
      </c>
      <c r="I15" s="30" t="s">
        <v>273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1678</v>
      </c>
      <c r="F16" s="33" t="s">
        <v>334</v>
      </c>
      <c r="G16" s="33" t="s">
        <v>1678</v>
      </c>
      <c r="H16" s="33" t="s">
        <v>1678</v>
      </c>
      <c r="I16" s="30" t="s">
        <v>273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1678</v>
      </c>
      <c r="F17" s="51" t="s">
        <v>56</v>
      </c>
      <c r="G17" s="51" t="s">
        <v>1175</v>
      </c>
      <c r="H17" s="51" t="s">
        <v>1175</v>
      </c>
      <c r="I17" s="31" t="s">
        <v>273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1544</v>
      </c>
    </row>
    <row r="25" spans="2:22">
      <c r="B25" s="56"/>
      <c r="D25" s="58" t="s">
        <v>1545</v>
      </c>
      <c r="P25" s="90"/>
      <c r="Q25" t="s">
        <v>1877</v>
      </c>
    </row>
    <row r="26" spans="2:2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>
      <c r="B3" s="701" t="s">
        <v>1898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1898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07"/>
      <c r="N5" s="708"/>
      <c r="O5" s="709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768</v>
      </c>
      <c r="G7" s="50" t="s">
        <v>768</v>
      </c>
      <c r="H7" s="50" t="s">
        <v>770</v>
      </c>
      <c r="I7" s="30" t="s">
        <v>768</v>
      </c>
      <c r="J7" s="3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768</v>
      </c>
      <c r="G8" s="50" t="s">
        <v>768</v>
      </c>
      <c r="H8" s="50" t="s">
        <v>770</v>
      </c>
      <c r="I8" s="30" t="s">
        <v>768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1042</v>
      </c>
      <c r="G9" s="50" t="s">
        <v>1042</v>
      </c>
      <c r="H9" s="50" t="s">
        <v>1042</v>
      </c>
      <c r="I9" s="30" t="s">
        <v>1042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334</v>
      </c>
      <c r="F10" s="33" t="s">
        <v>1042</v>
      </c>
      <c r="G10" s="33" t="s">
        <v>1042</v>
      </c>
      <c r="H10" s="33" t="s">
        <v>1042</v>
      </c>
      <c r="I10" s="48" t="s">
        <v>1042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334</v>
      </c>
      <c r="F11" s="33" t="s">
        <v>1042</v>
      </c>
      <c r="G11" s="33" t="s">
        <v>1042</v>
      </c>
      <c r="H11" s="33" t="s">
        <v>1042</v>
      </c>
      <c r="I11" s="48" t="s">
        <v>1042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334</v>
      </c>
      <c r="F12" s="33" t="s">
        <v>1042</v>
      </c>
      <c r="G12" s="33" t="s">
        <v>1042</v>
      </c>
      <c r="H12" s="33" t="s">
        <v>53</v>
      </c>
      <c r="I12" s="48" t="s">
        <v>1042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1678</v>
      </c>
      <c r="F13" s="33" t="s">
        <v>1899</v>
      </c>
      <c r="G13" s="33" t="s">
        <v>1899</v>
      </c>
      <c r="H13" s="33" t="s">
        <v>1892</v>
      </c>
      <c r="I13" s="48" t="s">
        <v>1899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1678</v>
      </c>
      <c r="F14" s="33" t="s">
        <v>1899</v>
      </c>
      <c r="G14" s="33" t="s">
        <v>1899</v>
      </c>
      <c r="H14" s="33" t="s">
        <v>1892</v>
      </c>
      <c r="I14" s="48" t="s">
        <v>1899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1678</v>
      </c>
      <c r="F15" s="33" t="s">
        <v>1900</v>
      </c>
      <c r="G15" s="111" t="s">
        <v>1899</v>
      </c>
      <c r="H15" s="33" t="s">
        <v>1892</v>
      </c>
      <c r="I15" s="48" t="s">
        <v>1900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1678</v>
      </c>
      <c r="F16" s="33" t="s">
        <v>1900</v>
      </c>
      <c r="G16" s="33" t="s">
        <v>1899</v>
      </c>
      <c r="H16" s="33" t="s">
        <v>1892</v>
      </c>
      <c r="I16" s="48" t="s">
        <v>1900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1678</v>
      </c>
      <c r="F17" s="51" t="s">
        <v>1900</v>
      </c>
      <c r="G17" s="51" t="s">
        <v>1899</v>
      </c>
      <c r="H17" s="51" t="s">
        <v>53</v>
      </c>
      <c r="I17" s="49" t="s">
        <v>511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1901</v>
      </c>
      <c r="R18" s="91" t="s">
        <v>1064</v>
      </c>
      <c r="S18" s="91" t="s">
        <v>1064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1901</v>
      </c>
      <c r="R19" s="91" t="s">
        <v>1064</v>
      </c>
      <c r="S19" s="91" t="s">
        <v>1064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1901</v>
      </c>
      <c r="R20" s="91" t="s">
        <v>1064</v>
      </c>
      <c r="S20" s="91" t="s">
        <v>1064</v>
      </c>
      <c r="T20" s="72"/>
      <c r="U20" s="72"/>
      <c r="V20" s="72"/>
    </row>
    <row r="21" spans="2:2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1901</v>
      </c>
      <c r="R21" s="91" t="s">
        <v>1064</v>
      </c>
      <c r="S21" s="91" t="s">
        <v>1064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1901</v>
      </c>
      <c r="R22" s="91" t="s">
        <v>1064</v>
      </c>
      <c r="S22" s="91" t="s">
        <v>1064</v>
      </c>
      <c r="T22" s="76"/>
      <c r="U22" s="76"/>
      <c r="V22" s="76"/>
    </row>
    <row r="24" spans="2:22">
      <c r="B24" s="55"/>
      <c r="D24" s="58" t="s">
        <v>1544</v>
      </c>
    </row>
    <row r="25" spans="2:22">
      <c r="B25" s="56"/>
      <c r="D25" s="58" t="s">
        <v>1545</v>
      </c>
      <c r="P25" s="90"/>
      <c r="Q25" t="s">
        <v>1877</v>
      </c>
    </row>
    <row r="26" spans="2:2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>
      <c r="B3" s="701" t="s">
        <v>1902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699" t="s">
        <v>1902</v>
      </c>
      <c r="N3" s="699"/>
      <c r="O3" s="699"/>
      <c r="P3" s="699"/>
      <c r="Q3" s="699"/>
      <c r="R3" s="699"/>
      <c r="S3" s="699"/>
      <c r="T3" s="699"/>
      <c r="U3" s="699"/>
      <c r="V3" s="69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07"/>
      <c r="N5" s="708"/>
      <c r="O5" s="709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273</v>
      </c>
      <c r="H7" s="28" t="s">
        <v>273</v>
      </c>
      <c r="I7" s="28" t="s">
        <v>54</v>
      </c>
      <c r="J7" s="2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273</v>
      </c>
      <c r="H8" s="30" t="s">
        <v>273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1903</v>
      </c>
      <c r="V8" s="91" t="s">
        <v>920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273</v>
      </c>
      <c r="H9" s="30" t="s">
        <v>273</v>
      </c>
      <c r="I9" s="30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1903</v>
      </c>
      <c r="V9" s="91" t="s">
        <v>920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273</v>
      </c>
      <c r="H10" s="30" t="s">
        <v>273</v>
      </c>
      <c r="I10" s="30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1904</v>
      </c>
      <c r="U10" s="97" t="s">
        <v>1903</v>
      </c>
      <c r="V10" s="91" t="s">
        <v>920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273</v>
      </c>
      <c r="H11" s="30" t="s">
        <v>56</v>
      </c>
      <c r="I11" s="30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1904</v>
      </c>
      <c r="U11" s="97" t="s">
        <v>1903</v>
      </c>
      <c r="V11" s="91" t="s">
        <v>920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1179</v>
      </c>
      <c r="H12" s="89" t="s">
        <v>1175</v>
      </c>
      <c r="I12" s="30" t="s">
        <v>1875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1904</v>
      </c>
      <c r="U12" s="97" t="s">
        <v>1903</v>
      </c>
      <c r="V12" s="91" t="s">
        <v>920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1179</v>
      </c>
      <c r="H13" s="89" t="s">
        <v>1175</v>
      </c>
      <c r="I13" s="30" t="s">
        <v>1248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1904</v>
      </c>
      <c r="U13" s="97" t="s">
        <v>1903</v>
      </c>
      <c r="V13" s="91" t="s">
        <v>920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1179</v>
      </c>
      <c r="H14" s="89" t="s">
        <v>1905</v>
      </c>
      <c r="I14" s="30" t="s">
        <v>1248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1904</v>
      </c>
      <c r="U14" s="97" t="s">
        <v>1903</v>
      </c>
      <c r="V14" s="91" t="s">
        <v>1904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1179</v>
      </c>
      <c r="H15" s="89" t="s">
        <v>1175</v>
      </c>
      <c r="I15" s="30" t="s">
        <v>1248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1904</v>
      </c>
      <c r="U15" s="97" t="s">
        <v>1903</v>
      </c>
      <c r="V15" s="91" t="s">
        <v>1904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1179</v>
      </c>
      <c r="H16" s="89" t="s">
        <v>1175</v>
      </c>
      <c r="I16" s="30" t="s">
        <v>1248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1904</v>
      </c>
      <c r="U16" s="97" t="s">
        <v>1903</v>
      </c>
      <c r="V16" s="91" t="s">
        <v>1904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1179</v>
      </c>
      <c r="H17" s="107" t="s">
        <v>1175</v>
      </c>
      <c r="I17" s="31" t="s">
        <v>1906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1904</v>
      </c>
      <c r="S17" s="72"/>
      <c r="T17" s="97" t="s">
        <v>1904</v>
      </c>
      <c r="U17" s="97" t="s">
        <v>1903</v>
      </c>
      <c r="V17" s="91" t="s">
        <v>1904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1904</v>
      </c>
      <c r="S18" s="72"/>
      <c r="T18" s="91" t="s">
        <v>1904</v>
      </c>
      <c r="U18" s="96"/>
      <c r="V18" s="91" t="s">
        <v>1904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1904</v>
      </c>
      <c r="S19" s="72"/>
      <c r="T19" s="91" t="s">
        <v>1904</v>
      </c>
      <c r="U19" s="96"/>
      <c r="V19" s="91" t="s">
        <v>1904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1904</v>
      </c>
      <c r="S20" s="72"/>
      <c r="T20" s="91" t="s">
        <v>1904</v>
      </c>
      <c r="U20" s="96"/>
      <c r="V20" s="91" t="s">
        <v>1904</v>
      </c>
    </row>
    <row r="21" spans="2:2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1904</v>
      </c>
      <c r="U21" s="96"/>
      <c r="V21" s="91" t="s">
        <v>1904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1544</v>
      </c>
    </row>
    <row r="25" spans="2:22">
      <c r="B25" s="56"/>
      <c r="D25" s="58" t="s">
        <v>1545</v>
      </c>
      <c r="P25" s="90"/>
      <c r="Q25" t="s">
        <v>1877</v>
      </c>
    </row>
    <row r="26" spans="2:22">
      <c r="Q26" t="s">
        <v>1878</v>
      </c>
    </row>
    <row r="27" spans="2:22">
      <c r="D27" s="102" t="s">
        <v>1172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768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1064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1859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>
      <c r="B2" s="699" t="s">
        <v>1907</v>
      </c>
      <c r="C2" s="699"/>
      <c r="D2" s="699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00" t="s">
        <v>78</v>
      </c>
      <c r="C4" s="713"/>
      <c r="D4" s="713"/>
      <c r="E4" s="713"/>
      <c r="F4" s="713"/>
      <c r="G4" s="713"/>
      <c r="H4" s="713"/>
      <c r="I4" s="713"/>
      <c r="J4" s="713"/>
      <c r="K4" s="713"/>
      <c r="L4" s="61"/>
      <c r="M4" s="705" t="s">
        <v>1863</v>
      </c>
      <c r="N4" s="706"/>
      <c r="O4" s="706"/>
      <c r="P4" s="706"/>
      <c r="Q4" s="706"/>
      <c r="R4" s="706"/>
      <c r="S4" s="706"/>
      <c r="T4" s="706"/>
      <c r="U4" s="706"/>
      <c r="V4" s="706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07"/>
      <c r="N5" s="708"/>
      <c r="O5" s="709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6" t="s">
        <v>1245</v>
      </c>
      <c r="V6" s="67" t="s">
        <v>1246</v>
      </c>
    </row>
    <row r="7" spans="2:22">
      <c r="B7" s="12" t="s">
        <v>92</v>
      </c>
      <c r="C7" s="3" t="s">
        <v>85</v>
      </c>
      <c r="D7" s="2" t="s">
        <v>94</v>
      </c>
      <c r="E7" s="28" t="s">
        <v>273</v>
      </c>
      <c r="F7" s="38" t="s">
        <v>273</v>
      </c>
      <c r="G7" s="52" t="s">
        <v>273</v>
      </c>
      <c r="H7" s="37" t="s">
        <v>56</v>
      </c>
      <c r="I7" s="32" t="s">
        <v>273</v>
      </c>
      <c r="J7" s="2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273</v>
      </c>
      <c r="F8" s="59" t="s">
        <v>273</v>
      </c>
      <c r="G8" s="30" t="s">
        <v>273</v>
      </c>
      <c r="H8" s="27" t="s">
        <v>56</v>
      </c>
      <c r="I8" s="33" t="s">
        <v>273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273</v>
      </c>
      <c r="F9" s="59" t="s">
        <v>1897</v>
      </c>
      <c r="G9" s="30" t="s">
        <v>273</v>
      </c>
      <c r="H9" s="15" t="s">
        <v>56</v>
      </c>
      <c r="I9" s="33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273</v>
      </c>
      <c r="F10" s="60" t="s">
        <v>1897</v>
      </c>
      <c r="G10" s="78" t="s">
        <v>1897</v>
      </c>
      <c r="H10" s="14" t="s">
        <v>56</v>
      </c>
      <c r="I10" s="33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273</v>
      </c>
      <c r="F11" s="60" t="s">
        <v>1042</v>
      </c>
      <c r="G11" s="78" t="s">
        <v>1897</v>
      </c>
      <c r="H11" s="14" t="s">
        <v>1042</v>
      </c>
      <c r="I11" s="14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273</v>
      </c>
      <c r="F12" s="60" t="s">
        <v>1899</v>
      </c>
      <c r="G12" s="57" t="s">
        <v>1908</v>
      </c>
      <c r="H12" s="14" t="s">
        <v>1042</v>
      </c>
      <c r="I12" s="14" t="s">
        <v>273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1875</v>
      </c>
      <c r="F13" s="60" t="s">
        <v>1908</v>
      </c>
      <c r="G13" s="57" t="s">
        <v>1908</v>
      </c>
      <c r="H13" s="14" t="s">
        <v>1899</v>
      </c>
      <c r="I13" s="14" t="s">
        <v>1875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1875</v>
      </c>
      <c r="F14" s="59" t="s">
        <v>1909</v>
      </c>
      <c r="G14" s="57" t="s">
        <v>1908</v>
      </c>
      <c r="H14" s="14" t="s">
        <v>1900</v>
      </c>
      <c r="I14" s="14" t="s">
        <v>1875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1875</v>
      </c>
      <c r="F15" s="59" t="s">
        <v>1909</v>
      </c>
      <c r="G15" s="57" t="s">
        <v>1908</v>
      </c>
      <c r="H15" s="14" t="s">
        <v>1900</v>
      </c>
      <c r="I15" s="14" t="s">
        <v>1875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1875</v>
      </c>
      <c r="F16" s="59" t="s">
        <v>1909</v>
      </c>
      <c r="G16" s="30" t="s">
        <v>1909</v>
      </c>
      <c r="H16" s="14" t="s">
        <v>1899</v>
      </c>
      <c r="I16" s="14" t="s">
        <v>1875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1064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1875</v>
      </c>
      <c r="F17" s="44" t="s">
        <v>1892</v>
      </c>
      <c r="G17" s="54" t="s">
        <v>1892</v>
      </c>
      <c r="H17" s="29" t="s">
        <v>1899</v>
      </c>
      <c r="I17" s="29" t="s">
        <v>1910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1064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1064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1064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1064</v>
      </c>
      <c r="U20" s="72"/>
      <c r="V20" s="72"/>
    </row>
    <row r="21" spans="2:2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1064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1544</v>
      </c>
    </row>
    <row r="25" spans="2:22">
      <c r="B25" s="56"/>
      <c r="D25" s="58" t="s">
        <v>1545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14" t="s">
        <v>77</v>
      </c>
      <c r="C2" s="714"/>
      <c r="D2" s="714"/>
      <c r="E2" s="714"/>
      <c r="F2" s="714"/>
      <c r="G2" s="714"/>
      <c r="H2" s="714"/>
      <c r="I2" s="714"/>
      <c r="J2" s="714"/>
      <c r="K2" s="714"/>
    </row>
    <row r="3" spans="2:11" ht="18.75">
      <c r="B3" s="700" t="s">
        <v>78</v>
      </c>
      <c r="C3" s="713"/>
      <c r="D3" s="713"/>
      <c r="E3" s="713"/>
      <c r="F3" s="713"/>
      <c r="G3" s="713"/>
      <c r="H3" s="713"/>
      <c r="I3" s="713"/>
      <c r="J3" s="713"/>
      <c r="K3" s="713"/>
    </row>
    <row r="4" spans="2:11">
      <c r="B4" s="701" t="s">
        <v>1911</v>
      </c>
      <c r="C4" s="701"/>
      <c r="D4" s="701"/>
      <c r="E4" s="701"/>
      <c r="F4" s="701"/>
      <c r="G4" s="701"/>
      <c r="H4" s="701"/>
      <c r="I4" s="701"/>
      <c r="J4" s="701"/>
      <c r="K4" s="701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1912</v>
      </c>
      <c r="G8" s="52" t="s">
        <v>55</v>
      </c>
      <c r="H8" s="37" t="s">
        <v>1676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1912</v>
      </c>
      <c r="G9" s="16" t="s">
        <v>55</v>
      </c>
      <c r="H9" s="27" t="s">
        <v>1676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1912</v>
      </c>
      <c r="G10" s="16" t="s">
        <v>1175</v>
      </c>
      <c r="H10" s="15" t="s">
        <v>1053</v>
      </c>
      <c r="I10" s="33" t="s">
        <v>1211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1913</v>
      </c>
      <c r="G11" s="16" t="s">
        <v>511</v>
      </c>
      <c r="H11" s="14" t="s">
        <v>1914</v>
      </c>
      <c r="I11" s="14" t="s">
        <v>1915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1913</v>
      </c>
      <c r="G12" s="16" t="s">
        <v>511</v>
      </c>
      <c r="H12" s="14" t="s">
        <v>1914</v>
      </c>
      <c r="I12" s="14" t="s">
        <v>1915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1916</v>
      </c>
      <c r="G13" s="16" t="s">
        <v>511</v>
      </c>
      <c r="H13" s="14" t="s">
        <v>1917</v>
      </c>
      <c r="I13" s="14" t="s">
        <v>1918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1916</v>
      </c>
      <c r="G14" s="16" t="s">
        <v>1918</v>
      </c>
      <c r="H14" s="14" t="s">
        <v>1918</v>
      </c>
      <c r="I14" s="14" t="s">
        <v>1918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1916</v>
      </c>
      <c r="G15" s="16" t="s">
        <v>1918</v>
      </c>
      <c r="H15" s="14" t="s">
        <v>1918</v>
      </c>
      <c r="I15" s="14" t="s">
        <v>1918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1916</v>
      </c>
      <c r="G16" s="16" t="s">
        <v>1918</v>
      </c>
      <c r="H16" s="14" t="s">
        <v>1918</v>
      </c>
      <c r="I16" s="14" t="s">
        <v>1918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1916</v>
      </c>
      <c r="G17" s="16" t="s">
        <v>1919</v>
      </c>
      <c r="H17" s="14" t="s">
        <v>1918</v>
      </c>
      <c r="I17" s="14" t="s">
        <v>1915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1920</v>
      </c>
      <c r="G18" s="53" t="s">
        <v>1919</v>
      </c>
      <c r="H18" s="14" t="s">
        <v>1918</v>
      </c>
      <c r="I18" s="14" t="s">
        <v>1915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14" t="s">
        <v>77</v>
      </c>
      <c r="C2" s="714"/>
      <c r="D2" s="714"/>
      <c r="E2" s="714"/>
      <c r="F2" s="714"/>
      <c r="G2" s="714"/>
      <c r="H2" s="714"/>
      <c r="I2" s="714"/>
      <c r="J2" s="714"/>
      <c r="K2" s="714"/>
    </row>
    <row r="3" spans="2:11" ht="18.75">
      <c r="B3" s="700" t="s">
        <v>78</v>
      </c>
      <c r="C3" s="713"/>
      <c r="D3" s="713"/>
      <c r="E3" s="713"/>
      <c r="F3" s="713"/>
      <c r="G3" s="713"/>
      <c r="H3" s="713"/>
      <c r="I3" s="713"/>
      <c r="J3" s="713"/>
      <c r="K3" s="713"/>
    </row>
    <row r="4" spans="2:11">
      <c r="B4" s="701" t="s">
        <v>1921</v>
      </c>
      <c r="C4" s="701"/>
      <c r="D4" s="701"/>
      <c r="E4" s="701"/>
      <c r="F4" s="701"/>
      <c r="G4" s="701"/>
      <c r="H4" s="701"/>
      <c r="I4" s="701"/>
      <c r="J4" s="701"/>
      <c r="K4" s="701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768</v>
      </c>
      <c r="J9" s="30" t="s">
        <v>1922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768</v>
      </c>
      <c r="H10" s="15"/>
      <c r="I10" s="33" t="s">
        <v>768</v>
      </c>
      <c r="J10" s="30" t="s">
        <v>1922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1923</v>
      </c>
      <c r="G11" s="14" t="s">
        <v>768</v>
      </c>
      <c r="H11" s="14" t="s">
        <v>53</v>
      </c>
      <c r="I11" s="15" t="s">
        <v>1110</v>
      </c>
      <c r="J11" s="30" t="s">
        <v>1922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999</v>
      </c>
      <c r="F12" s="14" t="s">
        <v>1923</v>
      </c>
      <c r="G12" s="14" t="s">
        <v>768</v>
      </c>
      <c r="H12" s="14" t="s">
        <v>53</v>
      </c>
      <c r="I12" s="15" t="s">
        <v>1110</v>
      </c>
      <c r="J12" s="30" t="s">
        <v>1922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768</v>
      </c>
      <c r="F13" s="14" t="s">
        <v>1923</v>
      </c>
      <c r="G13" s="14" t="s">
        <v>768</v>
      </c>
      <c r="H13" s="14" t="s">
        <v>1110</v>
      </c>
      <c r="I13" s="15" t="s">
        <v>1110</v>
      </c>
      <c r="J13" s="30" t="s">
        <v>1922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768</v>
      </c>
      <c r="F14" s="14" t="s">
        <v>1923</v>
      </c>
      <c r="G14" s="14" t="s">
        <v>768</v>
      </c>
      <c r="H14" s="14" t="s">
        <v>1110</v>
      </c>
      <c r="I14" s="15" t="s">
        <v>1110</v>
      </c>
      <c r="J14" s="30" t="s">
        <v>1922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768</v>
      </c>
      <c r="F15" s="14" t="s">
        <v>1923</v>
      </c>
      <c r="G15" s="14" t="s">
        <v>768</v>
      </c>
      <c r="H15" s="14" t="s">
        <v>1110</v>
      </c>
      <c r="I15" s="15" t="s">
        <v>1110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768</v>
      </c>
      <c r="F16" s="14" t="s">
        <v>1923</v>
      </c>
      <c r="G16" s="14" t="s">
        <v>768</v>
      </c>
      <c r="H16" s="14" t="s">
        <v>1110</v>
      </c>
      <c r="I16" s="15" t="s">
        <v>1110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768</v>
      </c>
      <c r="F17" s="14" t="s">
        <v>1923</v>
      </c>
      <c r="G17" s="14" t="s">
        <v>768</v>
      </c>
      <c r="H17" s="14" t="s">
        <v>1110</v>
      </c>
      <c r="I17" s="15" t="s">
        <v>1110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768</v>
      </c>
      <c r="F18" s="29" t="s">
        <v>1923</v>
      </c>
      <c r="G18" s="29" t="s">
        <v>768</v>
      </c>
      <c r="H18" s="29" t="s">
        <v>1110</v>
      </c>
      <c r="I18" s="43" t="s">
        <v>1110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14" t="s">
        <v>77</v>
      </c>
      <c r="C2" s="714"/>
      <c r="D2" s="714"/>
      <c r="E2" s="714"/>
      <c r="F2" s="714"/>
      <c r="G2" s="714"/>
      <c r="H2" s="714"/>
      <c r="I2" s="714"/>
      <c r="J2" s="714"/>
      <c r="K2" s="714"/>
    </row>
    <row r="3" spans="2:11" ht="18.75">
      <c r="B3" s="700" t="s">
        <v>78</v>
      </c>
      <c r="C3" s="713"/>
      <c r="D3" s="713"/>
      <c r="E3" s="713"/>
      <c r="F3" s="713"/>
      <c r="G3" s="713"/>
      <c r="H3" s="713"/>
      <c r="I3" s="713"/>
      <c r="J3" s="713"/>
      <c r="K3" s="713"/>
    </row>
    <row r="4" spans="2:11">
      <c r="B4" s="701" t="s">
        <v>1924</v>
      </c>
      <c r="C4" s="701"/>
      <c r="D4" s="701"/>
      <c r="E4" s="701"/>
      <c r="F4" s="701"/>
      <c r="G4" s="701"/>
      <c r="H4" s="701"/>
      <c r="I4" s="701"/>
      <c r="J4" s="701"/>
      <c r="K4" s="701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1240</v>
      </c>
      <c r="F7" s="11" t="s">
        <v>1241</v>
      </c>
      <c r="G7" s="11" t="s">
        <v>1242</v>
      </c>
      <c r="H7" s="21" t="s">
        <v>1243</v>
      </c>
      <c r="I7" s="23" t="s">
        <v>1244</v>
      </c>
      <c r="J7" s="22" t="s">
        <v>1245</v>
      </c>
      <c r="K7" s="11" t="s">
        <v>1246</v>
      </c>
    </row>
    <row r="8" spans="2:11">
      <c r="B8" s="12" t="s">
        <v>92</v>
      </c>
      <c r="C8" s="3" t="s">
        <v>85</v>
      </c>
      <c r="D8" s="13" t="s">
        <v>94</v>
      </c>
      <c r="E8" s="25" t="s">
        <v>1064</v>
      </c>
      <c r="F8" s="26" t="s">
        <v>1064</v>
      </c>
      <c r="G8" s="26" t="s">
        <v>1064</v>
      </c>
      <c r="H8" s="27" t="s">
        <v>1186</v>
      </c>
      <c r="I8" s="32" t="s">
        <v>1064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1064</v>
      </c>
      <c r="F9" s="14" t="s">
        <v>1064</v>
      </c>
      <c r="G9" s="14" t="s">
        <v>768</v>
      </c>
      <c r="H9" s="27" t="s">
        <v>1186</v>
      </c>
      <c r="I9" s="33" t="s">
        <v>1064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1110</v>
      </c>
      <c r="G10" s="14" t="s">
        <v>768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1923</v>
      </c>
      <c r="G11" s="14" t="s">
        <v>1009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1923</v>
      </c>
      <c r="F12" s="14" t="s">
        <v>1923</v>
      </c>
      <c r="G12" s="14" t="s">
        <v>1009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1923</v>
      </c>
      <c r="F13" s="14" t="s">
        <v>1923</v>
      </c>
      <c r="G13" s="14" t="s">
        <v>1009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1923</v>
      </c>
      <c r="F14" s="14" t="s">
        <v>1923</v>
      </c>
      <c r="G14" s="14" t="s">
        <v>1009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1923</v>
      </c>
      <c r="F15" s="14" t="s">
        <v>1923</v>
      </c>
      <c r="G15" s="14" t="s">
        <v>1009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1923</v>
      </c>
      <c r="F16" s="14" t="s">
        <v>1923</v>
      </c>
      <c r="G16" s="14" t="s">
        <v>1009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1923</v>
      </c>
      <c r="F17" s="14" t="s">
        <v>1923</v>
      </c>
      <c r="G17" s="14" t="s">
        <v>1009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1923</v>
      </c>
      <c r="F18" s="17" t="s">
        <v>999</v>
      </c>
      <c r="G18" s="17" t="s">
        <v>1009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1925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1042</v>
      </c>
      <c r="F11" s="515" t="s">
        <v>1042</v>
      </c>
      <c r="G11" s="560"/>
      <c r="H11" s="515" t="s">
        <v>1042</v>
      </c>
      <c r="I11" s="515" t="s">
        <v>1042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1042</v>
      </c>
      <c r="F12" s="515" t="s">
        <v>1042</v>
      </c>
      <c r="G12" s="560"/>
      <c r="H12" s="515" t="s">
        <v>1042</v>
      </c>
      <c r="I12" s="515" t="s">
        <v>1042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1042</v>
      </c>
      <c r="F13" s="515" t="s">
        <v>1042</v>
      </c>
      <c r="G13" s="560"/>
      <c r="H13" s="515" t="s">
        <v>1042</v>
      </c>
      <c r="I13" s="515" t="s">
        <v>1042</v>
      </c>
      <c r="J13" s="458" t="s">
        <v>271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1042</v>
      </c>
      <c r="F14" s="515" t="s">
        <v>1042</v>
      </c>
      <c r="G14" s="560"/>
      <c r="H14" s="587" t="s">
        <v>57</v>
      </c>
      <c r="I14" s="515" t="s">
        <v>1042</v>
      </c>
      <c r="J14" s="458" t="s">
        <v>271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1926</v>
      </c>
      <c r="F15" s="515" t="s">
        <v>1042</v>
      </c>
      <c r="G15" s="560"/>
      <c r="H15" s="587" t="s">
        <v>57</v>
      </c>
      <c r="I15" s="515" t="s">
        <v>1042</v>
      </c>
      <c r="J15" s="458" t="s">
        <v>271</v>
      </c>
      <c r="K15" s="458" t="s">
        <v>271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1926</v>
      </c>
      <c r="F16" s="515" t="s">
        <v>1042</v>
      </c>
      <c r="G16" s="560"/>
      <c r="H16" s="587" t="s">
        <v>57</v>
      </c>
      <c r="I16" s="515" t="s">
        <v>1928</v>
      </c>
      <c r="J16" s="458" t="s">
        <v>271</v>
      </c>
      <c r="K16" s="458" t="s">
        <v>271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1926</v>
      </c>
      <c r="F17" s="515" t="s">
        <v>1042</v>
      </c>
      <c r="G17" s="560"/>
      <c r="H17" s="587" t="s">
        <v>57</v>
      </c>
      <c r="I17" s="515" t="s">
        <v>65</v>
      </c>
      <c r="J17" s="458" t="s">
        <v>271</v>
      </c>
      <c r="K17" s="458" t="s">
        <v>271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1929</v>
      </c>
      <c r="F18" s="515" t="s">
        <v>273</v>
      </c>
      <c r="G18" s="560"/>
      <c r="H18" s="561" t="s">
        <v>65</v>
      </c>
      <c r="I18" s="515" t="s">
        <v>321</v>
      </c>
      <c r="J18" s="458" t="s">
        <v>271</v>
      </c>
      <c r="K18" s="458" t="s">
        <v>271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1929</v>
      </c>
      <c r="F19" s="515" t="s">
        <v>328</v>
      </c>
      <c r="G19" s="560"/>
      <c r="H19" s="561" t="s">
        <v>65</v>
      </c>
      <c r="I19" s="515" t="s">
        <v>321</v>
      </c>
      <c r="J19" s="458" t="s">
        <v>271</v>
      </c>
      <c r="K19" s="458" t="s">
        <v>271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1929</v>
      </c>
      <c r="F20" s="515" t="s">
        <v>369</v>
      </c>
      <c r="G20" s="560"/>
      <c r="H20" s="561" t="s">
        <v>519</v>
      </c>
      <c r="I20" s="515" t="s">
        <v>321</v>
      </c>
      <c r="J20" s="458" t="s">
        <v>271</v>
      </c>
      <c r="K20" s="458" t="s">
        <v>271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352</v>
      </c>
      <c r="F21" s="515" t="s">
        <v>1930</v>
      </c>
      <c r="G21" s="560"/>
      <c r="H21" s="561" t="s">
        <v>1931</v>
      </c>
      <c r="I21" s="515" t="s">
        <v>335</v>
      </c>
      <c r="J21" s="458" t="s">
        <v>271</v>
      </c>
      <c r="K21" s="458" t="s">
        <v>271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352</v>
      </c>
      <c r="F22" s="515" t="s">
        <v>1932</v>
      </c>
      <c r="G22" s="560"/>
      <c r="H22" s="561" t="s">
        <v>1931</v>
      </c>
      <c r="I22" s="515" t="s">
        <v>62</v>
      </c>
      <c r="J22" s="458" t="s">
        <v>271</v>
      </c>
      <c r="K22" s="458" t="s">
        <v>271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1932</v>
      </c>
      <c r="G23" s="560"/>
      <c r="H23" s="561" t="s">
        <v>983</v>
      </c>
      <c r="I23" s="515" t="s">
        <v>62</v>
      </c>
      <c r="J23" s="458" t="s">
        <v>271</v>
      </c>
      <c r="K23" s="458" t="s">
        <v>271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1933</v>
      </c>
      <c r="F24" s="515" t="s">
        <v>1934</v>
      </c>
      <c r="G24" s="308"/>
      <c r="H24" s="561" t="s">
        <v>983</v>
      </c>
      <c r="I24" s="515" t="s">
        <v>1935</v>
      </c>
      <c r="J24" s="458" t="s">
        <v>271</v>
      </c>
      <c r="K24" s="458" t="s">
        <v>271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1934</v>
      </c>
      <c r="G25" s="308"/>
      <c r="H25" s="561" t="s">
        <v>983</v>
      </c>
      <c r="I25" s="515" t="s">
        <v>1935</v>
      </c>
      <c r="J25" s="458"/>
      <c r="K25" s="460" t="s">
        <v>1936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1933</v>
      </c>
      <c r="F26" s="515" t="s">
        <v>1934</v>
      </c>
      <c r="G26" s="308"/>
      <c r="H26" s="561" t="s">
        <v>983</v>
      </c>
      <c r="I26" s="515" t="s">
        <v>1937</v>
      </c>
      <c r="J26" s="458" t="s">
        <v>271</v>
      </c>
      <c r="K26" s="460" t="s">
        <v>1938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1336</v>
      </c>
      <c r="F27" s="452" t="s">
        <v>726</v>
      </c>
      <c r="G27" s="308"/>
      <c r="H27" s="561" t="s">
        <v>983</v>
      </c>
      <c r="I27" s="515" t="s">
        <v>332</v>
      </c>
      <c r="J27" s="458" t="s">
        <v>271</v>
      </c>
      <c r="K27" s="460" t="s">
        <v>1938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1336</v>
      </c>
      <c r="F28" s="452" t="s">
        <v>1939</v>
      </c>
      <c r="G28" s="308"/>
      <c r="H28" s="561" t="s">
        <v>983</v>
      </c>
      <c r="I28" s="589" t="s">
        <v>1940</v>
      </c>
      <c r="J28" s="458" t="s">
        <v>271</v>
      </c>
      <c r="K28" s="460" t="s">
        <v>1938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1941</v>
      </c>
      <c r="F29" s="452" t="s">
        <v>1942</v>
      </c>
      <c r="G29" s="308"/>
      <c r="H29" s="561" t="s">
        <v>321</v>
      </c>
      <c r="I29" s="358" t="s">
        <v>312</v>
      </c>
      <c r="J29" s="458" t="s">
        <v>271</v>
      </c>
      <c r="K29" s="460" t="s">
        <v>1938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1941</v>
      </c>
      <c r="F30" s="452" t="s">
        <v>1942</v>
      </c>
      <c r="G30" s="308"/>
      <c r="H30" s="588" t="s">
        <v>321</v>
      </c>
      <c r="I30" s="306" t="s">
        <v>312</v>
      </c>
      <c r="J30" s="458" t="s">
        <v>271</v>
      </c>
      <c r="K30" s="460" t="s">
        <v>1938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1941</v>
      </c>
      <c r="F31" s="452" t="s">
        <v>1942</v>
      </c>
      <c r="G31" s="308"/>
      <c r="H31" s="561" t="s">
        <v>321</v>
      </c>
      <c r="I31" s="306" t="s">
        <v>57</v>
      </c>
      <c r="J31" s="458" t="s">
        <v>271</v>
      </c>
      <c r="K31" s="460" t="s">
        <v>1938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1941</v>
      </c>
      <c r="F32" s="452" t="s">
        <v>1942</v>
      </c>
      <c r="G32" s="308"/>
      <c r="H32" s="561" t="s">
        <v>321</v>
      </c>
      <c r="I32" s="306" t="s">
        <v>57</v>
      </c>
      <c r="J32" s="458" t="s">
        <v>271</v>
      </c>
      <c r="K32" s="460" t="s">
        <v>1938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1941</v>
      </c>
      <c r="F33" s="452" t="s">
        <v>1943</v>
      </c>
      <c r="G33" s="308"/>
      <c r="H33" s="561" t="s">
        <v>321</v>
      </c>
      <c r="I33" s="306" t="s">
        <v>57</v>
      </c>
      <c r="J33" s="458" t="s">
        <v>271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1944</v>
      </c>
      <c r="G34" s="593"/>
      <c r="H34" s="538" t="s">
        <v>334</v>
      </c>
      <c r="I34" s="537"/>
      <c r="J34" s="458" t="s">
        <v>271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1945</v>
      </c>
      <c r="G35" s="594"/>
      <c r="H35" s="538" t="s">
        <v>334</v>
      </c>
      <c r="I35" s="537"/>
      <c r="J35" s="458" t="s">
        <v>271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1945</v>
      </c>
      <c r="G36" s="594"/>
      <c r="H36" s="538" t="s">
        <v>334</v>
      </c>
      <c r="I36" s="537"/>
      <c r="J36" s="458" t="s">
        <v>271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1945</v>
      </c>
      <c r="G37" s="595"/>
      <c r="H37" s="538" t="s">
        <v>334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1945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1945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1945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1946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1946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1947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307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1952</v>
      </c>
      <c r="F12" s="515" t="s">
        <v>1953</v>
      </c>
      <c r="G12" s="515" t="s">
        <v>1952</v>
      </c>
      <c r="H12" s="561" t="s">
        <v>1952</v>
      </c>
      <c r="I12" s="452" t="s">
        <v>1954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1952</v>
      </c>
      <c r="F13" s="515" t="s">
        <v>1953</v>
      </c>
      <c r="G13" s="515" t="s">
        <v>1952</v>
      </c>
      <c r="H13" s="561" t="s">
        <v>1955</v>
      </c>
      <c r="I13" s="452" t="s">
        <v>1954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1956</v>
      </c>
      <c r="F14" s="515" t="s">
        <v>1953</v>
      </c>
      <c r="G14" s="515" t="s">
        <v>1955</v>
      </c>
      <c r="H14" s="561" t="s">
        <v>334</v>
      </c>
      <c r="I14" s="452" t="s">
        <v>1957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1941</v>
      </c>
      <c r="F15" s="515" t="s">
        <v>1953</v>
      </c>
      <c r="G15" s="515" t="s">
        <v>1955</v>
      </c>
      <c r="H15" s="561" t="s">
        <v>334</v>
      </c>
      <c r="I15" s="452" t="s">
        <v>1958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1941</v>
      </c>
      <c r="F16" s="515" t="s">
        <v>1953</v>
      </c>
      <c r="G16" s="515" t="s">
        <v>1960</v>
      </c>
      <c r="H16" s="561" t="s">
        <v>334</v>
      </c>
      <c r="I16" s="452" t="s">
        <v>1958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1941</v>
      </c>
      <c r="F17" s="515" t="s">
        <v>1953</v>
      </c>
      <c r="G17" s="515" t="s">
        <v>1960</v>
      </c>
      <c r="H17" s="561" t="s">
        <v>334</v>
      </c>
      <c r="I17" s="452" t="s">
        <v>1961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1962</v>
      </c>
      <c r="F18" s="515" t="s">
        <v>1963</v>
      </c>
      <c r="G18" s="452" t="s">
        <v>1964</v>
      </c>
      <c r="H18" s="561" t="s">
        <v>56</v>
      </c>
      <c r="I18" s="452" t="s">
        <v>1961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1965</v>
      </c>
      <c r="F19" s="515" t="s">
        <v>1966</v>
      </c>
      <c r="G19" s="452" t="s">
        <v>1967</v>
      </c>
      <c r="H19" s="561" t="s">
        <v>56</v>
      </c>
      <c r="I19" s="452" t="s">
        <v>1961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1965</v>
      </c>
      <c r="F20" s="515" t="s">
        <v>1963</v>
      </c>
      <c r="G20" s="452" t="s">
        <v>1968</v>
      </c>
      <c r="H20" s="561" t="s">
        <v>56</v>
      </c>
      <c r="I20" s="452" t="s">
        <v>1961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854</v>
      </c>
      <c r="F21" s="515" t="s">
        <v>1963</v>
      </c>
      <c r="G21" s="452" t="s">
        <v>1969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1970</v>
      </c>
      <c r="F22" s="515" t="s">
        <v>1963</v>
      </c>
      <c r="G22" s="452" t="s">
        <v>1971</v>
      </c>
      <c r="H22" s="561" t="s">
        <v>392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1965</v>
      </c>
      <c r="F23" s="515" t="s">
        <v>1972</v>
      </c>
      <c r="G23" s="452" t="s">
        <v>1969</v>
      </c>
      <c r="H23" s="561" t="s">
        <v>392</v>
      </c>
      <c r="I23" s="452" t="s">
        <v>1958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1965</v>
      </c>
      <c r="F24" s="515" t="s">
        <v>1973</v>
      </c>
      <c r="G24" s="452" t="s">
        <v>1974</v>
      </c>
      <c r="H24" s="561" t="s">
        <v>65</v>
      </c>
      <c r="I24" s="452" t="s">
        <v>1958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1975</v>
      </c>
      <c r="F25" s="515" t="s">
        <v>1960</v>
      </c>
      <c r="G25" s="452" t="s">
        <v>300</v>
      </c>
      <c r="H25" s="561" t="s">
        <v>1976</v>
      </c>
      <c r="I25" s="452" t="s">
        <v>1977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1319</v>
      </c>
      <c r="F26" s="515" t="s">
        <v>1960</v>
      </c>
      <c r="G26" s="452" t="s">
        <v>300</v>
      </c>
      <c r="H26" s="561" t="s">
        <v>1976</v>
      </c>
      <c r="I26" s="452" t="s">
        <v>1978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1979</v>
      </c>
      <c r="F27" s="515" t="s">
        <v>1960</v>
      </c>
      <c r="G27" s="452" t="s">
        <v>300</v>
      </c>
      <c r="H27" s="561" t="s">
        <v>1976</v>
      </c>
      <c r="I27" s="452" t="s">
        <v>1978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1979</v>
      </c>
      <c r="F28" s="515" t="s">
        <v>56</v>
      </c>
      <c r="G28" s="452" t="s">
        <v>1980</v>
      </c>
      <c r="H28" s="515" t="s">
        <v>327</v>
      </c>
      <c r="I28" s="452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387</v>
      </c>
      <c r="F29" s="515" t="s">
        <v>334</v>
      </c>
      <c r="G29" s="452" t="s">
        <v>425</v>
      </c>
      <c r="H29" s="515" t="s">
        <v>327</v>
      </c>
      <c r="I29" s="306" t="s">
        <v>1981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387</v>
      </c>
      <c r="F30" s="515" t="s">
        <v>334</v>
      </c>
      <c r="G30" s="452" t="s">
        <v>425</v>
      </c>
      <c r="H30" s="515" t="s">
        <v>1982</v>
      </c>
      <c r="I30" s="306" t="s">
        <v>1981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387</v>
      </c>
      <c r="F31" s="515" t="s">
        <v>334</v>
      </c>
      <c r="G31" s="452" t="s">
        <v>57</v>
      </c>
      <c r="H31" s="515" t="s">
        <v>1982</v>
      </c>
      <c r="I31" s="306" t="s">
        <v>334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387</v>
      </c>
      <c r="F32" s="515" t="s">
        <v>334</v>
      </c>
      <c r="G32" s="452" t="s">
        <v>1983</v>
      </c>
      <c r="H32" s="515" t="s">
        <v>1982</v>
      </c>
      <c r="I32" s="306" t="s">
        <v>334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387</v>
      </c>
      <c r="F33" s="515" t="s">
        <v>334</v>
      </c>
      <c r="G33" s="452" t="s">
        <v>1983</v>
      </c>
      <c r="H33" s="515" t="s">
        <v>1982</v>
      </c>
      <c r="I33" s="306" t="s">
        <v>1984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1947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F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1986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1987</v>
      </c>
      <c r="F6" s="605" t="s">
        <v>1987</v>
      </c>
      <c r="G6" s="605" t="s">
        <v>1987</v>
      </c>
      <c r="H6" s="605" t="s">
        <v>1987</v>
      </c>
      <c r="I6" s="605" t="s">
        <v>1987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1989</v>
      </c>
      <c r="G12" s="618" t="s">
        <v>1989</v>
      </c>
      <c r="H12" s="618" t="s">
        <v>1989</v>
      </c>
      <c r="I12" s="618" t="s">
        <v>1989</v>
      </c>
      <c r="J12" s="583" t="s">
        <v>1990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1989</v>
      </c>
      <c r="G13" s="618" t="s">
        <v>1989</v>
      </c>
      <c r="H13" s="618" t="s">
        <v>1989</v>
      </c>
      <c r="I13" s="618" t="s">
        <v>1989</v>
      </c>
      <c r="J13" s="583" t="s">
        <v>1990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1989</v>
      </c>
      <c r="G14" s="618" t="s">
        <v>1989</v>
      </c>
      <c r="H14" s="585" t="s">
        <v>1989</v>
      </c>
      <c r="I14" s="619" t="s">
        <v>1989</v>
      </c>
      <c r="J14" s="583" t="s">
        <v>1990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1991</v>
      </c>
      <c r="G15" s="618" t="s">
        <v>1989</v>
      </c>
      <c r="H15" s="585" t="s">
        <v>108</v>
      </c>
      <c r="I15" s="619" t="s">
        <v>108</v>
      </c>
      <c r="J15" s="583" t="s">
        <v>1990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1989</v>
      </c>
      <c r="H16" s="585" t="s">
        <v>108</v>
      </c>
      <c r="I16" s="619" t="s">
        <v>108</v>
      </c>
      <c r="J16" s="583" t="s">
        <v>1990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449</v>
      </c>
      <c r="G17" s="618" t="s">
        <v>1989</v>
      </c>
      <c r="H17" s="585" t="s">
        <v>108</v>
      </c>
      <c r="I17" s="619" t="s">
        <v>108</v>
      </c>
      <c r="J17" s="583" t="s">
        <v>1990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449</v>
      </c>
      <c r="G18" s="618" t="s">
        <v>1989</v>
      </c>
      <c r="H18" s="585" t="s">
        <v>108</v>
      </c>
      <c r="I18" s="619" t="s">
        <v>108</v>
      </c>
      <c r="J18" s="583" t="s">
        <v>271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369</v>
      </c>
      <c r="G19" s="618" t="s">
        <v>312</v>
      </c>
      <c r="H19" s="585" t="s">
        <v>108</v>
      </c>
      <c r="I19" s="619"/>
      <c r="J19" s="583" t="s">
        <v>271</v>
      </c>
      <c r="K19" s="608" t="s">
        <v>271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369</v>
      </c>
      <c r="G20" s="618" t="s">
        <v>300</v>
      </c>
      <c r="H20" s="585" t="s">
        <v>406</v>
      </c>
      <c r="I20" s="619" t="s">
        <v>406</v>
      </c>
      <c r="J20" s="583" t="s">
        <v>271</v>
      </c>
      <c r="K20" s="608" t="s">
        <v>271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1993</v>
      </c>
      <c r="G21" s="618" t="s">
        <v>1994</v>
      </c>
      <c r="H21" s="585" t="s">
        <v>406</v>
      </c>
      <c r="I21" s="619" t="s">
        <v>406</v>
      </c>
      <c r="J21" s="583" t="s">
        <v>271</v>
      </c>
      <c r="K21" s="608" t="s">
        <v>271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1993</v>
      </c>
      <c r="G22" s="619" t="s">
        <v>1994</v>
      </c>
      <c r="H22" s="585" t="s">
        <v>406</v>
      </c>
      <c r="I22" s="619" t="s">
        <v>406</v>
      </c>
      <c r="J22" s="583" t="s">
        <v>271</v>
      </c>
      <c r="K22" s="608" t="s">
        <v>271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1993</v>
      </c>
      <c r="G23" s="619" t="s">
        <v>1994</v>
      </c>
      <c r="H23" s="585" t="s">
        <v>54</v>
      </c>
      <c r="I23" s="619" t="s">
        <v>406</v>
      </c>
      <c r="J23" s="583" t="s">
        <v>487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1995</v>
      </c>
      <c r="G24" s="618" t="s">
        <v>441</v>
      </c>
      <c r="H24" s="585" t="s">
        <v>58</v>
      </c>
      <c r="I24" s="619" t="s">
        <v>406</v>
      </c>
      <c r="J24" s="583"/>
      <c r="K24" s="608" t="s">
        <v>487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9</v>
      </c>
      <c r="O24" s="547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1996</v>
      </c>
      <c r="G25" s="619" t="s">
        <v>1977</v>
      </c>
      <c r="H25" s="585" t="s">
        <v>58</v>
      </c>
      <c r="I25" s="619" t="s">
        <v>347</v>
      </c>
      <c r="J25" s="583" t="s">
        <v>271</v>
      </c>
      <c r="K25" s="608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1996</v>
      </c>
      <c r="G26" s="619" t="s">
        <v>1997</v>
      </c>
      <c r="H26" s="585" t="s">
        <v>58</v>
      </c>
      <c r="I26" s="619" t="s">
        <v>57</v>
      </c>
      <c r="J26" s="583" t="s">
        <v>271</v>
      </c>
      <c r="K26" s="608" t="s">
        <v>271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1998</v>
      </c>
      <c r="G27" s="619" t="s">
        <v>490</v>
      </c>
      <c r="H27" s="585" t="s">
        <v>1540</v>
      </c>
      <c r="I27" s="619" t="s">
        <v>57</v>
      </c>
      <c r="J27" s="583" t="s">
        <v>487</v>
      </c>
      <c r="K27" s="608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1061</v>
      </c>
      <c r="G28" s="619" t="s">
        <v>425</v>
      </c>
      <c r="H28" s="585" t="s">
        <v>513</v>
      </c>
      <c r="I28" s="373" t="s">
        <v>57</v>
      </c>
      <c r="J28" s="583" t="s">
        <v>271</v>
      </c>
      <c r="K28" s="608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1061</v>
      </c>
      <c r="G29" s="619" t="s">
        <v>425</v>
      </c>
      <c r="H29" s="585" t="s">
        <v>513</v>
      </c>
      <c r="I29" s="373" t="s">
        <v>406</v>
      </c>
      <c r="J29" s="583" t="s">
        <v>487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1061</v>
      </c>
      <c r="G30" s="619" t="s">
        <v>425</v>
      </c>
      <c r="H30" s="585" t="s">
        <v>513</v>
      </c>
      <c r="I30" s="373" t="s">
        <v>406</v>
      </c>
      <c r="J30" s="583" t="s">
        <v>271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1061</v>
      </c>
      <c r="G31" s="619" t="s">
        <v>67</v>
      </c>
      <c r="H31" s="585" t="s">
        <v>407</v>
      </c>
      <c r="I31" s="373" t="s">
        <v>406</v>
      </c>
      <c r="J31" s="583" t="s">
        <v>487</v>
      </c>
      <c r="K31" s="608" t="s">
        <v>487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1061</v>
      </c>
      <c r="G32" s="619" t="s">
        <v>67</v>
      </c>
      <c r="H32" s="585" t="s">
        <v>407</v>
      </c>
      <c r="I32" s="373" t="s">
        <v>1999</v>
      </c>
      <c r="J32" s="583" t="s">
        <v>271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1061</v>
      </c>
      <c r="G33" s="619" t="s">
        <v>67</v>
      </c>
      <c r="H33" s="585" t="s">
        <v>407</v>
      </c>
      <c r="I33" s="373" t="s">
        <v>1999</v>
      </c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407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407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487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487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487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B1" zoomScale="115" zoomScaleNormal="115" workbookViewId="0">
      <selection activeCell="I16" sqref="I1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2000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2001</v>
      </c>
      <c r="F6" s="605" t="s">
        <v>2001</v>
      </c>
      <c r="G6" s="605" t="s">
        <v>2002</v>
      </c>
      <c r="H6" s="605" t="s">
        <v>2001</v>
      </c>
      <c r="I6" s="605" t="s">
        <v>2002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2004</v>
      </c>
      <c r="F11" s="587" t="s">
        <v>2004</v>
      </c>
      <c r="G11" s="587" t="s">
        <v>660</v>
      </c>
      <c r="H11" s="587" t="s">
        <v>2004</v>
      </c>
      <c r="I11" s="627" t="s">
        <v>660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2004</v>
      </c>
      <c r="F12" s="587" t="s">
        <v>2004</v>
      </c>
      <c r="G12" s="587" t="s">
        <v>660</v>
      </c>
      <c r="H12" s="587" t="s">
        <v>2004</v>
      </c>
      <c r="I12" s="627" t="s">
        <v>660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2005</v>
      </c>
      <c r="F13" s="587" t="s">
        <v>376</v>
      </c>
      <c r="G13" s="587" t="s">
        <v>660</v>
      </c>
      <c r="H13" s="587" t="s">
        <v>2004</v>
      </c>
      <c r="I13" s="627" t="s">
        <v>660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2007</v>
      </c>
      <c r="F14" s="587" t="s">
        <v>376</v>
      </c>
      <c r="G14" s="587" t="s">
        <v>660</v>
      </c>
      <c r="H14" s="587" t="s">
        <v>2004</v>
      </c>
      <c r="I14" s="627" t="s">
        <v>660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318</v>
      </c>
      <c r="F15" s="587" t="s">
        <v>61</v>
      </c>
      <c r="G15" s="587" t="s">
        <v>660</v>
      </c>
      <c r="H15" s="585" t="s">
        <v>2008</v>
      </c>
      <c r="I15" s="627" t="s">
        <v>660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2009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300</v>
      </c>
      <c r="F16" s="587" t="s">
        <v>61</v>
      </c>
      <c r="G16" s="587" t="s">
        <v>660</v>
      </c>
      <c r="H16" s="585" t="s">
        <v>2008</v>
      </c>
      <c r="I16" s="627" t="s">
        <v>2010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660</v>
      </c>
      <c r="H17" s="585" t="s">
        <v>2008</v>
      </c>
      <c r="I17" s="627" t="s">
        <v>2010</v>
      </c>
      <c r="J17" s="612" t="s">
        <v>2006</v>
      </c>
      <c r="K17" s="608" t="s">
        <v>487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660</v>
      </c>
      <c r="H18" s="585" t="s">
        <v>2008</v>
      </c>
      <c r="I18" s="627" t="s">
        <v>2011</v>
      </c>
      <c r="J18" s="612" t="s">
        <v>2006</v>
      </c>
      <c r="K18" s="608" t="s">
        <v>487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332</v>
      </c>
      <c r="F19" s="587" t="s">
        <v>1276</v>
      </c>
      <c r="G19" s="627" t="s">
        <v>2012</v>
      </c>
      <c r="H19" s="585" t="s">
        <v>2008</v>
      </c>
      <c r="I19" s="627" t="s">
        <v>2011</v>
      </c>
      <c r="J19" s="612" t="s">
        <v>2006</v>
      </c>
      <c r="K19" s="608" t="s">
        <v>487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332</v>
      </c>
      <c r="F20" s="587" t="s">
        <v>1276</v>
      </c>
      <c r="G20" s="627" t="s">
        <v>2012</v>
      </c>
      <c r="H20" s="585" t="s">
        <v>2008</v>
      </c>
      <c r="I20" s="627" t="s">
        <v>2011</v>
      </c>
      <c r="J20" s="612" t="s">
        <v>2006</v>
      </c>
      <c r="K20" s="608" t="s">
        <v>487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332</v>
      </c>
      <c r="F21" s="587" t="s">
        <v>1276</v>
      </c>
      <c r="G21" s="627" t="s">
        <v>56</v>
      </c>
      <c r="H21" s="585" t="s">
        <v>2008</v>
      </c>
      <c r="I21" s="627" t="s">
        <v>2011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858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332</v>
      </c>
      <c r="F22" s="587" t="s">
        <v>1276</v>
      </c>
      <c r="G22" s="627" t="s">
        <v>2013</v>
      </c>
      <c r="H22" s="585" t="s">
        <v>2008</v>
      </c>
      <c r="I22" s="627" t="s">
        <v>2011</v>
      </c>
      <c r="J22" s="612" t="s">
        <v>2006</v>
      </c>
      <c r="K22" s="608" t="s">
        <v>487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332</v>
      </c>
      <c r="F23" s="587" t="s">
        <v>272</v>
      </c>
      <c r="G23" s="627" t="s">
        <v>2014</v>
      </c>
      <c r="H23" s="585" t="s">
        <v>2008</v>
      </c>
      <c r="I23" s="627" t="s">
        <v>2011</v>
      </c>
      <c r="J23" s="612" t="s">
        <v>2006</v>
      </c>
      <c r="K23" s="608" t="s">
        <v>271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2015</v>
      </c>
      <c r="F24" s="587" t="s">
        <v>732</v>
      </c>
      <c r="G24" s="627" t="s">
        <v>2014</v>
      </c>
      <c r="H24" s="587" t="s">
        <v>1531</v>
      </c>
      <c r="I24" s="627" t="s">
        <v>2011</v>
      </c>
      <c r="J24" s="612" t="s">
        <v>2006</v>
      </c>
      <c r="K24" s="608" t="s">
        <v>271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312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2015</v>
      </c>
      <c r="F25" s="587" t="s">
        <v>732</v>
      </c>
      <c r="G25" s="627" t="s">
        <v>56</v>
      </c>
      <c r="H25" s="587" t="s">
        <v>1531</v>
      </c>
      <c r="I25" s="627" t="s">
        <v>2016</v>
      </c>
      <c r="J25" s="583"/>
      <c r="K25" s="608" t="s">
        <v>271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2017</v>
      </c>
      <c r="N25" s="349">
        <f>COUNTIF(E7:K44, "*Ivan*")/2</f>
        <v>20</v>
      </c>
      <c r="O25" s="419" t="s">
        <v>2018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2015</v>
      </c>
      <c r="F26" s="587" t="s">
        <v>2019</v>
      </c>
      <c r="G26" s="627" t="s">
        <v>2020</v>
      </c>
      <c r="H26" s="587" t="s">
        <v>1531</v>
      </c>
      <c r="I26" s="627" t="s">
        <v>2021</v>
      </c>
      <c r="J26" s="612" t="s">
        <v>2006</v>
      </c>
      <c r="K26" s="608" t="s">
        <v>271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2022</v>
      </c>
      <c r="N26" s="349">
        <f>COUNTIF(E7:K44, "*Rahhulann*")/2</f>
        <v>23</v>
      </c>
      <c r="O26" s="419" t="s">
        <v>2018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726</v>
      </c>
      <c r="F27" s="587" t="s">
        <v>732</v>
      </c>
      <c r="G27" s="627" t="s">
        <v>2023</v>
      </c>
      <c r="H27" s="587" t="s">
        <v>1531</v>
      </c>
      <c r="I27" s="627" t="s">
        <v>2021</v>
      </c>
      <c r="J27" s="612" t="s">
        <v>2006</v>
      </c>
      <c r="K27" s="608" t="s">
        <v>271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2024</v>
      </c>
      <c r="N27" s="349">
        <f>COUNTIF(E7:K44, "*Lucas*")/2</f>
        <v>0</v>
      </c>
      <c r="O27" s="419" t="s">
        <v>2018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732</v>
      </c>
      <c r="G28" s="627" t="s">
        <v>2023</v>
      </c>
      <c r="H28" s="585" t="s">
        <v>2025</v>
      </c>
      <c r="I28" s="627" t="s">
        <v>2021</v>
      </c>
      <c r="J28" s="612" t="s">
        <v>2006</v>
      </c>
      <c r="K28" s="608" t="s">
        <v>271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2026</v>
      </c>
      <c r="N28" s="334">
        <f>COUNTIF(E7:K44, "*Zi Ming*")/2</f>
        <v>0</v>
      </c>
      <c r="O28" s="550" t="s">
        <v>2018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272</v>
      </c>
      <c r="G29" s="627" t="s">
        <v>2023</v>
      </c>
      <c r="H29" s="585" t="s">
        <v>2025</v>
      </c>
      <c r="I29" s="627" t="s">
        <v>2021</v>
      </c>
      <c r="J29" s="612" t="s">
        <v>2006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272</v>
      </c>
      <c r="G30" s="627" t="s">
        <v>2023</v>
      </c>
      <c r="H30" s="585" t="s">
        <v>2010</v>
      </c>
      <c r="I30" s="628" t="s">
        <v>2027</v>
      </c>
      <c r="J30" s="612" t="s">
        <v>2006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2028</v>
      </c>
      <c r="F31" s="627" t="s">
        <v>272</v>
      </c>
      <c r="G31" s="627" t="s">
        <v>2023</v>
      </c>
      <c r="H31" s="585" t="s">
        <v>2010</v>
      </c>
      <c r="I31" s="628" t="s">
        <v>2027</v>
      </c>
      <c r="J31" s="612" t="s">
        <v>2006</v>
      </c>
      <c r="K31" s="608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2028</v>
      </c>
      <c r="F32" s="627" t="s">
        <v>272</v>
      </c>
      <c r="G32" s="627" t="s">
        <v>2023</v>
      </c>
      <c r="H32" s="585" t="s">
        <v>2029</v>
      </c>
      <c r="I32" s="628" t="s">
        <v>2027</v>
      </c>
      <c r="J32" s="612" t="s">
        <v>2006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2028</v>
      </c>
      <c r="F33" s="627" t="s">
        <v>2030</v>
      </c>
      <c r="G33" s="627" t="s">
        <v>2023</v>
      </c>
      <c r="H33" s="585" t="s">
        <v>2029</v>
      </c>
      <c r="I33" s="628" t="s">
        <v>2027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1989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1989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1989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2031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2031</v>
      </c>
      <c r="I38" s="612" t="s">
        <v>2017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2032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2032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H16" zoomScale="115" zoomScaleNormal="115" workbookViewId="0">
      <selection activeCell="I29" sqref="I2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5" t="s">
        <v>77</v>
      </c>
      <c r="C1" s="715"/>
      <c r="D1" s="715"/>
      <c r="E1" s="715"/>
      <c r="F1" s="715"/>
      <c r="G1" s="715"/>
      <c r="H1" s="715"/>
      <c r="I1" s="715"/>
      <c r="J1" s="715"/>
      <c r="K1" s="71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2033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463</v>
      </c>
      <c r="F6" s="605" t="s">
        <v>2034</v>
      </c>
      <c r="G6" s="605" t="s">
        <v>2035</v>
      </c>
      <c r="H6" s="605" t="s">
        <v>2036</v>
      </c>
      <c r="I6" s="605" t="s">
        <v>2035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5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17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599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1540</v>
      </c>
      <c r="G11" s="639" t="s">
        <v>2037</v>
      </c>
      <c r="H11" s="639" t="s">
        <v>1540</v>
      </c>
      <c r="I11" s="639" t="s">
        <v>2037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1540</v>
      </c>
      <c r="G12" s="639" t="s">
        <v>2037</v>
      </c>
      <c r="H12" s="639" t="s">
        <v>1540</v>
      </c>
      <c r="I12" s="639" t="s">
        <v>2037</v>
      </c>
      <c r="J12" s="583" t="s">
        <v>969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7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1540</v>
      </c>
      <c r="G13" s="639" t="s">
        <v>2037</v>
      </c>
      <c r="H13" s="639" t="s">
        <v>1540</v>
      </c>
      <c r="I13" s="639" t="s">
        <v>2037</v>
      </c>
      <c r="J13" s="583" t="s">
        <v>969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2038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2039</v>
      </c>
      <c r="G14" s="587" t="s">
        <v>2040</v>
      </c>
      <c r="H14" s="585" t="s">
        <v>1057</v>
      </c>
      <c r="I14" s="627" t="s">
        <v>273</v>
      </c>
      <c r="J14" s="583" t="s">
        <v>969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2039</v>
      </c>
      <c r="G15" s="642" t="s">
        <v>2041</v>
      </c>
      <c r="H15" s="585" t="s">
        <v>2042</v>
      </c>
      <c r="I15" s="627" t="s">
        <v>273</v>
      </c>
      <c r="J15" s="583" t="s">
        <v>969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2009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2039</v>
      </c>
      <c r="G16" s="642" t="s">
        <v>2041</v>
      </c>
      <c r="H16" s="585" t="s">
        <v>2042</v>
      </c>
      <c r="I16" s="627" t="s">
        <v>299</v>
      </c>
      <c r="J16" s="583" t="s">
        <v>969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2038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2043</v>
      </c>
      <c r="G17" s="662" t="s">
        <v>2044</v>
      </c>
      <c r="H17" s="585" t="s">
        <v>2042</v>
      </c>
      <c r="I17" s="627" t="s">
        <v>299</v>
      </c>
      <c r="J17" s="583" t="s">
        <v>969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2038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2045</v>
      </c>
      <c r="G18" s="663" t="s">
        <v>2046</v>
      </c>
      <c r="H18" s="585" t="s">
        <v>2013</v>
      </c>
      <c r="I18" s="627" t="s">
        <v>299</v>
      </c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2045</v>
      </c>
      <c r="G19" s="663" t="s">
        <v>2047</v>
      </c>
      <c r="H19" s="585" t="s">
        <v>2013</v>
      </c>
      <c r="I19" s="663" t="s">
        <v>2048</v>
      </c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2049</v>
      </c>
      <c r="G20" s="663" t="s">
        <v>2047</v>
      </c>
      <c r="H20" s="585" t="s">
        <v>2006</v>
      </c>
      <c r="I20" s="663" t="s">
        <v>2050</v>
      </c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2049</v>
      </c>
      <c r="G21" s="663" t="s">
        <v>2047</v>
      </c>
      <c r="H21" s="585" t="s">
        <v>2006</v>
      </c>
      <c r="I21" s="627" t="s">
        <v>2051</v>
      </c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2052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2049</v>
      </c>
      <c r="G22" s="663" t="s">
        <v>2047</v>
      </c>
      <c r="H22" s="585" t="s">
        <v>2053</v>
      </c>
      <c r="I22" s="627" t="s">
        <v>2051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2054</v>
      </c>
      <c r="G23" s="663" t="s">
        <v>2055</v>
      </c>
      <c r="H23" s="676" t="s">
        <v>2056</v>
      </c>
      <c r="I23" s="627" t="s">
        <v>2010</v>
      </c>
      <c r="J23" s="583" t="s">
        <v>969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2054</v>
      </c>
      <c r="G24" s="663" t="s">
        <v>2057</v>
      </c>
      <c r="H24" s="676" t="s">
        <v>2058</v>
      </c>
      <c r="I24" s="627" t="s">
        <v>2010</v>
      </c>
      <c r="J24" s="583" t="s">
        <v>969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326" t="s">
        <v>2059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2054</v>
      </c>
      <c r="G25" s="663" t="s">
        <v>2060</v>
      </c>
      <c r="H25" s="676" t="s">
        <v>2061</v>
      </c>
      <c r="I25" s="663" t="s">
        <v>2062</v>
      </c>
      <c r="J25" s="583" t="s">
        <v>969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7.5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2054</v>
      </c>
      <c r="G26" s="663" t="s">
        <v>2060</v>
      </c>
      <c r="H26" s="676" t="s">
        <v>2061</v>
      </c>
      <c r="I26" s="663" t="s">
        <v>2063</v>
      </c>
      <c r="J26" s="583" t="s">
        <v>969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2064</v>
      </c>
      <c r="G27" s="663" t="s">
        <v>2057</v>
      </c>
      <c r="H27" s="585" t="s">
        <v>2061</v>
      </c>
      <c r="I27" s="663" t="s">
        <v>2063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2064</v>
      </c>
      <c r="G28" s="663" t="s">
        <v>2065</v>
      </c>
      <c r="H28" s="585" t="s">
        <v>2058</v>
      </c>
      <c r="I28" s="663" t="s">
        <v>2063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1074</v>
      </c>
      <c r="G29" s="663" t="s">
        <v>2066</v>
      </c>
      <c r="H29" s="585" t="s">
        <v>2058</v>
      </c>
      <c r="I29" s="663" t="s">
        <v>2022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2067</v>
      </c>
      <c r="N29" s="646">
        <f>COUNTIF(E7:K44, "*Heng*")/2</f>
        <v>3.5</v>
      </c>
      <c r="O29" s="658" t="s">
        <v>2068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1074</v>
      </c>
      <c r="G30" s="663" t="s">
        <v>2066</v>
      </c>
      <c r="H30" s="585" t="s">
        <v>2069</v>
      </c>
      <c r="I30" s="663" t="s">
        <v>2070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1074</v>
      </c>
      <c r="G31" s="627" t="s">
        <v>2006</v>
      </c>
      <c r="H31" s="585" t="s">
        <v>2069</v>
      </c>
      <c r="I31" s="663" t="s">
        <v>2071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1074</v>
      </c>
      <c r="G32" s="627" t="s">
        <v>2006</v>
      </c>
      <c r="H32" s="585" t="s">
        <v>2010</v>
      </c>
      <c r="I32" s="663" t="s">
        <v>2071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1074</v>
      </c>
      <c r="G33" s="627" t="s">
        <v>2072</v>
      </c>
      <c r="H33" s="585" t="s">
        <v>2010</v>
      </c>
      <c r="I33" s="663" t="s">
        <v>2071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2073</v>
      </c>
      <c r="B46" s="668"/>
      <c r="C46" s="217" t="s">
        <v>2074</v>
      </c>
      <c r="D46" t="s">
        <v>1951</v>
      </c>
      <c r="I46" s="199"/>
      <c r="M46" s="61"/>
      <c r="N46" s="62"/>
      <c r="O46" s="61"/>
    </row>
    <row r="47" spans="1:20">
      <c r="A47" t="s">
        <v>2075</v>
      </c>
      <c r="B47" s="665"/>
      <c r="C47" s="217" t="s">
        <v>2074</v>
      </c>
      <c r="D47" s="255" t="s">
        <v>2076</v>
      </c>
      <c r="M47" s="61"/>
      <c r="N47" s="62"/>
      <c r="O47" s="61"/>
    </row>
    <row r="48" spans="1:20">
      <c r="A48" t="s">
        <v>2077</v>
      </c>
      <c r="B48" s="667"/>
      <c r="C48" s="666" t="s">
        <v>2074</v>
      </c>
      <c r="D48" s="61" t="s">
        <v>2078</v>
      </c>
      <c r="M48" s="61"/>
      <c r="N48" s="62"/>
      <c r="O48" s="61"/>
    </row>
    <row r="49" spans="1:15">
      <c r="A49" t="s">
        <v>2079</v>
      </c>
      <c r="B49" s="669"/>
      <c r="C49" s="666" t="s">
        <v>2074</v>
      </c>
      <c r="D49" s="255" t="s">
        <v>2080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2081</v>
      </c>
    </row>
    <row r="56" spans="1:15">
      <c r="B56" s="127" t="s">
        <v>134</v>
      </c>
    </row>
    <row r="57" spans="1:15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abSelected="1" topLeftCell="A8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11" width="25.710937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2082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1949</v>
      </c>
      <c r="M5" s="647" t="s">
        <v>80</v>
      </c>
      <c r="N5" s="442" t="s">
        <v>81</v>
      </c>
      <c r="O5" s="670" t="s">
        <v>82</v>
      </c>
      <c r="P5" s="376" t="s">
        <v>2083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2084</v>
      </c>
      <c r="F6" s="605" t="s">
        <v>2084</v>
      </c>
      <c r="G6" s="605" t="s">
        <v>2084</v>
      </c>
      <c r="H6" s="605" t="s">
        <v>2084</v>
      </c>
      <c r="I6" s="605" t="s">
        <v>2084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/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637"/>
      <c r="P7" s="674">
        <f>SUM('1 June 2024'!N7,'3 June 2024 '!N7,'10 June 2024 '!N7,'17 June 2024  '!N7,'24 June 2024 '!N7)</f>
        <v>18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637"/>
      <c r="P8" s="674">
        <f>SUM('1 June 2024'!N8,'3 June 2024 '!N8,'10 June 2024 '!N8,'17 June 2024  '!N8,'24 June 2024 '!N8)</f>
        <v>32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637"/>
      <c r="P9" s="674">
        <f>SUM('1 June 2024'!N9,'3 June 2024 '!N9,'10 June 2024 '!N9,'17 June 2024  '!N9,'24 June 2024 '!N9)</f>
        <v>15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0</v>
      </c>
      <c r="O10" s="637"/>
      <c r="P10" s="674">
        <f>SUM('1 June 2024'!N10,'3 June 2024 '!N10,'10 June 2024 '!N10,'17 June 2024  '!N10,'24 June 2024 '!N10)</f>
        <v>24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/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44.5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/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/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/>
      <c r="F15" s="587"/>
      <c r="G15" s="662"/>
      <c r="H15" s="664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2009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/>
      <c r="F16" s="627"/>
      <c r="G16" s="662"/>
      <c r="H16" s="664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/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/>
      <c r="F17" s="587"/>
      <c r="G17" s="662"/>
      <c r="H17" s="664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/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 t="s">
        <v>2067</v>
      </c>
      <c r="F18" s="662"/>
      <c r="G18" s="663"/>
      <c r="H18" s="664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/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 t="s">
        <v>2067</v>
      </c>
      <c r="F19" s="662"/>
      <c r="G19" s="663"/>
      <c r="H19" s="664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0</v>
      </c>
      <c r="O19" s="637"/>
      <c r="P19" s="674">
        <f>SUM('1 June 2024'!N19,'3 June 2024 '!N19,'10 June 2024 '!N19,'17 June 2024  '!N19,'24 June 2024 '!N19)</f>
        <v>12.5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 t="s">
        <v>2067</v>
      </c>
      <c r="F20" s="662"/>
      <c r="G20" s="663"/>
      <c r="H20" s="664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 t="s">
        <v>2067</v>
      </c>
      <c r="F21" s="662"/>
      <c r="G21" s="663"/>
      <c r="H21" s="664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/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 t="s">
        <v>2067</v>
      </c>
      <c r="F22" s="662"/>
      <c r="G22" s="663"/>
      <c r="H22" s="664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0</v>
      </c>
      <c r="O22" s="462"/>
      <c r="P22" s="674">
        <f>SUM('1 June 2024'!N22,'3 June 2024 '!N22,'10 June 2024 '!N22,'17 June 2024  '!N22,'24 June 2024 '!N22)</f>
        <v>42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 t="s">
        <v>2067</v>
      </c>
      <c r="F23" s="662"/>
      <c r="G23" s="663"/>
      <c r="H23" s="664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0</v>
      </c>
      <c r="O23" s="417"/>
      <c r="P23" s="674">
        <f>SUM('1 June 2024'!N23,'3 June 2024 '!N23,'10 June 2024 '!N23,'17 June 2024  '!N23,'24 June 2024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 t="s">
        <v>2067</v>
      </c>
      <c r="F24" s="662"/>
      <c r="G24" s="663"/>
      <c r="H24" s="664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417"/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/>
      <c r="F25" s="662"/>
      <c r="G25" s="663"/>
      <c r="H25" s="664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0</v>
      </c>
      <c r="O25" s="417"/>
      <c r="P25" s="674">
        <f>SUM('10 June 2024 '!N25,'17 June 2024  '!N25,'24 June 2024 '!N25)</f>
        <v>27.5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/>
      <c r="F26" s="662"/>
      <c r="G26" s="663"/>
      <c r="H26" s="664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0</v>
      </c>
      <c r="O26" s="417"/>
      <c r="P26" s="674">
        <f>SUM('10 June 2024 '!N26,'17 June 2024  '!N26,'24 June 2024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 t="s">
        <v>2067</v>
      </c>
      <c r="F27" s="663"/>
      <c r="G27" s="663"/>
      <c r="H27" s="664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0</v>
      </c>
      <c r="O27" s="417"/>
      <c r="P27" s="674">
        <f>SUM('10 June 2024 '!N27,'17 June 2024  '!N27,'24 June 2024 '!N27)</f>
        <v>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 t="s">
        <v>2067</v>
      </c>
      <c r="F28" s="663"/>
      <c r="G28" s="663"/>
      <c r="H28" s="664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0</v>
      </c>
      <c r="O28" s="462"/>
      <c r="P28" s="674">
        <f>SUM('10 June 2024 '!N28,'17 June 2024  '!N28,'24 June 2024 '!N28)</f>
        <v>7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2067</v>
      </c>
      <c r="F29" s="627"/>
      <c r="G29" s="663"/>
      <c r="H29" s="585"/>
      <c r="I29" s="628"/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2067</v>
      </c>
      <c r="N29" s="646">
        <f>COUNTIF(E7:K44, "*Heng*")/2</f>
        <v>5</v>
      </c>
      <c r="O29" s="672"/>
      <c r="P29" s="675">
        <f>SUM('17 June 2024  '!N29,'24 June 2024 '!N29)</f>
        <v>8.5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63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63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2085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2086</v>
      </c>
      <c r="F6" s="605" t="s">
        <v>2086</v>
      </c>
      <c r="G6" s="605" t="s">
        <v>2086</v>
      </c>
      <c r="H6" s="605" t="s">
        <v>2086</v>
      </c>
      <c r="I6" s="605" t="s">
        <v>2086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271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2009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312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2017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2022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2024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2026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2067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2087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2088</v>
      </c>
      <c r="K5" s="223" t="s">
        <v>2089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2090</v>
      </c>
      <c r="F6" s="605" t="s">
        <v>2090</v>
      </c>
      <c r="G6" s="605" t="s">
        <v>2090</v>
      </c>
      <c r="H6" s="605" t="s">
        <v>2090</v>
      </c>
      <c r="I6" s="605" t="s">
        <v>2090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2091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2092</v>
      </c>
      <c r="F5" s="223" t="s">
        <v>2093</v>
      </c>
      <c r="G5" s="223" t="s">
        <v>2094</v>
      </c>
      <c r="H5" s="223" t="s">
        <v>2095</v>
      </c>
      <c r="I5" s="223" t="s">
        <v>2096</v>
      </c>
      <c r="J5" s="223" t="s">
        <v>2097</v>
      </c>
      <c r="K5" s="223" t="s">
        <v>2098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2099</v>
      </c>
      <c r="F6" s="605" t="s">
        <v>2099</v>
      </c>
      <c r="G6" s="605" t="s">
        <v>2099</v>
      </c>
      <c r="H6" s="605" t="s">
        <v>2099</v>
      </c>
      <c r="I6" s="605" t="s">
        <v>2099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2024-06-20T14:10:37Z</dcterms:modified>
  <cp:category/>
  <cp:contentStatus/>
</cp:coreProperties>
</file>