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2"/>
  <workbookPr filterPrivacy="1"/>
  <xr:revisionPtr revIDLastSave="28464" documentId="101_{C41BB324-3EAE-5148-95F2-E4AD19BF45B2}" xr6:coauthVersionLast="47" xr6:coauthVersionMax="47" xr10:uidLastSave="{1F38DB6D-928F-2E46-AD4C-2B3960AB856F}"/>
  <bookViews>
    <workbookView xWindow="-120" yWindow="-120" windowWidth="29040" windowHeight="15720" firstSheet="116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state="hidden" r:id="rId114"/>
    <sheet name="5 August 2024  " sheetId="103" state="hidden" r:id="rId115"/>
    <sheet name="12 August 2024  " sheetId="104" state="hidden" r:id="rId116"/>
    <sheet name="19 August 2024" sheetId="105" r:id="rId117"/>
    <sheet name="26 August 2024" sheetId="106" state="hidden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0" l="1"/>
  <c r="P28" i="110"/>
  <c r="Q28" i="110"/>
  <c r="N24" i="110"/>
  <c r="P24" i="110"/>
  <c r="Q24" i="110"/>
  <c r="N25" i="110"/>
  <c r="P25" i="110"/>
  <c r="Q25" i="110"/>
  <c r="N26" i="110"/>
  <c r="P26" i="110"/>
  <c r="Q26" i="110"/>
  <c r="N6" i="110"/>
  <c r="P6" i="110"/>
  <c r="Q6" i="110"/>
  <c r="N7" i="110"/>
  <c r="P7" i="110"/>
  <c r="Q7" i="110"/>
  <c r="N8" i="110"/>
  <c r="P8" i="110"/>
  <c r="Q8" i="110"/>
  <c r="N9" i="110"/>
  <c r="P9" i="110"/>
  <c r="Q9" i="110"/>
  <c r="N10" i="110"/>
  <c r="P10" i="110"/>
  <c r="Q10" i="110"/>
  <c r="N11" i="110"/>
  <c r="P11" i="110"/>
  <c r="Q11" i="110"/>
  <c r="N12" i="110"/>
  <c r="P12" i="110"/>
  <c r="Q12" i="110"/>
  <c r="N13" i="110"/>
  <c r="P13" i="110"/>
  <c r="Q13" i="110"/>
  <c r="N14" i="110"/>
  <c r="P14" i="110"/>
  <c r="Q14" i="110"/>
  <c r="N15" i="110"/>
  <c r="P15" i="110"/>
  <c r="Q15" i="110"/>
  <c r="N16" i="110"/>
  <c r="P16" i="110"/>
  <c r="Q16" i="110"/>
  <c r="N17" i="110"/>
  <c r="P17" i="110"/>
  <c r="Q17" i="110"/>
  <c r="N18" i="110"/>
  <c r="P18" i="110"/>
  <c r="Q18" i="110"/>
  <c r="N19" i="110"/>
  <c r="P19" i="110"/>
  <c r="Q19" i="110"/>
  <c r="N20" i="110"/>
  <c r="P20" i="110"/>
  <c r="Q20" i="110"/>
  <c r="N21" i="110"/>
  <c r="P21" i="110"/>
  <c r="Q21" i="110"/>
  <c r="N22" i="110"/>
  <c r="P22" i="110"/>
  <c r="Q22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23" i="110"/>
  <c r="N27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Q11" i="106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Q13" i="106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Q28" i="106"/>
  <c r="N29" i="103"/>
  <c r="N30" i="103"/>
  <c r="N31" i="103"/>
  <c r="Q31" i="106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Q28" i="108"/>
  <c r="P17" i="107"/>
  <c r="P8" i="107"/>
  <c r="P11" i="107"/>
  <c r="P18" i="108"/>
  <c r="Q7" i="108"/>
  <c r="P7" i="108"/>
  <c r="Q8" i="107"/>
  <c r="Q23" i="107"/>
  <c r="Q14" i="108"/>
  <c r="P24" i="107"/>
  <c r="Q29" i="107"/>
  <c r="P9" i="108"/>
  <c r="P7" i="107"/>
  <c r="P15" i="107"/>
  <c r="P8" i="108"/>
  <c r="P12" i="108"/>
  <c r="P10" i="108"/>
  <c r="Q7" i="107"/>
  <c r="Q15" i="107"/>
  <c r="P27" i="107"/>
  <c r="P31" i="107"/>
  <c r="P15" i="108"/>
  <c r="P6" i="108"/>
  <c r="Q17" i="107"/>
  <c r="P14" i="108"/>
  <c r="Q11" i="108"/>
  <c r="Q17" i="108"/>
  <c r="Q22" i="107"/>
  <c r="Q9" i="107"/>
  <c r="Q22" i="108"/>
  <c r="P13" i="107"/>
  <c r="P22" i="107"/>
  <c r="P14" i="107"/>
  <c r="P9" i="107"/>
  <c r="P23" i="107"/>
  <c r="Q15" i="108"/>
  <c r="Q19" i="108"/>
  <c r="P24" i="108"/>
  <c r="Q26" i="108"/>
  <c r="Q10" i="107"/>
  <c r="P20" i="107"/>
  <c r="Q31" i="107"/>
  <c r="Q24" i="108"/>
  <c r="Q18" i="108"/>
  <c r="Q19" i="107"/>
  <c r="Q25" i="108"/>
  <c r="P22" i="108"/>
  <c r="Q6" i="107"/>
  <c r="Q16" i="108"/>
  <c r="P28" i="107"/>
  <c r="P17" i="108"/>
  <c r="Q8" i="108"/>
  <c r="P18" i="107"/>
  <c r="P12" i="107"/>
  <c r="Q18" i="107"/>
  <c r="P16" i="108"/>
  <c r="Q28" i="107"/>
  <c r="P25" i="108"/>
  <c r="Q9" i="108"/>
  <c r="Q13" i="107"/>
  <c r="P6" i="107"/>
  <c r="Q11" i="107"/>
  <c r="Q24" i="107"/>
  <c r="P21" i="108"/>
  <c r="P13" i="108"/>
  <c r="P19" i="108"/>
  <c r="P29" i="107"/>
  <c r="P26" i="108"/>
  <c r="P16" i="107"/>
  <c r="Q20" i="108"/>
  <c r="P28" i="108"/>
  <c r="Q20" i="107"/>
  <c r="Q21" i="107"/>
  <c r="P20" i="108"/>
  <c r="P11" i="108"/>
  <c r="P25" i="107"/>
  <c r="Q6" i="108"/>
  <c r="Q25" i="107"/>
  <c r="Q12" i="107"/>
  <c r="Q16" i="107"/>
  <c r="Q13" i="108"/>
  <c r="Q27" i="107"/>
  <c r="Q21" i="108"/>
  <c r="Q14" i="107"/>
  <c r="P10" i="107"/>
  <c r="Q12" i="108"/>
  <c r="Q10" i="108"/>
  <c r="P21" i="107"/>
  <c r="P19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<sst xmlns="http://schemas.openxmlformats.org/spreadsheetml/2006/main" count="27454" uniqueCount="2476">
  <si>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</si>
  <si>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</si>
  <si>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</si>
  <si>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</si>
  <si>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</si>
  <si>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</si>
  <si>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</si>
  <si>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</si>
  <si>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</si>
  <si>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</si>
  <si>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</si>
  <si>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</si>
  <si>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</si>
  <si>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</si>
  <si>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</si>
  <si>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</si>
  <si>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</si>
  <si>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</si>
  <si>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</si>
  <si>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</si>
  <si>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</si>
  <si>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</si>
  <si>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</si>
  <si>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</si>
  <si>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</si>
  <si>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</si>
  <si>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</si>
  <si>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</si>
  <si>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</si>
  <si>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</si>
  <si>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</si>
  <si>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</si>
  <si>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</si>
  <si>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</si>
  <si>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</si>
  <si>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</si>
  <si>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</si>
  <si>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</si>
  <si>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</si>
  <si>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</si>
  <si>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</si>
  <si>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</si>
  <si>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</si>
  <si>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</si>
  <si>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</si>
  <si>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</si>
  <si>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</si>
  <si>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</si>
  <si>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</si>
  <si>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</si>
  <si>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</si>
  <si>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</si>
  <si>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</si>
  <si>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</si>
  <si>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</si>
  <si>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</si>
  <si>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</si>
  <si>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</si>
  <si>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</si>
  <si>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</si>
  <si>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</si>
  <si>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</si>
  <si>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</si>
  <si>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</si>
  <si>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</si>
  <si>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</si>
  <si>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</si>
  <si>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</si>
  <si>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</si>
  <si>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</si>
  <si>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</si>
  <si>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</si>
  <si>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</si>
  <si>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</si>
  <si>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</si>
  <si>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</si>
  <si>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</si>
  <si>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</si>
  <si>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</si>
  <si>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</si>
  <si>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</si>
  <si>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</si>
  <si>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</si>
  <si>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</si>
  <si>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</si>
  <si>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</si>
  <si>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</si>
  <si>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</si>
  <si>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</si>
  <si>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</si>
  <si>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</si>
  <si>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</si>
  <si>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</si>
  <si>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</si>
  <si>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</si>
  <si>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</si>
  <si>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</si>
  <si>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</si>
  <si>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</si>
  <si>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</si>
  <si>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</si>
  <si>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</si>
  <si>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</si>
  <si>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</si>
  <si>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</si>
  <si>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</si>
  <si>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</si>
  <si>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</si>
  <si>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</si>
  <si>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</si>
  <si>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</si>
  <si>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</si>
  <si>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</si>
  <si>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</si>
  <si>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</si>
  <si>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</si>
  <si>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</si>
  <si>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</si>
  <si>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</si>
  <si>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</si>
  <si>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</si>
  <si>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</si>
  <si>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</si>
  <si>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</si>
  <si>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</si>
  <si>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</si>
  <si>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</si>
  <si>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</si>
  <si>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</si>
  <si>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</si>
  <si>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</si>
  <si>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</si>
  <si>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</si>
  <si>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</si>
  <si>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</si>
  <si>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</si>
  <si>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</si>
  <si>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</si>
  <si>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</si>
  <si>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</si>
  <si>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</si>
  <si>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</si>
  <si>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</si>
  <si>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</si>
  <si>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</si>
  <si>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</si>
  <si>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</si>
  <si>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</si>
  <si>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</si>
  <si>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</si>
  <si>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</si>
  <si>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</si>
  <si>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</si>
  <si>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</si>
  <si>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</si>
  <si>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</si>
  <si>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</si>
  <si>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</si>
  <si>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</si>
  <si>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</si>
  <si>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</si>
  <si>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</si>
  <si>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</si>
  <si>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</si>
  <si>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</si>
  <si>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</si>
  <si>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</si>
  <si>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</si>
  <si>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</si>
  <si>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</si>
  <si>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</si>
  <si>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</si>
  <si>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</si>
  <si>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</si>
  <si>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</si>
  <si>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</si>
  <si>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</si>
  <si>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</si>
  <si>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</si>
  <si>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</si>
  <si>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</si>
  <si>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</si>
  <si>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</si>
  <si>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</si>
  <si>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</si>
  <si>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</si>
  <si>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</si>
  <si>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</si>
  <si>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</si>
  <si>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</si>
  <si>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</si>
  <si>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</si>
  <si>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</si>
  <si>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</si>
  <si>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</si>
  <si>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</si>
  <si>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</si>
  <si>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</si>
  <si>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</si>
  <si>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</si>
  <si>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</si>
  <si>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</si>
  <si>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</si>
  <si>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16/9/2024 - 22/9/2024</t>
  </si>
  <si>
    <t>23/9/2024 - 29/9/2024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</si>
  <si>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</si>
  <si>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</si>
  <si>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</si>
  <si>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</si>
  <si>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</si>
  <si>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</si>
  <si>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</si>
  <si>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</si>
  <si>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</si>
  <si>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</si>
  <si>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</si>
  <si>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</si>
  <si>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</si>
  <si>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</si>
  <si>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</si>
  <si>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</si>
  <si>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</si>
  <si>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</si>
  <si>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</si>
  <si>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</si>
  <si>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</si>
  <si>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</si>
  <si>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</si>
  <si>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</si>
  <si>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</si>
  <si>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</si>
  <si>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</si>
  <si>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</si>
  <si>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</si>
  <si>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</si>
  <si>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</si>
  <si>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</si>
  <si>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</si>
  <si>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</si>
  <si>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</si>
  <si>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</si>
  <si>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</si>
  <si>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</si>
  <si>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</si>
  <si>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</si>
  <si>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</si>
  <si>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</si>
  <si>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</si>
  <si>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</si>
  <si>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</si>
  <si>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</si>
  <si>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</si>
  <si>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</si>
  <si>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</si>
  <si>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</si>
  <si>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</si>
  <si>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</si>
  <si>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</si>
  <si>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</si>
  <si>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</si>
  <si>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</si>
  <si>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</si>
  <si>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</si>
  <si>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</si>
  <si>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</si>
  <si>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</si>
  <si>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</si>
  <si>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</si>
  <si>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</si>
  <si>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</si>
  <si>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</si>
  <si>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</si>
  <si>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</si>
  <si>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</si>
  <si>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</si>
  <si>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</si>
  <si>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</si>
  <si>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</si>
  <si>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</si>
  <si>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</si>
  <si>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</si>
  <si>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</si>
  <si>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</si>
  <si>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</si>
  <si>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</si>
  <si>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</si>
  <si>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</si>
  <si>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</si>
  <si>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</si>
  <si>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</si>
  <si>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</si>
  <si>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</si>
  <si>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</si>
  <si>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</si>
  <si>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</si>
  <si>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</si>
  <si>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</si>
  <si>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</si>
  <si>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</si>
  <si>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</si>
  <si>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</si>
  <si>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</si>
  <si>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</si>
  <si>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</si>
  <si>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</si>
  <si>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</si>
  <si>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</si>
  <si>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</si>
  <si>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</si>
  <si>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</si>
  <si>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</si>
  <si>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</si>
  <si>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</si>
  <si>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</si>
  <si>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</si>
  <si>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</si>
  <si>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</si>
  <si>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</si>
  <si>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</si>
  <si>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</si>
  <si>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</si>
  <si>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</si>
  <si>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</si>
  <si>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</si>
  <si>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</si>
  <si>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</si>
  <si>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</si>
  <si>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</si>
  <si>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</si>
  <si>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</si>
  <si>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</si>
  <si>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</si>
  <si>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</si>
  <si>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</si>
  <si>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</si>
  <si>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</si>
  <si>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</si>
  <si>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</si>
  <si>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</si>
  <si>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</si>
  <si>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</si>
  <si>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</si>
  <si>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</si>
  <si>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</si>
  <si>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</si>
  <si>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</si>
  <si>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</si>
  <si>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</si>
  <si>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</si>
  <si>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</si>
  <si>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</si>
  <si>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</si>
  <si>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</si>
  <si>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</si>
  <si>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</si>
  <si>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</si>
  <si>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</si>
  <si>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</si>
  <si>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</si>
  <si>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</si>
  <si>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</si>
  <si>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</si>
  <si>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</si>
  <si>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</si>
  <si>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</si>
  <si>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</si>
  <si>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</si>
  <si>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</si>
  <si>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</si>
  <si>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</si>
  <si>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</si>
  <si>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</si>
  <si>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</si>
  <si>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</si>
  <si>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</si>
  <si>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</si>
  <si>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</si>
  <si>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</si>
  <si>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</si>
  <si>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</si>
  <si>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</si>
  <si>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</si>
  <si>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</si>
  <si>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</si>
  <si>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</si>
  <si>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</si>
  <si>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</si>
  <si>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</si>
  <si>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</si>
  <si>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</si>
  <si>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</si>
  <si>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</si>
  <si>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</si>
  <si>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</si>
  <si>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</si>
  <si>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</si>
  <si>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</si>
  <si>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</si>
  <si>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</si>
  <si>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</si>
  <si>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</si>
  <si>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</si>
  <si>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</si>
  <si>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</si>
  <si>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</si>
  <si>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</si>
  <si>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</si>
  <si>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</si>
  <si>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</si>
  <si>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</si>
  <si>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</si>
  <si>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</si>
  <si>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</si>
  <si>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</si>
  <si>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</si>
  <si>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</si>
  <si>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</si>
  <si>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</si>
  <si>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</si>
  <si>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</si>
  <si>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</si>
  <si>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</si>
  <si>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</si>
  <si>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</si>
  <si>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</si>
  <si>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</si>
  <si>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</si>
  <si>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</si>
  <si>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</si>
  <si>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</si>
  <si>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</si>
  <si>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</si>
  <si>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</si>
  <si>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</si>
  <si>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</si>
  <si>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</si>
  <si>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</si>
  <si>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</si>
  <si>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</si>
  <si>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</si>
  <si>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</si>
  <si>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</si>
  <si>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</si>
  <si>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</si>
  <si>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</si>
  <si>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</si>
  <si>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</si>
  <si>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</si>
  <si>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</si>
  <si>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</si>
  <si>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</si>
  <si>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</si>
  <si>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</si>
  <si>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</si>
  <si>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</si>
  <si>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</si>
  <si>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</si>
  <si>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</si>
  <si>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</si>
  <si>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</si>
  <si>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</si>
  <si>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</si>
  <si>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</si>
  <si>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</si>
  <si>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</si>
  <si>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</si>
  <si>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</si>
  <si>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</si>
  <si>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</si>
  <si>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</si>
  <si>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</si>
  <si>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</si>
  <si>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</si>
  <si>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</si>
  <si>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</si>
  <si>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</si>
  <si>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</si>
  <si>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</si>
  <si>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</si>
  <si>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</si>
  <si>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</si>
  <si>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</si>
  <si>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</si>
  <si>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</si>
  <si>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</si>
  <si>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</si>
  <si>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</si>
  <si>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</si>
  <si>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</si>
  <si>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</si>
  <si>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</si>
  <si>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</si>
  <si>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</si>
  <si>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</si>
  <si>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</si>
  <si>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</si>
  <si>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</si>
  <si>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</si>
  <si>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</si>
  <si>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</si>
  <si>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</si>
  <si>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</si>
  <si>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</si>
  <si>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</si>
  <si>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</si>
  <si>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</si>
  <si>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</si>
  <si>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</si>
  <si>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</si>
  <si>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</si>
  <si>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</si>
  <si>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</si>
  <si>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</si>
  <si>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</si>
  <si>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</si>
  <si>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</si>
  <si>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</si>
  <si>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</si>
  <si>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</si>
  <si>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</si>
  <si>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</si>
  <si>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</si>
  <si>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</si>
  <si>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</si>
  <si>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</si>
  <si>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</si>
  <si>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</si>
  <si>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</si>
  <si>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</si>
  <si>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</si>
  <si>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</si>
  <si>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</si>
  <si>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</si>
  <si>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</si>
  <si>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</si>
  <si>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</si>
  <si>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</si>
  <si>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</si>
  <si>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</si>
  <si>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</si>
  <si>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</si>
  <si>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</si>
  <si>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</si>
  <si>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</si>
  <si>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</si>
  <si>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</si>
  <si>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</si>
  <si>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</si>
  <si>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</si>
  <si>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</si>
  <si>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</si>
  <si>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</si>
  <si>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</si>
  <si>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</si>
  <si>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</si>
  <si>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</si>
  <si>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</si>
  <si>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</si>
  <si>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</si>
  <si>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</si>
  <si>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</si>
  <si>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</si>
  <si>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</si>
  <si>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</si>
  <si>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</si>
  <si>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</si>
  <si>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</si>
  <si>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</si>
  <si>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</si>
  <si>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</si>
  <si>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</si>
  <si>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</si>
  <si>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</si>
  <si>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</si>
  <si>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</si>
  <si>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</si>
  <si>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</si>
  <si>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</si>
  <si>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</si>
  <si>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</si>
  <si>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</si>
  <si>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</si>
  <si>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</si>
  <si>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</si>
  <si>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</si>
  <si>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</si>
  <si>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</si>
  <si>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</si>
  <si>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</si>
  <si>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</si>
  <si>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</si>
  <si>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</si>
  <si>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</si>
  <si>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</si>
  <si>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</si>
  <si>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</si>
  <si>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</si>
  <si>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</si>
  <si>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</si>
  <si>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</si>
  <si>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</si>
  <si>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</si>
  <si>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</si>
  <si>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</si>
  <si>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</si>
  <si>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</si>
  <si>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</si>
  <si>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</si>
  <si>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</si>
  <si>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</si>
  <si>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</si>
  <si>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</si>
  <si>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</si>
  <si>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</si>
  <si>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</si>
  <si>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</si>
  <si>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</si>
  <si>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</si>
  <si>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</si>
  <si>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</si>
  <si>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</si>
  <si>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</si>
  <si>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</si>
  <si>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</si>
  <si>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</si>
  <si>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</si>
  <si>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</si>
  <si>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</si>
  <si>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</si>
  <si>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</si>
  <si>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</si>
  <si>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</si>
  <si>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</si>
  <si>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</si>
  <si>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</si>
  <si>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</si>
  <si>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</si>
  <si>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</si>
  <si>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</si>
  <si>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</si>
  <si>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</si>
  <si>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</si>
  <si>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</si>
  <si>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</si>
  <si>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</si>
  <si>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</si>
  <si>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</si>
  <si>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</si>
  <si>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</si>
  <si>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</si>
  <si>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</si>
  <si>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</si>
  <si>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</si>
  <si>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</si>
  <si>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</si>
  <si>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</si>
  <si>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</si>
  <si>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</si>
  <si>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</si>
  <si>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</si>
  <si>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</si>
  <si>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</si>
  <si>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</si>
  <si>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</si>
  <si>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</si>
  <si>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</si>
  <si>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</si>
  <si>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</si>
  <si>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</si>
  <si>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</si>
  <si>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</si>
  <si>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</si>
  <si>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</si>
  <si>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</si>
  <si>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</si>
  <si>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</si>
  <si>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</si>
  <si>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</si>
  <si>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</si>
  <si>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</si>
  <si>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</si>
  <si>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</si>
  <si>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</si>
  <si>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</si>
  <si>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</si>
  <si>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</si>
  <si>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</si>
  <si>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</si>
  <si>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</si>
  <si>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</si>
  <si>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</si>
  <si>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</si>
  <si>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</si>
  <si>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</si>
  <si>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</si>
  <si>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</si>
  <si>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</si>
  <si>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</si>
  <si>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</si>
  <si>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</si>
  <si>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</si>
  <si>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</si>
  <si>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</si>
  <si>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</si>
  <si>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</si>
  <si>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</si>
  <si>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</si>
  <si>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</si>
  <si>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</si>
  <si>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</si>
  <si>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</si>
  <si>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</si>
  <si>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</si>
  <si>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</si>
  <si>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</si>
  <si>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</si>
  <si>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</si>
  <si>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</si>
  <si>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</si>
  <si>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</si>
  <si>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</si>
  <si>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</si>
  <si>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</si>
  <si>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</si>
  <si>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</si>
  <si>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</si>
  <si>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</si>
  <si>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</si>
  <si>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</si>
  <si>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</si>
  <si>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</si>
  <si>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</si>
  <si>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</si>
  <si>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</si>
  <si>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</si>
  <si>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</si>
  <si>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</si>
  <si>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</si>
  <si>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</si>
  <si>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</si>
  <si>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</si>
  <si>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</si>
  <si>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</si>
  <si>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</si>
  <si>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</si>
  <si>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</si>
  <si>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</si>
  <si>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</si>
  <si>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</si>
  <si>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</si>
  <si>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</si>
  <si>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</si>
  <si>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</si>
  <si>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</si>
  <si>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</si>
  <si>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</si>
  <si>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</si>
  <si>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</si>
  <si>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</si>
  <si>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</si>
  <si>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</si>
  <si>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</si>
  <si>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</si>
  <si>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</si>
  <si>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</si>
  <si>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</si>
  <si>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</si>
  <si>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</si>
  <si>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</si>
  <si>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</si>
  <si>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</si>
  <si>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</si>
  <si>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</si>
  <si>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</si>
  <si>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</si>
  <si>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</si>
  <si>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</si>
  <si>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</si>
  <si>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</si>
  <si>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</si>
  <si>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</si>
  <si>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</si>
  <si>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</si>
  <si>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</si>
  <si>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</si>
  <si>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</si>
  <si>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</si>
  <si>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</si>
  <si>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</si>
  <si>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</si>
  <si>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</si>
  <si>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</si>
  <si>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</si>
  <si>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</si>
  <si>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</si>
  <si>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</si>
  <si>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</si>
  <si>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</si>
  <si>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</si>
  <si>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</si>
  <si>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</si>
  <si>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</si>
  <si>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</si>
  <si>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</si>
  <si>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</si>
  <si>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</si>
  <si>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</si>
  <si>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</si>
  <si>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</si>
  <si>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</si>
  <si>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</si>
  <si>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</si>
  <si>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</si>
  <si>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</si>
  <si>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</si>
  <si>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</si>
  <si>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</si>
  <si>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</si>
  <si>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</si>
  <si>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</si>
  <si>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</si>
  <si>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</si>
  <si>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</si>
  <si>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</si>
  <si>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</si>
  <si>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</si>
  <si>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</si>
  <si>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</si>
  <si>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</si>
  <si>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</si>
  <si>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</si>
  <si>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</si>
  <si>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</si>
  <si>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</si>
  <si>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</si>
  <si>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</si>
  <si>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</si>
  <si>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</si>
  <si>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</si>
  <si>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</si>
  <si>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</si>
  <si>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</si>
  <si>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</si>
  <si>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</si>
  <si>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</si>
  <si>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</si>
  <si>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</si>
  <si>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</si>
  <si>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</si>
  <si>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</si>
  <si>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</si>
  <si>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</si>
  <si>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</si>
  <si>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</si>
  <si>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</si>
  <si>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</si>
  <si>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</si>
  <si>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</si>
  <si>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</si>
  <si>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</si>
  <si>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</si>
  <si>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</si>
  <si>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</si>
  <si>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</si>
  <si>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</si>
  <si>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</si>
  <si>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</si>
  <si>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</si>
  <si>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</si>
  <si>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</si>
  <si>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</si>
  <si>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</si>
  <si>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</si>
  <si>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</si>
  <si>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</si>
  <si>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</si>
  <si>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</si>
  <si>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</si>
  <si>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</si>
  <si>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</si>
  <si>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</si>
  <si>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</si>
  <si>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</si>
  <si>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</si>
  <si>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</si>
  <si>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</si>
  <si>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</si>
  <si>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</si>
  <si>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</si>
  <si>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</si>
  <si>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</si>
  <si>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</si>
  <si>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</si>
  <si>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</si>
  <si>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</si>
  <si>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</si>
  <si>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</si>
  <si>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</si>
  <si>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</si>
  <si>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</si>
  <si>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</si>
  <si>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</si>
  <si>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</si>
  <si>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</si>
  <si>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</si>
  <si>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</si>
  <si>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</si>
  <si>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</si>
  <si>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</si>
  <si>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</si>
  <si>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</si>
  <si>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</si>
  <si>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</si>
  <si>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</si>
  <si>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</si>
  <si>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</si>
  <si>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</si>
  <si>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</si>
  <si>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</si>
  <si>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</si>
  <si>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</si>
  <si>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</si>
  <si>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</si>
  <si>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</si>
  <si>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</si>
  <si>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</si>
  <si>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</si>
  <si>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</si>
  <si>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</si>
  <si>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</si>
  <si>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</si>
  <si>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</si>
  <si>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</si>
  <si>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</si>
  <si>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</si>
  <si>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</si>
  <si>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</si>
  <si>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</si>
  <si>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</si>
  <si>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</si>
  <si>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</si>
  <si>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</si>
  <si>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</si>
  <si>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</si>
  <si>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</si>
  <si>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</si>
  <si>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</si>
  <si>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</si>
  <si>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</si>
  <si>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</si>
  <si>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</si>
  <si>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</si>
  <si>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</si>
  <si>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</si>
  <si>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</si>
  <si>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</si>
  <si>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</si>
  <si>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</si>
  <si>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</si>
  <si>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</si>
  <si>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</si>
  <si>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</si>
  <si>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</si>
  <si>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</si>
  <si>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</si>
  <si>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</si>
  <si>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</si>
  <si>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</si>
  <si>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</si>
  <si>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</si>
  <si>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</si>
  <si>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</si>
  <si>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</si>
  <si>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</si>
  <si>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</si>
  <si>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</si>
  <si>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</si>
  <si>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</si>
  <si>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</si>
  <si>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</si>
  <si>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</si>
  <si>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</si>
  <si>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</si>
  <si>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</si>
  <si>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</si>
  <si>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</si>
  <si>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</si>
  <si>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</si>
  <si>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</si>
  <si>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</si>
  <si>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</si>
  <si>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</si>
  <si>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</si>
  <si>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</si>
  <si>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</si>
  <si>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</si>
  <si>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</si>
  <si>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</si>
  <si>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</si>
  <si>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</si>
  <si>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</si>
  <si>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</si>
  <si>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</si>
  <si>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</si>
  <si>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</si>
  <si>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</si>
  <si>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</si>
  <si>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</si>
  <si>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</si>
  <si>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</si>
  <si>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</si>
  <si>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</si>
  <si>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</si>
  <si>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</si>
  <si>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</si>
  <si>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</si>
  <si>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</si>
  <si>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</si>
  <si>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</si>
  <si>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</si>
  <si>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</si>
  <si>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</si>
  <si>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</si>
  <si>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</si>
  <si>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</si>
  <si>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</si>
  <si>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</si>
  <si>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</si>
  <si>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</si>
  <si>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</si>
  <si>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</si>
  <si>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</si>
  <si>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</si>
  <si>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</si>
  <si>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</si>
  <si>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</si>
  <si>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</si>
  <si>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</si>
  <si>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</si>
  <si>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</si>
  <si>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</si>
  <si>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</si>
  <si>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</si>
  <si>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</si>
  <si>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</si>
  <si>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</si>
  <si>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</si>
  <si>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</si>
  <si>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</si>
  <si>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</si>
  <si>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</si>
  <si>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</si>
  <si>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</si>
  <si>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</si>
  <si>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</si>
  <si>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</si>
  <si>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</si>
  <si>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</si>
  <si>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</si>
  <si>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</si>
  <si>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</si>
  <si>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</si>
  <si>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</si>
  <si>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</si>
  <si>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</si>
  <si>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</si>
  <si>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</si>
  <si>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</si>
  <si>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</si>
  <si>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</si>
  <si>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</si>
  <si>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</si>
  <si>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</si>
  <si>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</si>
  <si>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</si>
  <si>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</si>
  <si>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</si>
  <si>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</si>
  <si>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</si>
  <si>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</si>
  <si>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</si>
  <si>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</si>
  <si>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</si>
  <si>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</si>
  <si>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</si>
  <si>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</si>
  <si>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</si>
  <si>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</si>
  <si>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</si>
  <si>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</si>
  <si>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</si>
  <si>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</si>
  <si>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</si>
  <si>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</si>
  <si>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</si>
  <si>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</si>
  <si>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</si>
  <si>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</si>
  <si>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</si>
  <si>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</si>
  <si>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</si>
  <si>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</si>
  <si>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</si>
  <si>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</si>
  <si>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</si>
  <si>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</si>
  <si>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</si>
  <si>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</si>
  <si>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</si>
  <si>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</si>
  <si>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</si>
  <si>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</si>
  <si>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</si>
  <si>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</si>
  <si>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</si>
  <si>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</si>
  <si>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</si>
  <si>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</si>
  <si>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</si>
  <si>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</si>
  <si>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</si>
  <si>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</si>
  <si>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</si>
  <si>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</si>
  <si>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</si>
  <si>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</si>
  <si>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</si>
  <si>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</si>
  <si>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</si>
  <si>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</si>
  <si>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</si>
  <si>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</si>
  <si>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</si>
  <si>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</si>
  <si>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</si>
  <si>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</si>
  <si>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</si>
  <si>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</si>
  <si>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</si>
  <si>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</si>
  <si>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</si>
  <si>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</si>
  <si>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</si>
  <si>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</si>
  <si>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</si>
  <si>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</si>
  <si>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</si>
  <si>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</si>
  <si>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</si>
  <si>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</si>
  <si>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</si>
  <si>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</si>
  <si>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</si>
  <si>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</si>
  <si>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</si>
  <si>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</si>
  <si>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</si>
  <si>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</si>
  <si>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</si>
  <si>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</si>
  <si>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</si>
  <si>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</si>
  <si>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</si>
  <si>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</si>
  <si>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</si>
  <si>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</si>
  <si>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</si>
  <si>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</si>
  <si>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</si>
  <si>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</si>
  <si>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</si>
  <si>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</si>
  <si>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</si>
  <si>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</si>
  <si>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</si>
  <si>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</si>
  <si>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</si>
  <si>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</si>
  <si>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</si>
  <si>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</si>
  <si>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</si>
  <si>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</si>
  <si>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</si>
  <si>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</si>
  <si>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</si>
  <si>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</si>
  <si>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</si>
  <si>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</si>
  <si>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</si>
  <si>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</si>
  <si>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</si>
  <si>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</si>
  <si>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</si>
  <si>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</si>
  <si>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</si>
  <si>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</si>
  <si>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</si>
  <si>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</si>
  <si>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</si>
  <si>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</si>
  <si>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</si>
  <si>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</si>
  <si>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</si>
  <si>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</si>
  <si>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</si>
  <si>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</si>
  <si>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</si>
  <si>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</si>
  <si>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</si>
  <si>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</si>
  <si>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</si>
  <si>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</si>
  <si>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</si>
  <si>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</si>
  <si>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</si>
  <si>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</si>
  <si>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</si>
  <si>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</si>
  <si>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</si>
  <si>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</si>
  <si>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</si>
  <si>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</si>
  <si>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</si>
  <si>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</si>
  <si>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</si>
  <si>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</si>
  <si>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</si>
  <si>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</si>
  <si>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</si>
  <si>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</si>
  <si>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</si>
  <si>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</si>
  <si>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</si>
  <si>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</si>
  <si>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</si>
  <si>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</si>
  <si>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</si>
  <si>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</si>
  <si>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</si>
  <si>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</si>
  <si>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</si>
  <si>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</si>
  <si>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</si>
  <si>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</si>
  <si>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</si>
  <si>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</si>
  <si>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</si>
  <si>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</si>
  <si>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</si>
  <si>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</si>
  <si>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</si>
  <si>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</si>
  <si>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</si>
  <si>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</si>
  <si>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</si>
  <si>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</si>
  <si>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</si>
  <si>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</si>
  <si>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</si>
  <si>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</si>
  <si>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</si>
  <si>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</si>
  <si>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</si>
  <si>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</si>
  <si>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</si>
  <si>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</si>
  <si>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</si>
  <si>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</si>
  <si>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</si>
  <si>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</si>
  <si>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</si>
  <si>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</si>
  <si>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</si>
  <si>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</si>
  <si>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</si>
  <si>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</si>
  <si>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</si>
  <si>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</si>
  <si>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</si>
  <si>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</si>
  <si>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</si>
  <si>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</si>
  <si>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</si>
  <si>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</si>
  <si>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</si>
  <si>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</si>
  <si>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</si>
  <si>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</si>
  <si>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</si>
  <si>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</si>
  <si>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</si>
  <si>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</si>
  <si>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</si>
  <si>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</si>
  <si>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</si>
  <si>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</si>
  <si>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</si>
  <si>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</si>
  <si>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</si>
  <si>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</si>
  <si>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</si>
  <si>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</si>
  <si>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</si>
  <si>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</si>
  <si>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</si>
  <si>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</si>
  <si>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</si>
  <si>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</si>
  <si>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</si>
  <si>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</si>
  <si>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</si>
  <si>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</si>
  <si>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</si>
  <si>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</si>
  <si>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</si>
  <si>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</si>
  <si>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</si>
  <si>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</si>
  <si>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</si>
  <si>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</si>
  <si>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</si>
  <si>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</si>
  <si>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</si>
  <si>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</si>
  <si>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</si>
  <si>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</si>
  <si>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</si>
  <si>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</si>
  <si>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</si>
  <si>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</si>
  <si>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</si>
  <si>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</si>
  <si>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</si>
  <si>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</si>
  <si>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</si>
  <si>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</si>
  <si>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</si>
  <si>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</si>
  <si>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</si>
  <si>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</si>
  <si>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</si>
  <si>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</si>
  <si>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</si>
  <si>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</si>
  <si>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</si>
  <si>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</si>
  <si>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</si>
  <si>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</si>
  <si>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</si>
  <si>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</si>
  <si>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</si>
  <si>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</si>
  <si>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</si>
  <si>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</si>
  <si>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</si>
  <si>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</si>
  <si>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</si>
  <si>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</si>
  <si>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</si>
  <si>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</si>
  <si>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</si>
  <si>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</si>
  <si>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</si>
  <si>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</si>
  <si>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</si>
  <si>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</si>
  <si>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</si>
  <si>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</si>
  <si>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</si>
  <si>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</si>
  <si>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</si>
  <si>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</si>
  <si>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</si>
  <si>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</si>
  <si>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</si>
  <si>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</si>
  <si>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</si>
  <si>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</si>
  <si>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</si>
  <si>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</si>
  <si>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</si>
  <si>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</si>
  <si>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</si>
  <si>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</si>
  <si>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</si>
  <si>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</si>
  <si>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</si>
  <si>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</si>
  <si>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</si>
  <si>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</si>
  <si>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</si>
  <si>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</si>
  <si>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</si>
  <si>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</si>
  <si>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</si>
  <si>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</si>
  <si>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</si>
  <si>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</si>
  <si>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</si>
  <si>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</si>
  <si>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</si>
  <si>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</si>
  <si>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</si>
  <si>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</si>
  <si>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</si>
  <si>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</si>
  <si>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</si>
  <si>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</si>
  <si>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</si>
  <si>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</si>
  <si>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</si>
  <si>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</si>
  <si>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</si>
  <si>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</si>
  <si>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</si>
  <si>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</si>
  <si>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</si>
  <si>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</si>
  <si>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</si>
  <si>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</si>
  <si>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</si>
  <si>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</si>
  <si>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</si>
  <si>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</si>
  <si>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</si>
  <si>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</si>
  <si>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</si>
  <si>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</si>
  <si>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</si>
  <si>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</si>
  <si>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</si>
  <si>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</si>
  <si>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</si>
  <si>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</si>
  <si>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</si>
  <si>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</si>
  <si>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</si>
  <si>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</si>
  <si>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</si>
  <si>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</si>
  <si>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</si>
  <si>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</si>
  <si>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</si>
  <si>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</si>
  <si>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</si>
  <si>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</si>
  <si>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</si>
  <si>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</si>
  <si>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</si>
  <si>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</si>
  <si>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</si>
  <si>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</si>
  <si>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</si>
  <si>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</si>
  <si>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</si>
  <si>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</si>
  <si>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</si>
  <si>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</si>
  <si>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</si>
  <si>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</si>
  <si>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</si>
  <si>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</si>
  <si>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</si>
  <si>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</si>
  <si>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</si>
  <si>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</si>
  <si>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</si>
  <si>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</si>
  <si>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</si>
  <si>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</si>
  <si>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</si>
  <si>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</si>
  <si>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</si>
  <si>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</si>
  <si>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</si>
  <si>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</si>
  <si>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</si>
  <si>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</si>
  <si>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</si>
  <si>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</si>
  <si>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</si>
  <si>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</si>
  <si>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</si>
  <si>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</si>
  <si>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</si>
  <si>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</si>
  <si>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</si>
  <si>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</si>
  <si>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</si>
  <si>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</si>
  <si>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</si>
  <si>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</si>
  <si>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</si>
  <si>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</si>
  <si>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</si>
  <si>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</si>
  <si>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</si>
  <si>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</si>
  <si>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</si>
  <si>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</si>
  <si>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</si>
  <si>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</si>
  <si>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</si>
  <si>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</si>
  <si>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</si>
  <si>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</si>
  <si>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</si>
  <si>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</si>
  <si>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</si>
  <si>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</si>
  <si>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</si>
  <si>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</si>
  <si>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</si>
  <si>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</si>
  <si>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</si>
  <si>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</si>
  <si>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</si>
  <si>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</si>
  <si>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</si>
  <si>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</si>
  <si>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</si>
  <si>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</si>
  <si>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</si>
  <si>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</si>
  <si>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</si>
  <si>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</si>
  <si>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</si>
  <si>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</si>
  <si>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</si>
  <si>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</si>
  <si>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</si>
  <si>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</si>
  <si>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</si>
  <si>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</si>
  <si>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</si>
  <si>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</si>
  <si>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</si>
  <si>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</si>
  <si>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</si>
  <si>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</si>
  <si>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</si>
  <si>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</si>
  <si>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</si>
  <si>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</si>
  <si>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</si>
  <si>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</si>
  <si>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</si>
  <si>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</si>
  <si>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</si>
  <si>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</si>
  <si>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</si>
  <si>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</si>
  <si>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</si>
  <si>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</si>
  <si>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</si>
  <si>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</si>
  <si>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</si>
  <si>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</si>
  <si>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</si>
  <si>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</si>
  <si>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</si>
  <si>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</si>
  <si>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</si>
  <si>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</si>
  <si>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</si>
  <si>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</si>
  <si>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</si>
  <si>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</si>
  <si>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</si>
  <si>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</si>
  <si>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</si>
  <si>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</si>
  <si>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</si>
  <si>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</si>
  <si>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</si>
  <si>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</si>
  <si>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</si>
  <si>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</si>
  <si>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</si>
  <si>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</si>
  <si>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</si>
  <si>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</si>
  <si>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</si>
  <si>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</si>
  <si>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</si>
  <si>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</si>
  <si>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</si>
  <si>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</si>
  <si>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</si>
  <si>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</si>
  <si>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</si>
  <si>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</si>
  <si>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</si>
  <si>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</si>
  <si>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</si>
  <si>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</si>
  <si>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</si>
  <si>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</si>
  <si>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</si>
  <si>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</si>
  <si>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</si>
  <si>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</si>
  <si>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</si>
  <si>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</si>
  <si>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</si>
  <si>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</si>
  <si>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</si>
  <si>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</si>
  <si>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</si>
  <si>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</si>
  <si>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</si>
  <si>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</si>
  <si>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</si>
  <si>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</si>
  <si>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</si>
  <si>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</si>
  <si>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</si>
  <si>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</si>
  <si>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</si>
  <si>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</si>
  <si>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</si>
  <si>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</si>
  <si>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</si>
  <si>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</si>
  <si>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</si>
  <si>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</si>
  <si>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</si>
  <si>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</si>
  <si>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</si>
  <si>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</si>
  <si>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</si>
  <si>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</si>
  <si>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</si>
  <si>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</si>
  <si>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</si>
  <si>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</si>
  <si>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</si>
  <si>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</si>
  <si>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</si>
  <si>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</si>
  <si>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</si>
  <si>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</si>
  <si>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</si>
  <si>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</si>
  <si>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</si>
  <si>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</si>
  <si>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</si>
  <si>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</si>
  <si>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</si>
  <si>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</si>
  <si>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</si>
  <si>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</si>
  <si>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</si>
  <si>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</si>
  <si>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</si>
  <si>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</si>
  <si>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</si>
  <si>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</si>
  <si>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</si>
  <si>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</si>
  <si>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</si>
  <si>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</si>
  <si>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</si>
  <si>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</si>
  <si>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</si>
  <si>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</si>
  <si>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</si>
  <si>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</si>
  <si>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</si>
  <si>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</si>
  <si>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</si>
  <si>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</si>
  <si>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</si>
  <si>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</si>
  <si>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</si>
  <si>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</si>
  <si>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</si>
  <si>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</si>
  <si>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</si>
  <si>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</si>
  <si>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</si>
  <si>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</si>
  <si>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</si>
  <si>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</si>
  <si>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</si>
  <si>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</si>
  <si>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</si>
  <si>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</si>
  <si>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</si>
  <si>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</si>
  <si>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</si>
  <si>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</si>
  <si>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</si>
  <si>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</si>
  <si>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</si>
  <si>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</si>
  <si>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</si>
  <si>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</si>
  <si>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</si>
  <si>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</si>
  <si>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</si>
  <si>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</si>
  <si>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</si>
  <si>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</si>
  <si>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</si>
  <si>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</si>
  <si>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</si>
  <si>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</si>
  <si>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</si>
  <si>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</si>
  <si>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</si>
  <si>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</si>
  <si>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</si>
  <si>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</si>
  <si>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</si>
  <si>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</si>
  <si>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</si>
  <si>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</si>
  <si>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</si>
  <si>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</si>
  <si>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</si>
  <si>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</si>
  <si>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</si>
  <si>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</si>
  <si>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</si>
  <si>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</si>
  <si>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</si>
  <si>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</si>
  <si>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</si>
  <si>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</si>
  <si>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</si>
  <si>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</si>
  <si>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</si>
  <si>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</si>
  <si>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</si>
  <si>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</si>
  <si>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</si>
  <si>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</si>
  <si>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</si>
  <si>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</si>
  <si>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</si>
  <si>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</si>
  <si>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</si>
  <si>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</si>
  <si>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</si>
  <si>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</si>
  <si>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</si>
  <si>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</si>
  <si>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</si>
  <si>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</si>
  <si>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</si>
  <si>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</si>
  <si>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</si>
  <si>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</si>
  <si>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</si>
  <si>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</si>
  <si>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</si>
  <si>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</si>
  <si>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</si>
  <si>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</si>
  <si>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</si>
  <si>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</si>
  <si>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</si>
  <si>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</si>
  <si>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</si>
  <si>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</si>
  <si>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</si>
  <si>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</si>
  <si>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</si>
  <si>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</si>
  <si>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</si>
  <si>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</si>
  <si>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</si>
  <si>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</si>
  <si>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</si>
  <si>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</si>
  <si>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</si>
  <si>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</si>
  <si>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</si>
  <si>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</si>
  <si>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</si>
  <si>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</si>
  <si>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</si>
  <si>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</si>
  <si>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</si>
  <si>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</si>
  <si>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</si>
  <si>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</si>
  <si>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</si>
  <si>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</si>
  <si>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</si>
  <si>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</si>
  <si>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</si>
  <si>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</si>
  <si>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</si>
  <si>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</si>
  <si>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</si>
  <si>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</si>
  <si>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</si>
  <si>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</si>
  <si>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</si>
  <si>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</si>
  <si>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</si>
  <si>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</si>
  <si>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</si>
  <si>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</si>
  <si>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</si>
  <si>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</si>
  <si>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</si>
  <si>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</si>
  <si>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</si>
  <si>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</si>
  <si>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</si>
  <si>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</si>
  <si>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</si>
  <si>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</si>
  <si>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</si>
  <si>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</si>
  <si>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</si>
  <si>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</si>
  <si>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</si>
  <si>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</si>
  <si>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</si>
  <si>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</si>
  <si>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</si>
  <si>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</si>
  <si>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</si>
  <si>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</si>
  <si>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</si>
  <si>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</si>
  <si>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</si>
  <si>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</si>
  <si>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</si>
  <si>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</si>
  <si>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</si>
  <si>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</si>
  <si>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</si>
  <si>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</si>
  <si>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</si>
  <si>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</si>
  <si>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</si>
  <si>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</si>
  <si>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</si>
  <si>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</si>
  <si>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</si>
  <si>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</si>
  <si>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</si>
  <si>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</si>
  <si>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</si>
  <si>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</si>
  <si>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</si>
  <si>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</si>
  <si>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</si>
  <si>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</si>
  <si>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</si>
  <si>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</si>
  <si>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</si>
  <si>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</si>
  <si>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</si>
  <si>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</si>
  <si>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</si>
  <si>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</si>
  <si>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</si>
  <si>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</si>
  <si>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</si>
  <si>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</si>
  <si>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</si>
  <si>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</si>
  <si>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</si>
  <si>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</si>
  <si>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</si>
  <si>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</si>
  <si>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</si>
  <si>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</si>
  <si>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</si>
  <si>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</si>
  <si>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</si>
  <si>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</si>
  <si>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</si>
  <si>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</si>
  <si>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</si>
  <si>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</si>
  <si>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</si>
  <si>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</si>
  <si>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</si>
  <si>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</si>
  <si>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</si>
  <si>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</si>
  <si>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</si>
  <si>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</si>
  <si>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</si>
  <si>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</si>
  <si>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</si>
  <si>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</si>
  <si>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</si>
  <si>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</si>
  <si>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</si>
  <si>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</si>
  <si>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</si>
  <si>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</si>
  <si>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</si>
  <si>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</si>
  <si>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</si>
  <si>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</si>
  <si>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</si>
  <si>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</si>
  <si>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</si>
  <si>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</si>
  <si>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</si>
  <si>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</si>
  <si>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</si>
  <si>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</si>
  <si>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</si>
  <si>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</si>
  <si>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</si>
  <si>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</si>
  <si>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</si>
  <si>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</si>
  <si>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</si>
  <si>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</si>
  <si>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</si>
  <si>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</si>
  <si>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</si>
  <si>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</si>
  <si>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</si>
  <si>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</si>
  <si>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</si>
  <si>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</si>
  <si>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</si>
  <si>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</si>
  <si>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</si>
  <si>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</si>
  <si>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</si>
  <si>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</si>
  <si>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</si>
  <si>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</si>
  <si>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</si>
  <si>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</si>
  <si>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</si>
  <si>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</si>
  <si>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</si>
  <si>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</si>
  <si>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</si>
  <si>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</si>
  <si>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</si>
  <si>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</si>
  <si>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</si>
  <si>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</si>
  <si>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</si>
  <si>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</si>
  <si>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</si>
  <si>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</si>
  <si>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</si>
  <si>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</si>
  <si>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</si>
  <si>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</si>
  <si>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</si>
  <si>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</si>
  <si>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</si>
  <si>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</si>
  <si>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</si>
  <si>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</si>
  <si>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</si>
  <si>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</si>
  <si>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</si>
  <si>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</si>
  <si>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</si>
  <si>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</si>
  <si>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</si>
  <si>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</si>
  <si>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</si>
  <si>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</si>
  <si>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</si>
  <si>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</si>
  <si>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</si>
  <si>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</si>
  <si>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</si>
  <si>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</si>
  <si>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</si>
  <si>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</si>
  <si>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</si>
  <si>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</si>
  <si>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</si>
  <si>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</si>
  <si>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</si>
  <si>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</si>
  <si>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</si>
  <si>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</si>
  <si>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</si>
  <si>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</si>
  <si>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</si>
  <si>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</si>
  <si>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</si>
  <si>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</si>
  <si>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</si>
  <si>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</si>
  <si>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</si>
  <si>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</si>
  <si>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</si>
  <si>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</si>
  <si>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</si>
  <si>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</si>
  <si>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</si>
  <si>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</si>
  <si>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</si>
  <si>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</si>
  <si>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</si>
  <si>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</si>
  <si>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</si>
  <si>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</si>
  <si>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</si>
  <si>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</si>
  <si>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</si>
  <si>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</si>
  <si>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</si>
  <si>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</si>
  <si>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</si>
  <si>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</si>
  <si>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</si>
  <si>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</si>
  <si>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</si>
  <si>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</si>
  <si>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</si>
  <si>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</si>
  <si>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</si>
  <si>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</si>
  <si>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</si>
  <si>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</si>
  <si>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</si>
  <si>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</si>
  <si>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</si>
  <si>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</si>
  <si>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</si>
  <si>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</si>
  <si>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</si>
  <si>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</si>
  <si>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</si>
  <si>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</si>
  <si>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</si>
  <si>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</si>
  <si>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</si>
  <si>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</si>
  <si>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</si>
  <si>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</si>
  <si>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</si>
  <si>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</si>
  <si>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</si>
  <si>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</si>
  <si>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</si>
  <si>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</si>
  <si>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</si>
  <si>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</si>
  <si>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</si>
  <si>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</si>
  <si>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</si>
  <si>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</si>
  <si>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</si>
  <si>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</si>
  <si>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</si>
  <si>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</si>
  <si>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</si>
  <si>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</si>
  <si>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</si>
  <si>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</si>
  <si>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</si>
  <si>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</si>
  <si>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</si>
  <si>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</si>
  <si>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</si>
  <si>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</si>
  <si>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</si>
  <si>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</si>
  <si>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</si>
  <si>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</si>
  <si>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</si>
  <si>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</si>
  <si>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</si>
  <si>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</si>
  <si>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</si>
  <si>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</si>
  <si>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</si>
  <si>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</si>
  <si>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</si>
  <si>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</si>
  <si>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</si>
  <si>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</si>
  <si>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</si>
  <si>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</si>
  <si>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</si>
  <si>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</si>
  <si>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</si>
  <si>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</si>
  <si>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</si>
  <si>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</si>
  <si>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</si>
  <si>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</si>
  <si>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</si>
  <si>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</si>
  <si>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</si>
  <si>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</si>
  <si>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</si>
  <si>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</si>
  <si>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</si>
  <si>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</si>
  <si>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</si>
  <si>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</si>
  <si>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</si>
  <si>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</si>
  <si>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</si>
  <si>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</si>
  <si>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</si>
  <si>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</si>
  <si>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</si>
  <si>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</si>
  <si>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</si>
  <si>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</si>
  <si>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</si>
  <si>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</si>
  <si>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</si>
  <si>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</si>
  <si>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</si>
  <si>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</si>
  <si>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</si>
  <si>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</si>
  <si>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</si>
  <si>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</si>
  <si>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</si>
  <si>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</si>
  <si>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</si>
  <si>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</si>
  <si>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</si>
  <si>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</si>
  <si>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</si>
  <si>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</si>
  <si>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</si>
  <si>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</si>
  <si>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</si>
  <si>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</si>
  <si>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</si>
  <si>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</si>
  <si>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</si>
  <si>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</si>
  <si>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</si>
  <si>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</si>
  <si>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</si>
  <si>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</si>
  <si>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</si>
  <si>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</si>
  <si>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</si>
  <si>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</si>
  <si>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</si>
  <si>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</si>
  <si>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</si>
  <si>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</si>
  <si>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</si>
  <si>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</si>
  <si>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</si>
  <si>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</si>
  <si>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</si>
  <si>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</si>
  <si>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</si>
  <si>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</si>
  <si>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</si>
  <si>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</si>
  <si>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</si>
  <si>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</si>
  <si>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</si>
  <si>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</si>
  <si>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</si>
  <si>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</si>
  <si>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</si>
  <si>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</si>
  <si>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</si>
  <si>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</si>
  <si>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</si>
  <si>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</si>
  <si>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</si>
  <si>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</si>
  <si>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</si>
  <si>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</si>
  <si>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</si>
  <si>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</si>
  <si>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</si>
  <si>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</si>
  <si>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</si>
  <si>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</si>
  <si>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</si>
  <si>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</si>
  <si>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</si>
  <si>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</si>
  <si>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</si>
  <si>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</si>
  <si>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</si>
  <si>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</si>
  <si>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</si>
  <si>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</si>
  <si>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</si>
  <si>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</si>
  <si>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</si>
  <si>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</si>
  <si>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</si>
  <si>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</si>
  <si>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</si>
  <si>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</si>
  <si>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</si>
  <si>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</si>
  <si>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</si>
  <si>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</si>
  <si>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</si>
  <si>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</si>
  <si>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</si>
  <si>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</si>
  <si>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</si>
  <si>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</si>
  <si>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</si>
  <si>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</si>
  <si>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</si>
  <si>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</si>
  <si>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</si>
  <si>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</si>
  <si>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</si>
  <si>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</si>
  <si>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</si>
  <si>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</si>
  <si>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</si>
  <si>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</si>
  <si>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</si>
  <si>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</si>
  <si>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</si>
  <si>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</si>
  <si>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</si>
  <si>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</si>
  <si>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</si>
  <si>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</si>
  <si>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</si>
  <si>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</si>
  <si>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</si>
  <si>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</si>
  <si>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</si>
  <si>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</si>
  <si>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</si>
  <si>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</si>
  <si>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</si>
  <si>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</si>
  <si>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</si>
  <si>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</si>
  <si>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</si>
  <si>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</si>
  <si>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</si>
  <si>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</si>
  <si>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</si>
  <si>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</si>
  <si>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</si>
  <si>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</si>
  <si>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</si>
  <si>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</si>
  <si>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</si>
  <si>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</si>
  <si>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</si>
  <si>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</si>
  <si>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</si>
  <si>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</si>
  <si>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</si>
  <si>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</si>
  <si>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</si>
  <si>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</si>
  <si>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</si>
  <si>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</si>
  <si>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</si>
  <si>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</si>
  <si>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</si>
  <si>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</si>
  <si>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</si>
  <si>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</si>
  <si>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</si>
  <si>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</si>
  <si>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</si>
  <si>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</si>
  <si>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</si>
  <si>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</si>
  <si>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</si>
  <si>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</si>
  <si>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</si>
  <si>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</si>
  <si>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</si>
  <si>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</si>
  <si>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</si>
  <si>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</si>
  <si>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</si>
  <si>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</si>
  <si>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</si>
  <si>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</si>
  <si>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</si>
  <si>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</si>
  <si>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</si>
  <si>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</si>
  <si>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</si>
  <si>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</si>
  <si>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</si>
  <si>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</si>
  <si>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</si>
  <si>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</si>
  <si>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</si>
  <si>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</si>
  <si>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</si>
  <si>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</si>
  <si>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</si>
  <si>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</si>
  <si>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</si>
  <si>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</si>
  <si>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</si>
  <si>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</si>
  <si>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</si>
  <si>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</si>
  <si>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</si>
  <si>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</si>
  <si>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</si>
  <si>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</si>
  <si>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</si>
  <si>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</si>
  <si>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</si>
  <si>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</si>
  <si>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</si>
  <si>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</si>
  <si>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</si>
  <si>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</si>
  <si>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</si>
  <si>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</si>
  <si>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</si>
  <si>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</si>
  <si>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</si>
  <si>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</si>
  <si>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</si>
  <si>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</si>
  <si>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</si>
  <si>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</si>
  <si>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</si>
  <si>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</si>
  <si>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</si>
  <si>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</si>
  <si>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</si>
  <si>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</si>
  <si>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</si>
  <si>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</si>
  <si>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</si>
  <si>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</si>
  <si>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</si>
  <si>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</si>
  <si>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</si>
  <si>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</si>
  <si>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</si>
  <si>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</si>
  <si>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</si>
  <si>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</si>
  <si>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</si>
  <si>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</si>
  <si>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</si>
  <si>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</si>
  <si>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</si>
  <si>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</si>
  <si>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</si>
  <si>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</si>
  <si>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</si>
  <si>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</si>
  <si>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</si>
  <si>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</si>
  <si>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</si>
  <si>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</si>
  <si>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</si>
  <si>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</si>
  <si>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</si>
  <si>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</si>
  <si>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</si>
  <si>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</si>
  <si>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</si>
  <si>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</si>
  <si>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</si>
  <si>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</si>
  <si>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</si>
  <si>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</si>
  <si>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</si>
  <si>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</si>
  <si>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</si>
  <si>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</si>
  <si>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</si>
  <si>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</si>
  <si>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</si>
  <si>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</si>
  <si>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</si>
  <si>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</si>
  <si>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</si>
  <si>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</si>
  <si>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</si>
  <si>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</si>
  <si>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</si>
  <si>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</si>
  <si>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</si>
  <si>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</si>
  <si>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</si>
  <si>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</si>
  <si>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</si>
  <si>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</si>
  <si>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</si>
  <si>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</si>
  <si>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</si>
  <si>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</si>
  <si>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</si>
  <si>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</si>
  <si>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</si>
  <si>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</si>
  <si>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</si>
  <si>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</si>
  <si>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</si>
  <si>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</si>
  <si>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</si>
  <si>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</si>
  <si>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</si>
  <si>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</si>
  <si>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</si>
  <si>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</si>
  <si>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</si>
  <si>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</si>
  <si>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</si>
  <si>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</si>
  <si>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</si>
  <si>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</si>
  <si>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</si>
  <si>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</si>
  <si>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</si>
  <si>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</si>
  <si>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</si>
  <si>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</si>
  <si>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</si>
  <si>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</si>
  <si>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</si>
  <si>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</si>
  <si>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</si>
  <si>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</si>
  <si>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</si>
  <si>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</si>
  <si>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</si>
  <si>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</si>
  <si>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</si>
  <si>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</si>
  <si>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</si>
  <si>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</si>
  <si>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</si>
  <si>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</si>
  <si>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</si>
  <si>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</si>
  <si>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</si>
  <si>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</si>
  <si>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</si>
  <si>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</si>
  <si>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</si>
  <si>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</si>
  <si>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</si>
  <si>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 xml:space="preserve">Jonathan,QiAn </t>
  </si>
  <si>
    <t>Suki,Ivan, Alex</t>
  </si>
  <si>
    <t>QiAn,Suki, Alex</t>
  </si>
  <si>
    <t>Easter Egg : Me when DJ Session Start</t>
  </si>
  <si>
    <t>Another Easter Egg: Wassup you found me ;)</t>
  </si>
  <si>
    <t>Wei Yen, Jia Leong</t>
  </si>
  <si>
    <t>Jonathan, Wei Jun</t>
  </si>
  <si>
    <t xml:space="preserve">Jia Leong, Wei Jun </t>
  </si>
  <si>
    <t>Jonathan, Wei Yen</t>
  </si>
  <si>
    <t>Jonathan,Lucas</t>
  </si>
  <si>
    <t>hometown</t>
  </si>
  <si>
    <t xml:space="preserve"> Jonathan</t>
  </si>
  <si>
    <t>Wei Jun,Suki, Alex</t>
  </si>
  <si>
    <t>Wei Yen, Jia Leong, Alex</t>
  </si>
  <si>
    <t>Wei Yen, Suki, Zi Ming</t>
  </si>
  <si>
    <t>Suki, Zi Ming, Wei Yen</t>
  </si>
  <si>
    <t>Wei Yen, Alex,Suki</t>
  </si>
  <si>
    <t>back to ipoh</t>
  </si>
  <si>
    <t>Wei Yen, Alex,Ivan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</si>
</sst>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9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Fill="1" applyBorder="1" applyAlignment="1">
      <alignment horizontal="left" vertical="center"/>
    </xf>
    <xf numFmtId="14" fontId="55" fillId="0" borderId="13" xfId="0" applyNumberFormat="1" applyFont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535305</xdr:colOff>
      <xdr:row>84</xdr:row>
      <xdr:rowOff>36541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7"/>
      <c r="H2" s="827"/>
      <c r="I2" s="827"/>
      <c r="J2" s="827"/>
      <c r="K2" s="827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9">
        <v>2024</v>
      </c>
      <c r="D4" s="820"/>
      <c r="E4" s="820"/>
      <c r="F4" s="820"/>
      <c r="G4" s="820"/>
      <c r="H4" s="820"/>
      <c r="I4" s="820"/>
      <c r="J4" s="820"/>
      <c r="K4" s="820"/>
      <c r="L4" s="820"/>
      <c r="M4" s="820"/>
      <c r="N4" s="820"/>
      <c r="O4" s="820"/>
      <c r="P4" s="820"/>
      <c r="Q4" s="820"/>
      <c r="R4" s="820"/>
      <c r="S4" s="820"/>
      <c r="T4" s="820"/>
      <c r="U4" s="820"/>
      <c r="V4" s="820"/>
      <c r="W4" s="820"/>
      <c r="X4" s="820"/>
      <c r="Y4" s="820"/>
      <c r="Z4" s="820"/>
      <c r="AA4" s="820"/>
      <c r="AB4" s="820"/>
      <c r="AC4" s="820"/>
      <c r="AD4" s="820"/>
      <c r="AE4" s="820"/>
      <c r="AF4" s="820"/>
      <c r="AG4" s="820"/>
      <c r="AH4" s="820"/>
      <c r="AI4" s="820"/>
      <c r="AJ4" s="820"/>
      <c r="AK4" s="820"/>
      <c r="AL4" s="820"/>
      <c r="AM4" s="820"/>
      <c r="AN4" s="820"/>
      <c r="AO4" s="820"/>
      <c r="AP4" s="820"/>
      <c r="AQ4" s="820"/>
      <c r="AR4" s="820"/>
      <c r="AS4" s="820"/>
      <c r="AT4" s="820"/>
      <c r="AU4" s="820"/>
      <c r="AV4" s="820"/>
      <c r="AW4" s="820"/>
      <c r="AX4" s="820"/>
      <c r="AY4" s="820"/>
      <c r="AZ4" s="820"/>
      <c r="BA4" s="820"/>
      <c r="BB4" s="820"/>
      <c r="BC4" s="821"/>
    </row>
    <row r="5" spans="1:55" x14ac:dyDescent="0.2">
      <c r="A5" s="473"/>
      <c r="B5" s="474" t="s">
        <v>1</v>
      </c>
      <c r="C5" s="822" t="s">
        <v>2</v>
      </c>
      <c r="D5" s="822"/>
      <c r="E5" s="822"/>
      <c r="F5" s="822"/>
      <c r="G5" s="822"/>
      <c r="H5" s="822"/>
      <c r="I5" s="822"/>
      <c r="J5" s="822"/>
      <c r="K5" s="822"/>
      <c r="L5" s="822"/>
      <c r="M5" s="822"/>
      <c r="N5" s="822"/>
      <c r="O5" s="823"/>
      <c r="P5" s="824" t="s">
        <v>3</v>
      </c>
      <c r="Q5" s="824"/>
      <c r="R5" s="824"/>
      <c r="S5" s="824"/>
      <c r="T5" s="824"/>
      <c r="U5" s="824"/>
      <c r="V5" s="824"/>
      <c r="W5" s="824"/>
      <c r="X5" s="824"/>
      <c r="Y5" s="824"/>
      <c r="Z5" s="824"/>
      <c r="AA5" s="824"/>
      <c r="AB5" s="825"/>
      <c r="AC5" s="824" t="s">
        <v>4</v>
      </c>
      <c r="AD5" s="824"/>
      <c r="AE5" s="824"/>
      <c r="AF5" s="824"/>
      <c r="AG5" s="824"/>
      <c r="AH5" s="824"/>
      <c r="AI5" s="824"/>
      <c r="AJ5" s="824"/>
      <c r="AK5" s="824"/>
      <c r="AL5" s="824"/>
      <c r="AM5" s="824"/>
      <c r="AN5" s="824"/>
      <c r="AO5" s="825"/>
      <c r="AP5" s="824" t="s">
        <v>5</v>
      </c>
      <c r="AQ5" s="824"/>
      <c r="AR5" s="824"/>
      <c r="AS5" s="824"/>
      <c r="AT5" s="824"/>
      <c r="AU5" s="824"/>
      <c r="AV5" s="824"/>
      <c r="AW5" s="824"/>
      <c r="AX5" s="824"/>
      <c r="AY5" s="824"/>
      <c r="AZ5" s="824"/>
      <c r="BA5" s="824"/>
      <c r="BB5" s="825"/>
      <c r="BC5" s="485" t="s">
        <v>1</v>
      </c>
    </row>
    <row r="6" spans="1:55" x14ac:dyDescent="0.2">
      <c r="A6" s="473"/>
      <c r="B6" s="475" t="s">
        <v>1</v>
      </c>
      <c r="C6" s="826" t="s">
        <v>6</v>
      </c>
      <c r="D6" s="826"/>
      <c r="E6" s="826"/>
      <c r="F6" s="826"/>
      <c r="G6" s="828"/>
      <c r="H6" s="817" t="s">
        <v>7</v>
      </c>
      <c r="I6" s="817"/>
      <c r="J6" s="817"/>
      <c r="K6" s="818"/>
      <c r="L6" s="817" t="s">
        <v>8</v>
      </c>
      <c r="M6" s="817"/>
      <c r="N6" s="817"/>
      <c r="O6" s="818"/>
      <c r="P6" s="817" t="s">
        <v>9</v>
      </c>
      <c r="Q6" s="817"/>
      <c r="R6" s="817"/>
      <c r="S6" s="817"/>
      <c r="T6" s="818"/>
      <c r="U6" s="817" t="s">
        <v>10</v>
      </c>
      <c r="V6" s="817"/>
      <c r="W6" s="817"/>
      <c r="X6" s="818"/>
      <c r="Y6" s="817" t="s">
        <v>11</v>
      </c>
      <c r="Z6" s="817"/>
      <c r="AA6" s="817"/>
      <c r="AB6" s="818"/>
      <c r="AC6" s="817" t="s">
        <v>12</v>
      </c>
      <c r="AD6" s="817"/>
      <c r="AE6" s="817"/>
      <c r="AF6" s="817"/>
      <c r="AG6" s="818"/>
      <c r="AH6" s="817" t="s">
        <v>13</v>
      </c>
      <c r="AI6" s="817"/>
      <c r="AJ6" s="817"/>
      <c r="AK6" s="818"/>
      <c r="AL6" s="817" t="s">
        <v>14</v>
      </c>
      <c r="AM6" s="817"/>
      <c r="AN6" s="817"/>
      <c r="AO6" s="817"/>
      <c r="AP6" s="818"/>
      <c r="AQ6" s="817" t="s">
        <v>15</v>
      </c>
      <c r="AR6" s="817"/>
      <c r="AS6" s="817"/>
      <c r="AT6" s="818"/>
      <c r="AU6" s="817" t="s">
        <v>16</v>
      </c>
      <c r="AV6" s="817"/>
      <c r="AW6" s="817"/>
      <c r="AX6" s="818"/>
      <c r="AY6" s="826" t="s">
        <v>17</v>
      </c>
      <c r="AZ6" s="826"/>
      <c r="BA6" s="826"/>
      <c r="BB6" s="826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2461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9" t="s">
        <v>75</v>
      </c>
      <c r="B1" s="829"/>
      <c r="C1" s="24" t="s">
        <v>76</v>
      </c>
    </row>
    <row r="28" spans="1:1" x14ac:dyDescent="0.2">
      <c r="A28" s="568"/>
    </row>
    <row r="68" spans="1:1" x14ac:dyDescent="0.2">
      <c r="A68" s="24" t="s">
        <v>2460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79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34"/>
      <c r="D47" s="834"/>
      <c r="E47" s="834"/>
      <c r="F47" s="83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143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34"/>
      <c r="D47" s="834"/>
      <c r="E47" s="834"/>
      <c r="F47" s="83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147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34"/>
      <c r="D47" s="834"/>
      <c r="E47" s="834"/>
      <c r="F47" s="83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154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34"/>
      <c r="D47" s="834"/>
      <c r="E47" s="834"/>
      <c r="F47" s="83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162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834"/>
      <c r="D47" s="834"/>
      <c r="E47" s="834"/>
      <c r="F47" s="83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168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34"/>
      <c r="D47" s="834"/>
      <c r="E47" s="834"/>
      <c r="F47" s="83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169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34"/>
      <c r="D47" s="834"/>
      <c r="E47" s="834"/>
      <c r="F47" s="83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34"/>
      <c r="D47" s="834"/>
      <c r="E47" s="834"/>
      <c r="F47" s="83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162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34"/>
      <c r="D47" s="834"/>
      <c r="E47" s="834"/>
      <c r="F47" s="83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182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834"/>
      <c r="D47" s="834"/>
      <c r="E47" s="834"/>
      <c r="F47" s="83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34"/>
      <c r="D47" s="834"/>
      <c r="E47" s="834"/>
      <c r="F47" s="83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34"/>
      <c r="D47" s="834"/>
      <c r="E47" s="834"/>
      <c r="F47" s="83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192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34"/>
      <c r="D47" s="834"/>
      <c r="E47" s="834"/>
      <c r="F47" s="83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199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34"/>
      <c r="D47" s="834"/>
      <c r="E47" s="834"/>
      <c r="F47" s="83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205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221</v>
      </c>
      <c r="I33" s="575" t="s">
        <v>108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229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5" priority="15">
      <formula>AND(ISNUMBER(N6), N6&gt;=5, NOT(ISBLANK(O6)))</formula>
    </cfRule>
    <cfRule type="expression" dxfId="434" priority="16">
      <formula>AND(ISNUMBER(N6), N6&gt;=5)</formula>
    </cfRule>
    <cfRule type="expression" dxfId="433" priority="17">
      <formula>AND(ISNUMBER(N6), N6&lt;5, NOT(ISBLANK(O6)))</formula>
    </cfRule>
    <cfRule type="expression" dxfId="432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230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161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161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161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161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262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1" priority="1">
      <formula>MAX(FREQUENCY(IF(ISNUMBER(SEARCH(M6, $K$7:$K$44)), ROW($K$7:$K$44)), IF(ISNUMBER(SEARCH(M6, $K$7:$K$44))=FALSE, ROW($K$7:$K$44)))) &gt; 12</formula>
    </cfRule>
    <cfRule type="expression" dxfId="430" priority="2">
      <formula>MAX(FREQUENCY(IF(ISNUMBER(SEARCH(M6, $E$7:$E$44)), ROW($E$7:$E$44)), IF(ISNUMBER(SEARCH(M6, $E$7:$E$44))=FALSE, ROW($E$7:$E$44)))) &gt; 12</formula>
    </cfRule>
    <cfRule type="expression" dxfId="429" priority="3">
      <formula>MAX(FREQUENCY(IF(ISNUMBER(SEARCH(M6, $F$7:$F$44)), ROW($F$7:$F$44)), IF(ISNUMBER(SEARCH(M6, $F$7:$F$44))=FALSE, ROW($F$7:$F$44)))) &gt; 12</formula>
    </cfRule>
    <cfRule type="expression" dxfId="428" priority="4">
      <formula>MAX(FREQUENCY(IF(ISNUMBER(SEARCH(M6, $G$7:$G$44)), ROW($G$7:$G$44)), IF(ISNUMBER(SEARCH(M6, $G$7:$G$44))=FALSE, ROW($G$7:$G$44)))) &gt; 12</formula>
    </cfRule>
    <cfRule type="expression" dxfId="427" priority="5">
      <formula>MAX(FREQUENCY(IF(ISNUMBER(SEARCH(M6, $H$7:$H$44)), ROW($H$7:$H$44)), IF(ISNUMBER(SEARCH(M6, $H$7:$H$44))=FALSE, ROW($H$7:$H$44)))) &gt; 12</formula>
    </cfRule>
    <cfRule type="expression" dxfId="426" priority="6">
      <formula>MAX(FREQUENCY(IF(ISNUMBER(SEARCH(M6, $I$7:$I$44)), ROW($I$7:$I$44)), IF(ISNUMBER(SEARCH(M6, $I$7:$I$44))=FALSE, ROW($I$7:$I$44)))) &gt; 12</formula>
    </cfRule>
    <cfRule type="expression" dxfId="425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4" priority="21">
      <formula>AND(ISNUMBER(N6), N6&gt;=5, NOT(ISBLANK(O6)))</formula>
    </cfRule>
    <cfRule type="expression" dxfId="423" priority="22">
      <formula>AND(ISNUMBER(N6), N6&gt;=5)</formula>
    </cfRule>
    <cfRule type="expression" dxfId="422" priority="23">
      <formula>AND(ISNUMBER(N6), N6&lt;5, NOT(ISBLANK(O6)))</formula>
    </cfRule>
    <cfRule type="expression" dxfId="421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263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267</v>
      </c>
      <c r="G18" s="515" t="s">
        <v>268</v>
      </c>
      <c r="H18" s="585" t="s">
        <v>161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270</v>
      </c>
      <c r="F19" s="515" t="s">
        <v>267</v>
      </c>
      <c r="G19" s="515" t="s">
        <v>266</v>
      </c>
      <c r="H19" s="585" t="s">
        <v>161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270</v>
      </c>
      <c r="F20" s="515" t="s">
        <v>267</v>
      </c>
      <c r="G20" s="515" t="s">
        <v>266</v>
      </c>
      <c r="H20" s="585" t="s">
        <v>161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304</v>
      </c>
      <c r="F34" s="586" t="s">
        <v>305</v>
      </c>
      <c r="G34" s="538" t="s">
        <v>303</v>
      </c>
      <c r="H34" s="538"/>
      <c r="I34" s="537" t="s">
        <v>108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0" priority="1">
      <formula>MAX(FREQUENCY(IF(ISNUMBER(SEARCH(M6, $K$7:$K$44)), ROW($K$7:$K$44)), IF(ISNUMBER(SEARCH(M6, $K$7:$K$44))=FALSE, ROW($K$7:$K$44)))) &gt; 12</formula>
    </cfRule>
    <cfRule type="expression" dxfId="419" priority="2">
      <formula>MAX(FREQUENCY(IF(ISNUMBER(SEARCH(M6, $E$7:$E$44)), ROW($E$7:$E$44)), IF(ISNUMBER(SEARCH(M6, $E$7:$E$44))=FALSE, ROW($E$7:$E$44)))) &gt; 12</formula>
    </cfRule>
    <cfRule type="expression" dxfId="418" priority="3">
      <formula>MAX(FREQUENCY(IF(ISNUMBER(SEARCH(M6, $F$7:$F$44)), ROW($F$7:$F$44)), IF(ISNUMBER(SEARCH(M6, $F$7:$F$44))=FALSE, ROW($F$7:$F$44)))) &gt; 12</formula>
    </cfRule>
    <cfRule type="expression" dxfId="417" priority="4">
      <formula>MAX(FREQUENCY(IF(ISNUMBER(SEARCH(M6, $G$7:$G$44)), ROW($G$7:$G$44)), IF(ISNUMBER(SEARCH(M6, $G$7:$G$44))=FALSE, ROW($G$7:$G$44)))) &gt; 12</formula>
    </cfRule>
    <cfRule type="expression" dxfId="416" priority="5">
      <formula>MAX(FREQUENCY(IF(ISNUMBER(SEARCH(M6, $H$7:$H$44)), ROW($H$7:$H$44)), IF(ISNUMBER(SEARCH(M6, $H$7:$H$44))=FALSE, ROW($H$7:$H$44)))) &gt; 12</formula>
    </cfRule>
    <cfRule type="expression" dxfId="415" priority="6">
      <formula>MAX(FREQUENCY(IF(ISNUMBER(SEARCH(M6, $I$7:$I$44)), ROW($I$7:$I$44)), IF(ISNUMBER(SEARCH(M6, $I$7:$I$44))=FALSE, ROW($I$7:$I$44)))) &gt; 12</formula>
    </cfRule>
    <cfRule type="expression" dxfId="41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3" priority="8">
      <formula>AND(ISNUMBER(N6), N6&gt;=5, NOT(ISBLANK(O6)))</formula>
    </cfRule>
    <cfRule type="expression" dxfId="412" priority="9">
      <formula>AND(ISNUMBER(N6), N6&gt;=5)</formula>
    </cfRule>
    <cfRule type="expression" dxfId="411" priority="10">
      <formula>AND(ISNUMBER(N6), N6&lt;5, NOT(ISBLANK(O6)))</formula>
    </cfRule>
    <cfRule type="expression" dxfId="410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205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229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conditionalFormatting sqref="R6:R24">
    <cfRule type="expression" dxfId="405" priority="5">
      <formula>AND(ISNUMBER(R6), R6&gt;=5, NOT(ISBLANK(S6)))</formula>
    </cfRule>
    <cfRule type="expression" dxfId="404" priority="6">
      <formula>AND(ISNUMBER(R6), R6&gt;=5)</formula>
    </cfRule>
    <cfRule type="expression" dxfId="403" priority="7">
      <formula>AND(ISNUMBER(R6), R6&lt;5, NOT(ISBLANK(S6)))</formula>
    </cfRule>
    <cfRule type="expression" dxfId="402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317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229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341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361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34"/>
      <c r="D47" s="834"/>
      <c r="E47" s="834"/>
      <c r="F47" s="83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229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369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34"/>
      <c r="D47" s="834"/>
      <c r="E47" s="834"/>
      <c r="F47" s="83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229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371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34"/>
      <c r="D47" s="834"/>
      <c r="E47" s="834"/>
      <c r="F47" s="83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229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392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34"/>
      <c r="D42" s="834"/>
      <c r="E42" s="834"/>
      <c r="F42" s="834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229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5" priority="5">
      <formula>AND(ISNUMBER(N6), N6&gt;=5, NOT(ISBLANK(O6)))</formula>
    </cfRule>
    <cfRule type="expression" dxfId="384" priority="6">
      <formula>AND(ISNUMBER(N6), N6&gt;=5)</formula>
    </cfRule>
    <cfRule type="expression" dxfId="383" priority="7">
      <formula>AND(ISNUMBER(N6), N6&lt;5, NOT(ISBLANK(O6)))</formula>
    </cfRule>
    <cfRule type="expression" dxfId="382" priority="8">
      <formula>AND(ISNUMBER(N6), N6&lt;5, ISBLANK(O6))</formula>
    </cfRule>
  </conditionalFormatting>
  <conditionalFormatting sqref="R6:R24">
    <cfRule type="expression" dxfId="381" priority="1">
      <formula>AND(ISNUMBER(R6), R6&gt;=5, NOT(ISBLANK(S6)))</formula>
    </cfRule>
    <cfRule type="expression" dxfId="380" priority="2">
      <formula>AND(ISNUMBER(R6), R6&gt;=5)</formula>
    </cfRule>
    <cfRule type="expression" dxfId="379" priority="3">
      <formula>AND(ISNUMBER(R6), R6&lt;5, NOT(ISBLANK(S6)))</formula>
    </cfRule>
    <cfRule type="expression" dxfId="378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392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34"/>
      <c r="D42" s="834"/>
      <c r="E42" s="834"/>
      <c r="F42" s="834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229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439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34"/>
      <c r="D42" s="834"/>
      <c r="E42" s="834"/>
      <c r="F42" s="834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229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455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34"/>
      <c r="D42" s="834"/>
      <c r="E42" s="834"/>
      <c r="F42" s="834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229</v>
      </c>
      <c r="M50" s="61"/>
    </row>
    <row r="51" spans="2:13" x14ac:dyDescent="0.2">
      <c r="B51" s="387" t="s">
        <v>136</v>
      </c>
      <c r="D51" t="s">
        <v>478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479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34"/>
      <c r="D41" s="834"/>
      <c r="E41" s="834"/>
      <c r="F41" s="83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229</v>
      </c>
      <c r="M49" s="61"/>
      <c r="N49" s="62"/>
      <c r="O49" s="61"/>
    </row>
    <row r="50" spans="2:15" x14ac:dyDescent="0.2">
      <c r="B50" s="387" t="s">
        <v>136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479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34"/>
      <c r="D41" s="834"/>
      <c r="E41" s="834"/>
      <c r="F41" s="83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524</v>
      </c>
      <c r="M49" s="61"/>
      <c r="N49" s="62"/>
      <c r="O49" s="61"/>
    </row>
    <row r="50" spans="2:15" x14ac:dyDescent="0.2">
      <c r="B50" s="387" t="s">
        <v>136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525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34"/>
      <c r="D42" s="834"/>
      <c r="E42" s="834"/>
      <c r="F42" s="834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524</v>
      </c>
      <c r="M50" s="61"/>
      <c r="N50" s="62"/>
    </row>
    <row r="51" spans="2:14" x14ac:dyDescent="0.2">
      <c r="B51" s="387" t="s">
        <v>136</v>
      </c>
      <c r="D51" t="s">
        <v>478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584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834"/>
      <c r="D42" s="834"/>
      <c r="E42" s="834"/>
      <c r="F42" s="834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614</v>
      </c>
      <c r="M50" s="61"/>
      <c r="N50" s="62"/>
      <c r="O50" s="61"/>
    </row>
    <row r="51" spans="2:15" x14ac:dyDescent="0.2">
      <c r="B51" s="387" t="s">
        <v>136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615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834"/>
      <c r="D42" s="834"/>
      <c r="E42" s="834"/>
      <c r="F42" s="834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614</v>
      </c>
      <c r="M50" s="61"/>
      <c r="N50" s="62"/>
      <c r="O50" s="61"/>
    </row>
    <row r="51" spans="2:15" x14ac:dyDescent="0.2">
      <c r="B51" s="387" t="s">
        <v>136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645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104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834"/>
      <c r="D42" s="834"/>
      <c r="E42" s="834"/>
      <c r="F42" s="834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614</v>
      </c>
      <c r="M50" s="61"/>
      <c r="N50" s="62"/>
      <c r="O50" s="61"/>
    </row>
    <row r="51" spans="2:15" x14ac:dyDescent="0.2">
      <c r="B51" s="387" t="s">
        <v>136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645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834"/>
      <c r="D42" s="834"/>
      <c r="E42" s="834"/>
      <c r="F42" s="834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674</v>
      </c>
      <c r="M50" s="61"/>
      <c r="N50" s="62"/>
      <c r="O50" s="61"/>
    </row>
    <row r="51" spans="2:15" x14ac:dyDescent="0.2">
      <c r="B51" s="387" t="s">
        <v>136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675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35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683</v>
      </c>
      <c r="F7" s="452" t="s">
        <v>684</v>
      </c>
      <c r="G7" s="452" t="s">
        <v>683</v>
      </c>
      <c r="H7" s="836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683</v>
      </c>
      <c r="F8" s="452" t="s">
        <v>684</v>
      </c>
      <c r="G8" s="452" t="s">
        <v>683</v>
      </c>
      <c r="H8" s="836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683</v>
      </c>
      <c r="F9" s="452" t="s">
        <v>684</v>
      </c>
      <c r="G9" s="452" t="s">
        <v>683</v>
      </c>
      <c r="H9" s="836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683</v>
      </c>
      <c r="F10" s="452" t="s">
        <v>684</v>
      </c>
      <c r="G10" s="452" t="s">
        <v>683</v>
      </c>
      <c r="H10" s="836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683</v>
      </c>
      <c r="F11" s="452" t="s">
        <v>684</v>
      </c>
      <c r="G11" s="452" t="s">
        <v>683</v>
      </c>
      <c r="H11" s="836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683</v>
      </c>
      <c r="F12" s="452" t="s">
        <v>686</v>
      </c>
      <c r="G12" s="306" t="s">
        <v>683</v>
      </c>
      <c r="H12" s="836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338</v>
      </c>
      <c r="F13" s="452" t="s">
        <v>665</v>
      </c>
      <c r="G13" s="452" t="s">
        <v>683</v>
      </c>
      <c r="H13" s="836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338</v>
      </c>
      <c r="F14" s="452" t="s">
        <v>666</v>
      </c>
      <c r="G14" s="452" t="s">
        <v>683</v>
      </c>
      <c r="H14" s="836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338</v>
      </c>
      <c r="F15" s="452" t="s">
        <v>666</v>
      </c>
      <c r="G15" s="452" t="s">
        <v>56</v>
      </c>
      <c r="H15" s="836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687</v>
      </c>
      <c r="F16" s="452" t="s">
        <v>666</v>
      </c>
      <c r="G16" s="452" t="s">
        <v>56</v>
      </c>
      <c r="H16" s="836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688</v>
      </c>
      <c r="F17" s="452" t="s">
        <v>328</v>
      </c>
      <c r="G17" s="452" t="s">
        <v>314</v>
      </c>
      <c r="H17" s="836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328</v>
      </c>
      <c r="F18" s="452" t="s">
        <v>684</v>
      </c>
      <c r="G18" s="452" t="s">
        <v>314</v>
      </c>
      <c r="H18" s="836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328</v>
      </c>
      <c r="F19" s="452" t="s">
        <v>684</v>
      </c>
      <c r="G19" s="452" t="s">
        <v>314</v>
      </c>
      <c r="H19" s="836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328</v>
      </c>
      <c r="F20" s="452" t="s">
        <v>690</v>
      </c>
      <c r="G20" s="452" t="s">
        <v>314</v>
      </c>
      <c r="H20" s="836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328</v>
      </c>
      <c r="F21" s="452" t="s">
        <v>690</v>
      </c>
      <c r="G21" s="452" t="s">
        <v>314</v>
      </c>
      <c r="H21" s="836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684</v>
      </c>
      <c r="F22" s="452" t="s">
        <v>691</v>
      </c>
      <c r="G22" s="452" t="s">
        <v>314</v>
      </c>
      <c r="H22" s="836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684</v>
      </c>
      <c r="F23" s="452" t="s">
        <v>691</v>
      </c>
      <c r="G23" s="452" t="s">
        <v>692</v>
      </c>
      <c r="H23" s="836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236</v>
      </c>
      <c r="F24" s="452" t="s">
        <v>691</v>
      </c>
      <c r="G24" s="452" t="s">
        <v>693</v>
      </c>
      <c r="H24" s="836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236</v>
      </c>
      <c r="F25" s="452" t="s">
        <v>695</v>
      </c>
      <c r="G25" s="452" t="s">
        <v>696</v>
      </c>
      <c r="H25" s="836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236</v>
      </c>
      <c r="F26" s="452" t="s">
        <v>697</v>
      </c>
      <c r="G26" s="452" t="s">
        <v>696</v>
      </c>
      <c r="H26" s="836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236</v>
      </c>
      <c r="F27" s="452" t="s">
        <v>697</v>
      </c>
      <c r="G27" s="452" t="s">
        <v>696</v>
      </c>
      <c r="H27" s="837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34"/>
      <c r="D41" s="834"/>
      <c r="E41" s="834"/>
      <c r="F41" s="83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698</v>
      </c>
      <c r="M49" s="61"/>
      <c r="N49" s="62"/>
      <c r="O49" s="61"/>
    </row>
    <row r="50" spans="2:15" x14ac:dyDescent="0.2">
      <c r="B50" s="387" t="s">
        <v>136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699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34"/>
      <c r="D41" s="834"/>
      <c r="E41" s="834"/>
      <c r="F41" s="83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698</v>
      </c>
      <c r="M49" s="61"/>
      <c r="N49" s="62"/>
      <c r="O49" s="61"/>
    </row>
    <row r="50" spans="2:15" x14ac:dyDescent="0.2">
      <c r="B50" s="387" t="s">
        <v>136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721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34"/>
      <c r="D41" s="834"/>
      <c r="E41" s="834"/>
      <c r="F41" s="83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698</v>
      </c>
      <c r="M49" s="61"/>
      <c r="N49" s="62"/>
      <c r="O49" s="61"/>
    </row>
    <row r="50" spans="2:15" x14ac:dyDescent="0.2">
      <c r="B50" s="387" t="s">
        <v>136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736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34"/>
      <c r="D40" s="834"/>
      <c r="E40" s="834"/>
      <c r="F40" s="83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764</v>
      </c>
    </row>
    <row r="49" spans="2:15" x14ac:dyDescent="0.2">
      <c r="B49" s="387" t="s">
        <v>136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766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34"/>
      <c r="D40" s="834"/>
      <c r="E40" s="834"/>
      <c r="F40" s="83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764</v>
      </c>
    </row>
    <row r="49" spans="2:15" x14ac:dyDescent="0.2">
      <c r="B49" s="387" t="s">
        <v>136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794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34"/>
      <c r="D40" s="834"/>
      <c r="E40" s="834"/>
      <c r="F40" s="83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820</v>
      </c>
    </row>
    <row r="49" spans="2:15" x14ac:dyDescent="0.2">
      <c r="B49" s="387" t="s">
        <v>136</v>
      </c>
      <c r="D49" t="s">
        <v>821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822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34"/>
      <c r="D40" s="834"/>
      <c r="E40" s="834"/>
      <c r="F40" s="83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844</v>
      </c>
    </row>
    <row r="49" spans="2:15" x14ac:dyDescent="0.2">
      <c r="B49" s="387" t="s">
        <v>136</v>
      </c>
      <c r="D49" t="s">
        <v>845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846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80</v>
      </c>
      <c r="N5" s="421" t="s">
        <v>81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34"/>
      <c r="D40" s="834"/>
      <c r="E40" s="834"/>
      <c r="F40" s="83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870</v>
      </c>
    </row>
    <row r="49" spans="2:15" x14ac:dyDescent="0.2">
      <c r="B49" s="387" t="s">
        <v>136</v>
      </c>
      <c r="D49" t="s">
        <v>871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872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80</v>
      </c>
      <c r="N5" s="421" t="s">
        <v>81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34"/>
      <c r="D40" s="834"/>
      <c r="E40" s="834"/>
      <c r="F40" s="83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892</v>
      </c>
    </row>
    <row r="49" spans="2:15" x14ac:dyDescent="0.2">
      <c r="B49" s="387" t="s">
        <v>136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894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34"/>
      <c r="D40" s="834"/>
      <c r="E40" s="834"/>
      <c r="F40" s="83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892</v>
      </c>
    </row>
    <row r="49" spans="2:15" x14ac:dyDescent="0.2">
      <c r="B49" s="387" t="s">
        <v>136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911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34"/>
      <c r="D40" s="834"/>
      <c r="E40" s="834"/>
      <c r="F40" s="83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892</v>
      </c>
    </row>
    <row r="49" spans="2:15" x14ac:dyDescent="0.2">
      <c r="B49" s="387" t="s">
        <v>136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928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80</v>
      </c>
      <c r="N5" s="421" t="s">
        <v>81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34"/>
      <c r="D40" s="834"/>
      <c r="E40" s="834"/>
      <c r="F40" s="83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892</v>
      </c>
    </row>
    <row r="49" spans="2:15" x14ac:dyDescent="0.2">
      <c r="B49" s="387" t="s">
        <v>136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957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80</v>
      </c>
      <c r="N5" s="421" t="s">
        <v>81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34"/>
      <c r="D40" s="834"/>
      <c r="E40" s="834"/>
      <c r="F40" s="83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983</v>
      </c>
    </row>
    <row r="49" spans="2:15" x14ac:dyDescent="0.2">
      <c r="B49" s="387" t="s">
        <v>136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984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80</v>
      </c>
      <c r="N5" s="421" t="s">
        <v>81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34"/>
      <c r="D40" s="834"/>
      <c r="E40" s="834"/>
      <c r="F40" s="83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1008</v>
      </c>
    </row>
    <row r="49" spans="2:15" x14ac:dyDescent="0.2">
      <c r="B49" s="387" t="s">
        <v>136</v>
      </c>
      <c r="D49" t="s">
        <v>1009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1010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34"/>
      <c r="D41" s="834"/>
      <c r="E41" s="834"/>
      <c r="F41" s="83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1040</v>
      </c>
    </row>
    <row r="50" spans="2:15" x14ac:dyDescent="0.2">
      <c r="B50" s="387" t="s">
        <v>136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1041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80</v>
      </c>
      <c r="N5" s="421" t="s">
        <v>81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34"/>
      <c r="D41" s="834"/>
      <c r="E41" s="834"/>
      <c r="F41" s="83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1040</v>
      </c>
    </row>
    <row r="50" spans="2:15" x14ac:dyDescent="0.2">
      <c r="B50" s="387" t="s">
        <v>136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1070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80</v>
      </c>
      <c r="N5" s="421" t="s">
        <v>81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34"/>
      <c r="D41" s="834"/>
      <c r="E41" s="834"/>
      <c r="F41" s="83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1040</v>
      </c>
    </row>
    <row r="50" spans="2:15" x14ac:dyDescent="0.2">
      <c r="B50" s="387" t="s">
        <v>136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1103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80</v>
      </c>
      <c r="N5" s="421" t="s">
        <v>81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34"/>
      <c r="D41" s="834"/>
      <c r="E41" s="834"/>
      <c r="F41" s="83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1040</v>
      </c>
    </row>
    <row r="50" spans="2:15" x14ac:dyDescent="0.2">
      <c r="B50" s="387" t="s">
        <v>136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1131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34"/>
      <c r="D41" s="834"/>
      <c r="E41" s="834"/>
      <c r="F41" s="83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1151</v>
      </c>
    </row>
    <row r="50" spans="2:15" x14ac:dyDescent="0.2">
      <c r="B50" s="387" t="s">
        <v>136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1152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34"/>
      <c r="D41" s="834"/>
      <c r="E41" s="834"/>
      <c r="F41" s="83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1151</v>
      </c>
    </row>
    <row r="50" spans="2:15" x14ac:dyDescent="0.2">
      <c r="B50" s="387" t="s">
        <v>136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1171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80</v>
      </c>
      <c r="N5" s="404" t="s">
        <v>81</v>
      </c>
      <c r="O5" s="411" t="s">
        <v>795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34"/>
      <c r="D42" s="834"/>
      <c r="E42" s="834"/>
      <c r="F42" s="8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1202</v>
      </c>
    </row>
    <row r="51" spans="2:15" x14ac:dyDescent="0.2">
      <c r="B51" s="387" t="s">
        <v>136</v>
      </c>
      <c r="D51" t="s">
        <v>1102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57" priority="1">
      <formula>AND(ISNUMBER(N6), N6&gt;=5, NOT(ISBLANK(O6)))</formula>
    </cfRule>
    <cfRule type="expression" dxfId="256" priority="2">
      <formula>AND(ISNUMBER(N6), N6&gt;=5)</formula>
    </cfRule>
    <cfRule type="expression" dxfId="255" priority="3">
      <formula>AND(ISNUMBER(N6), N6&lt;5, NOT(ISBLANK(O6)))</formula>
    </cfRule>
    <cfRule type="expression" dxfId="254" priority="4">
      <formula>AND(ISNUMBER(N6), N6&lt;5, ISBLANK(O6))</formula>
    </cfRule>
  </conditionalFormatting>
  <conditionalFormatting sqref="N14">
    <cfRule type="expression" dxfId="253" priority="9">
      <formula>AND(ISNUMBER(N14), N14&gt;=5, NOT(ISBLANK(O15)))</formula>
    </cfRule>
    <cfRule type="expression" dxfId="252" priority="10">
      <formula>AND(ISNUMBER(N14), N14&gt;=5)</formula>
    </cfRule>
    <cfRule type="expression" dxfId="251" priority="11">
      <formula>AND(ISNUMBER(N14), N14&lt;5, NOT(ISBLANK(O15)))</formula>
    </cfRule>
    <cfRule type="expression" dxfId="250" priority="12">
      <formula>AND(ISNUMBER(N14), N14&lt;5, ISBLANK(O15))</formula>
    </cfRule>
  </conditionalFormatting>
  <conditionalFormatting sqref="N15">
    <cfRule type="expression" dxfId="249" priority="13">
      <formula>AND(ISNUMBER(N15), N15&gt;=5, NOT(ISBLANK(#REF!)))</formula>
    </cfRule>
    <cfRule type="expression" dxfId="248" priority="14">
      <formula>AND(ISNUMBER(N15), N15&gt;=5)</formula>
    </cfRule>
    <cfRule type="expression" dxfId="247" priority="15">
      <formula>AND(ISNUMBER(N15), N15&lt;5, NOT(ISBLANK(#REF!)))</formula>
    </cfRule>
    <cfRule type="expression" dxfId="246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1203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34"/>
      <c r="D42" s="834"/>
      <c r="E42" s="834"/>
      <c r="F42" s="8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D52" t="s">
        <v>1209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1210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34"/>
      <c r="D42" s="834"/>
      <c r="E42" s="834"/>
      <c r="F42" s="8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1217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34"/>
      <c r="D42" s="834"/>
      <c r="E42" s="834"/>
      <c r="F42" s="8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1220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34"/>
      <c r="D42" s="834"/>
      <c r="E42" s="834"/>
      <c r="F42" s="8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1233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34"/>
      <c r="D42" s="834"/>
      <c r="E42" s="834"/>
      <c r="F42" s="8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1250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34"/>
      <c r="D42" s="834"/>
      <c r="E42" s="834"/>
      <c r="F42" s="8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1269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34"/>
      <c r="D42" s="834"/>
      <c r="E42" s="834"/>
      <c r="F42" s="8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1280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34"/>
      <c r="D42" s="834"/>
      <c r="E42" s="834"/>
      <c r="F42" s="8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1289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34"/>
      <c r="D42" s="834"/>
      <c r="E42" s="834"/>
      <c r="F42" s="8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1307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34" t="s">
        <v>58</v>
      </c>
      <c r="D42" s="834"/>
      <c r="E42" s="834"/>
      <c r="F42" s="8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1323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34" t="s">
        <v>58</v>
      </c>
      <c r="D42" s="834"/>
      <c r="E42" s="834"/>
      <c r="F42" s="8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1342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8"/>
      <c r="N19" s="83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34" t="s">
        <v>58</v>
      </c>
      <c r="D27" s="834"/>
      <c r="E27" s="834"/>
      <c r="F27" s="83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1357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80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8"/>
      <c r="N19" s="83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34" t="s">
        <v>58</v>
      </c>
      <c r="D27" s="834"/>
      <c r="E27" s="834"/>
      <c r="F27" s="83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1380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80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8"/>
      <c r="N19" s="83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34"/>
      <c r="D27" s="834"/>
      <c r="E27" s="834"/>
      <c r="F27" s="83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1403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80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38"/>
      <c r="N19" s="83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34"/>
      <c r="D27" s="834"/>
      <c r="E27" s="834"/>
      <c r="F27" s="83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1428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8"/>
      <c r="N19" s="83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834"/>
      <c r="D27" s="834"/>
      <c r="E27" s="834"/>
      <c r="F27" s="83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1445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80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38"/>
      <c r="N19" s="83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834" t="s">
        <v>1460</v>
      </c>
      <c r="D27" s="834"/>
      <c r="E27" s="834"/>
      <c r="F27" s="83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1461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80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8"/>
      <c r="N19" s="83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834"/>
      <c r="D27" s="834"/>
      <c r="E27" s="834"/>
      <c r="F27" s="83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1483</v>
      </c>
    </row>
    <row r="33" spans="2:15" x14ac:dyDescent="0.2">
      <c r="B33" s="56"/>
      <c r="D33" s="246" t="s">
        <v>1484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1485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1486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80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8"/>
      <c r="N19" s="83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34"/>
      <c r="D26" s="834"/>
      <c r="E26" s="834"/>
      <c r="F26" s="83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1519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834" t="s">
        <v>58</v>
      </c>
      <c r="D26" s="834"/>
      <c r="E26" s="834"/>
      <c r="F26" s="83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1549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80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834" t="s">
        <v>58</v>
      </c>
      <c r="D26" s="834"/>
      <c r="E26" s="834"/>
      <c r="F26" s="83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5" spans="2:15" x14ac:dyDescent="0.2">
      <c r="B35" s="127" t="s">
        <v>134</v>
      </c>
      <c r="D35" s="247" t="s">
        <v>1485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1570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834"/>
      <c r="D20" s="834"/>
      <c r="E20" s="834"/>
      <c r="F20" s="83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134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1606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834" t="s">
        <v>1645</v>
      </c>
      <c r="D20" s="834"/>
      <c r="E20" s="834"/>
      <c r="F20" s="83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134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1646</v>
      </c>
      <c r="F35">
        <v>44</v>
      </c>
      <c r="M35" s="61"/>
      <c r="N35" s="62"/>
      <c r="O35" s="61"/>
    </row>
    <row r="36" spans="5:15" hidden="1" x14ac:dyDescent="0.2">
      <c r="E36" s="254" t="s">
        <v>1647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1648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1649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1650</v>
      </c>
      <c r="F39">
        <f>26+16</f>
        <v>42</v>
      </c>
    </row>
    <row r="40" spans="5:15" hidden="1" x14ac:dyDescent="0.2">
      <c r="E40" s="254" t="s">
        <v>1651</v>
      </c>
      <c r="F40">
        <f>38+24</f>
        <v>62</v>
      </c>
    </row>
    <row r="41" spans="5:15" hidden="1" x14ac:dyDescent="0.2">
      <c r="E41" s="254" t="s">
        <v>1652</v>
      </c>
      <c r="F41">
        <v>15</v>
      </c>
    </row>
    <row r="42" spans="5:15" hidden="1" x14ac:dyDescent="0.2">
      <c r="E42" s="254" t="s">
        <v>1653</v>
      </c>
      <c r="F42">
        <v>14</v>
      </c>
    </row>
    <row r="43" spans="5:15" hidden="1" x14ac:dyDescent="0.2">
      <c r="E43" s="254" t="s">
        <v>1654</v>
      </c>
      <c r="F43">
        <v>11</v>
      </c>
    </row>
    <row r="44" spans="5:15" hidden="1" x14ac:dyDescent="0.2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1656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134</v>
      </c>
      <c r="D29" s="247" t="s">
        <v>1485</v>
      </c>
    </row>
    <row r="31" spans="2:20" x14ac:dyDescent="0.2">
      <c r="M31" s="839"/>
      <c r="N31" s="839"/>
      <c r="O31" s="839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40" t="s">
        <v>78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1" t="s">
        <v>1685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134</v>
      </c>
      <c r="D29" s="167" t="s">
        <v>1485</v>
      </c>
    </row>
    <row r="31" spans="2:20" x14ac:dyDescent="0.2">
      <c r="M31" s="839"/>
      <c r="N31" s="839"/>
      <c r="O31" s="839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</row>
    <row r="2" spans="2:20" ht="18.75" x14ac:dyDescent="0.25">
      <c r="B2" s="840" t="s">
        <v>78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1" t="s">
        <v>1702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134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9"/>
      <c r="N31" s="839"/>
      <c r="O31" s="839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 ht="18.75" x14ac:dyDescent="0.25">
      <c r="B2" s="840" t="s">
        <v>78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41" t="s">
        <v>1733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134</v>
      </c>
      <c r="D29" s="167" t="s">
        <v>1731</v>
      </c>
    </row>
    <row r="30" spans="2:22" x14ac:dyDescent="0.2">
      <c r="D30" t="s">
        <v>1732</v>
      </c>
    </row>
    <row r="31" spans="2:22" x14ac:dyDescent="0.2">
      <c r="M31" s="839"/>
      <c r="N31" s="839"/>
      <c r="O31" s="83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</row>
    <row r="2" spans="2:20" ht="18.75" x14ac:dyDescent="0.25">
      <c r="B2" s="840" t="s">
        <v>78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1" t="s">
        <v>1741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134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9"/>
      <c r="N31" s="839"/>
      <c r="O31" s="839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 ht="18.75" x14ac:dyDescent="0.25">
      <c r="B2" s="840" t="s">
        <v>78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41" t="s">
        <v>1765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134</v>
      </c>
      <c r="D29" s="167" t="s">
        <v>1731</v>
      </c>
    </row>
    <row r="31" spans="2:22" x14ac:dyDescent="0.2">
      <c r="M31" s="839"/>
      <c r="N31" s="839"/>
      <c r="O31" s="83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 ht="18.75" x14ac:dyDescent="0.25">
      <c r="B2" s="840" t="s">
        <v>78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41" t="s">
        <v>1775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134</v>
      </c>
      <c r="D29" s="167" t="s">
        <v>1731</v>
      </c>
    </row>
    <row r="31" spans="2:22" x14ac:dyDescent="0.2">
      <c r="M31" s="839"/>
      <c r="N31" s="839"/>
      <c r="O31" s="83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 ht="18.75" x14ac:dyDescent="0.25">
      <c r="B2" s="840" t="s">
        <v>78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41" t="s">
        <v>1783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1483</v>
      </c>
    </row>
    <row r="24" spans="2:22" x14ac:dyDescent="0.2">
      <c r="B24" s="56"/>
      <c r="D24" s="58" t="s">
        <v>1484</v>
      </c>
    </row>
    <row r="27" spans="2:22" x14ac:dyDescent="0.2">
      <c r="B27" s="127" t="s">
        <v>134</v>
      </c>
      <c r="D27" s="167" t="s">
        <v>1797</v>
      </c>
    </row>
    <row r="29" spans="2:22" x14ac:dyDescent="0.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 ht="18.75" x14ac:dyDescent="0.25">
      <c r="B2" s="840" t="s">
        <v>78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845" t="s">
        <v>1802</v>
      </c>
      <c r="N2" s="846"/>
      <c r="O2" s="846"/>
      <c r="P2" s="846"/>
      <c r="Q2" s="846"/>
      <c r="R2" s="846"/>
      <c r="S2" s="846"/>
      <c r="T2" s="846"/>
      <c r="U2" s="846"/>
      <c r="V2" s="846"/>
    </row>
    <row r="3" spans="2:22" x14ac:dyDescent="0.2">
      <c r="B3" s="841" t="s">
        <v>1803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841" t="s">
        <v>1803</v>
      </c>
      <c r="N3" s="841"/>
      <c r="O3" s="841"/>
      <c r="P3" s="841"/>
      <c r="Q3" s="841"/>
      <c r="R3" s="841"/>
      <c r="S3" s="841"/>
      <c r="T3" s="841"/>
      <c r="U3" s="841"/>
      <c r="V3" s="84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7"/>
      <c r="N5" s="848"/>
      <c r="O5" s="849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50"/>
      <c r="N6" s="851"/>
      <c r="O6" s="852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42" t="s">
        <v>1802</v>
      </c>
      <c r="N7" s="843"/>
      <c r="O7" s="84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1684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134</v>
      </c>
      <c r="D29" s="167" t="s">
        <v>1818</v>
      </c>
    </row>
    <row r="31" spans="2:22" x14ac:dyDescent="0.2">
      <c r="M31" s="839"/>
      <c r="N31" s="839"/>
      <c r="O31" s="83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 ht="18.75" x14ac:dyDescent="0.25">
      <c r="B2" s="840" t="s">
        <v>78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845" t="s">
        <v>1802</v>
      </c>
      <c r="N2" s="846"/>
      <c r="O2" s="846"/>
      <c r="P2" s="846"/>
      <c r="Q2" s="846"/>
      <c r="R2" s="846"/>
      <c r="S2" s="846"/>
      <c r="T2" s="846"/>
      <c r="U2" s="846"/>
      <c r="V2" s="846"/>
    </row>
    <row r="3" spans="2:22" x14ac:dyDescent="0.2">
      <c r="B3" s="841" t="s">
        <v>1819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841" t="s">
        <v>1819</v>
      </c>
      <c r="N3" s="841"/>
      <c r="O3" s="841"/>
      <c r="P3" s="841"/>
      <c r="Q3" s="841"/>
      <c r="R3" s="841"/>
      <c r="S3" s="841"/>
      <c r="T3" s="841"/>
      <c r="U3" s="841"/>
      <c r="V3" s="84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7"/>
      <c r="N5" s="848"/>
      <c r="O5" s="849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50"/>
      <c r="N6" s="851"/>
      <c r="O6" s="852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83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42" t="s">
        <v>1802</v>
      </c>
      <c r="N7" s="843"/>
      <c r="O7" s="84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134</v>
      </c>
      <c r="D29" s="118" t="s">
        <v>1822</v>
      </c>
    </row>
    <row r="31" spans="2:22" x14ac:dyDescent="0.2">
      <c r="M31" s="839"/>
      <c r="N31" s="839"/>
      <c r="O31" s="83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 ht="18.75" x14ac:dyDescent="0.25">
      <c r="B2" s="840" t="s">
        <v>78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845" t="s">
        <v>1802</v>
      </c>
      <c r="N2" s="846"/>
      <c r="O2" s="846"/>
      <c r="P2" s="846"/>
      <c r="Q2" s="846"/>
      <c r="R2" s="846"/>
      <c r="S2" s="846"/>
      <c r="T2" s="846"/>
      <c r="U2" s="846"/>
      <c r="V2" s="846"/>
    </row>
    <row r="3" spans="2:22" x14ac:dyDescent="0.2">
      <c r="B3" s="841" t="s">
        <v>1823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841" t="s">
        <v>1823</v>
      </c>
      <c r="N3" s="841"/>
      <c r="O3" s="841"/>
      <c r="P3" s="841"/>
      <c r="Q3" s="841"/>
      <c r="R3" s="841"/>
      <c r="S3" s="841"/>
      <c r="T3" s="841"/>
      <c r="U3" s="841"/>
      <c r="V3" s="84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7"/>
      <c r="N5" s="848"/>
      <c r="O5" s="849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50"/>
      <c r="N6" s="851"/>
      <c r="O6" s="852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42" t="s">
        <v>1802</v>
      </c>
      <c r="N7" s="843"/>
      <c r="O7" s="84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134</v>
      </c>
      <c r="D29" s="118" t="s">
        <v>1822</v>
      </c>
    </row>
    <row r="31" spans="2:22" x14ac:dyDescent="0.2">
      <c r="M31" s="839"/>
      <c r="N31" s="839"/>
      <c r="O31" s="83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 ht="18.75" x14ac:dyDescent="0.25">
      <c r="B2" s="840" t="s">
        <v>78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845" t="s">
        <v>1802</v>
      </c>
      <c r="N2" s="846"/>
      <c r="O2" s="846"/>
      <c r="P2" s="846"/>
      <c r="Q2" s="846"/>
      <c r="R2" s="846"/>
      <c r="S2" s="846"/>
      <c r="T2" s="846"/>
      <c r="U2" s="846"/>
      <c r="V2" s="846"/>
    </row>
    <row r="3" spans="2:22" x14ac:dyDescent="0.2">
      <c r="B3" s="841" t="s">
        <v>1824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841" t="s">
        <v>1824</v>
      </c>
      <c r="N3" s="841"/>
      <c r="O3" s="841"/>
      <c r="P3" s="841"/>
      <c r="Q3" s="841"/>
      <c r="R3" s="841"/>
      <c r="S3" s="841"/>
      <c r="T3" s="841"/>
      <c r="U3" s="841"/>
      <c r="V3" s="84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7"/>
      <c r="N5" s="848"/>
      <c r="O5" s="849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50"/>
      <c r="N6" s="851"/>
      <c r="O6" s="852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42" t="s">
        <v>1802</v>
      </c>
      <c r="N7" s="843"/>
      <c r="O7" s="84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134</v>
      </c>
      <c r="D29" s="118" t="s">
        <v>1822</v>
      </c>
    </row>
    <row r="31" spans="2:22" x14ac:dyDescent="0.2">
      <c r="M31" s="839"/>
      <c r="N31" s="839"/>
      <c r="O31" s="83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 ht="18.75" x14ac:dyDescent="0.25">
      <c r="B2" s="840" t="s">
        <v>78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845" t="s">
        <v>1802</v>
      </c>
      <c r="N2" s="846"/>
      <c r="O2" s="846"/>
      <c r="P2" s="846"/>
      <c r="Q2" s="846"/>
      <c r="R2" s="846"/>
      <c r="S2" s="846"/>
      <c r="T2" s="846"/>
      <c r="U2" s="846"/>
      <c r="V2" s="846"/>
    </row>
    <row r="3" spans="2:22" x14ac:dyDescent="0.2">
      <c r="B3" s="841" t="s">
        <v>1825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841" t="s">
        <v>1825</v>
      </c>
      <c r="N3" s="841"/>
      <c r="O3" s="841"/>
      <c r="P3" s="841"/>
      <c r="Q3" s="841"/>
      <c r="R3" s="841"/>
      <c r="S3" s="841"/>
      <c r="T3" s="841"/>
      <c r="U3" s="841"/>
      <c r="V3" s="84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7"/>
      <c r="N5" s="848"/>
      <c r="O5" s="849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50"/>
      <c r="N6" s="851"/>
      <c r="O6" s="852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83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42" t="s">
        <v>1802</v>
      </c>
      <c r="N7" s="843"/>
      <c r="O7" s="844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134</v>
      </c>
      <c r="D29" s="118" t="s">
        <v>1822</v>
      </c>
    </row>
    <row r="31" spans="2:22" x14ac:dyDescent="0.2">
      <c r="M31" s="839"/>
      <c r="N31" s="839"/>
      <c r="O31" s="83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 ht="18.75" x14ac:dyDescent="0.25">
      <c r="B2" s="840" t="s">
        <v>78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845" t="s">
        <v>1802</v>
      </c>
      <c r="N2" s="846"/>
      <c r="O2" s="846"/>
      <c r="P2" s="846"/>
      <c r="Q2" s="846"/>
      <c r="R2" s="846"/>
      <c r="S2" s="846"/>
      <c r="T2" s="846"/>
      <c r="U2" s="846"/>
      <c r="V2" s="846"/>
    </row>
    <row r="3" spans="2:22" x14ac:dyDescent="0.2">
      <c r="B3" s="841" t="s">
        <v>1828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841" t="s">
        <v>1828</v>
      </c>
      <c r="N3" s="841"/>
      <c r="O3" s="841"/>
      <c r="P3" s="841"/>
      <c r="Q3" s="841"/>
      <c r="R3" s="841"/>
      <c r="S3" s="841"/>
      <c r="T3" s="841"/>
      <c r="U3" s="841"/>
      <c r="V3" s="84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7"/>
      <c r="N5" s="848"/>
      <c r="O5" s="849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50"/>
      <c r="N6" s="851"/>
      <c r="O6" s="852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42" t="s">
        <v>1802</v>
      </c>
      <c r="N7" s="843"/>
      <c r="O7" s="84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134</v>
      </c>
      <c r="D29" s="118" t="s">
        <v>1822</v>
      </c>
    </row>
    <row r="31" spans="2:22" x14ac:dyDescent="0.2">
      <c r="D31" s="102" t="s">
        <v>1111</v>
      </c>
      <c r="E31" s="102"/>
      <c r="F31" s="79"/>
      <c r="G31" s="79"/>
      <c r="H31" s="79"/>
      <c r="I31" s="79"/>
      <c r="J31" s="79"/>
      <c r="K31" s="149"/>
      <c r="M31" s="839"/>
      <c r="N31" s="839"/>
      <c r="O31" s="839"/>
    </row>
    <row r="32" spans="2:22" x14ac:dyDescent="0.2">
      <c r="D32" s="103" t="s">
        <v>707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1798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 ht="18.75" x14ac:dyDescent="0.25">
      <c r="B2" s="840" t="s">
        <v>78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845" t="s">
        <v>1802</v>
      </c>
      <c r="N2" s="846"/>
      <c r="O2" s="846"/>
      <c r="P2" s="846"/>
      <c r="Q2" s="846"/>
      <c r="R2" s="846"/>
      <c r="S2" s="846"/>
      <c r="T2" s="846"/>
      <c r="U2" s="846"/>
      <c r="V2" s="846"/>
    </row>
    <row r="3" spans="2:22" x14ac:dyDescent="0.2">
      <c r="B3" s="841" t="s">
        <v>1830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841" t="s">
        <v>1830</v>
      </c>
      <c r="N3" s="841"/>
      <c r="O3" s="841"/>
      <c r="P3" s="841"/>
      <c r="Q3" s="841"/>
      <c r="R3" s="841"/>
      <c r="S3" s="841"/>
      <c r="T3" s="841"/>
      <c r="U3" s="841"/>
      <c r="V3" s="84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7"/>
      <c r="N5" s="848"/>
      <c r="O5" s="849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50"/>
      <c r="N6" s="851"/>
      <c r="O6" s="852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42" t="s">
        <v>1802</v>
      </c>
      <c r="N7" s="843"/>
      <c r="O7" s="84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134</v>
      </c>
      <c r="D29" s="118" t="s">
        <v>1822</v>
      </c>
    </row>
    <row r="31" spans="2:22" x14ac:dyDescent="0.2">
      <c r="M31" s="839"/>
      <c r="N31" s="839"/>
      <c r="O31" s="83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 ht="18.75" x14ac:dyDescent="0.25">
      <c r="B2" s="840" t="s">
        <v>78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845" t="s">
        <v>1802</v>
      </c>
      <c r="N2" s="846"/>
      <c r="O2" s="846"/>
      <c r="P2" s="846"/>
      <c r="Q2" s="846"/>
      <c r="R2" s="846"/>
      <c r="S2" s="846"/>
      <c r="T2" s="846"/>
      <c r="U2" s="846"/>
      <c r="V2" s="846"/>
    </row>
    <row r="3" spans="2:22" x14ac:dyDescent="0.2">
      <c r="B3" s="841" t="s">
        <v>1834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841" t="s">
        <v>1834</v>
      </c>
      <c r="N3" s="841"/>
      <c r="O3" s="841"/>
      <c r="P3" s="841"/>
      <c r="Q3" s="841"/>
      <c r="R3" s="841"/>
      <c r="S3" s="841"/>
      <c r="T3" s="841"/>
      <c r="U3" s="841"/>
      <c r="V3" s="84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7"/>
      <c r="N5" s="848"/>
      <c r="O5" s="849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50"/>
      <c r="N6" s="851"/>
      <c r="O6" s="852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42" t="s">
        <v>1802</v>
      </c>
      <c r="N7" s="843"/>
      <c r="O7" s="844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1821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 ht="18.75" x14ac:dyDescent="0.25">
      <c r="B2" s="840" t="s">
        <v>78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845" t="s">
        <v>1802</v>
      </c>
      <c r="N2" s="846"/>
      <c r="O2" s="846"/>
      <c r="P2" s="846"/>
      <c r="Q2" s="846"/>
      <c r="R2" s="846"/>
      <c r="S2" s="846"/>
      <c r="T2" s="846"/>
      <c r="U2" s="846"/>
      <c r="V2" s="846"/>
    </row>
    <row r="3" spans="2:22" x14ac:dyDescent="0.2">
      <c r="B3" s="841" t="s">
        <v>1837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841" t="s">
        <v>1837</v>
      </c>
      <c r="N3" s="841"/>
      <c r="O3" s="841"/>
      <c r="P3" s="841"/>
      <c r="Q3" s="841"/>
      <c r="R3" s="841"/>
      <c r="S3" s="841"/>
      <c r="T3" s="841"/>
      <c r="U3" s="841"/>
      <c r="V3" s="84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7"/>
      <c r="N5" s="848"/>
      <c r="O5" s="849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50"/>
      <c r="N6" s="851"/>
      <c r="O6" s="852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42" t="s">
        <v>1802</v>
      </c>
      <c r="N7" s="843"/>
      <c r="O7" s="844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 x14ac:dyDescent="0.2">
      <c r="B21" s="58" t="s">
        <v>1821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 ht="18.75" x14ac:dyDescent="0.25">
      <c r="B2" s="840" t="s">
        <v>78</v>
      </c>
      <c r="C2" s="853"/>
      <c r="D2" s="853"/>
      <c r="E2" s="853"/>
      <c r="F2" s="853"/>
      <c r="G2" s="853"/>
      <c r="H2" s="853"/>
      <c r="I2" s="853"/>
      <c r="J2" s="853"/>
      <c r="K2" s="853"/>
      <c r="L2" s="61"/>
      <c r="M2" s="845" t="s">
        <v>1802</v>
      </c>
      <c r="N2" s="846"/>
      <c r="O2" s="846"/>
      <c r="P2" s="846"/>
      <c r="Q2" s="846"/>
      <c r="R2" s="846"/>
      <c r="S2" s="846"/>
      <c r="T2" s="846"/>
      <c r="U2" s="846"/>
      <c r="V2" s="846"/>
    </row>
    <row r="3" spans="2:22" x14ac:dyDescent="0.2">
      <c r="B3" s="841" t="s">
        <v>1841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839" t="s">
        <v>1841</v>
      </c>
      <c r="N3" s="839"/>
      <c r="O3" s="839"/>
      <c r="P3" s="839"/>
      <c r="Q3" s="839"/>
      <c r="R3" s="839"/>
      <c r="S3" s="839"/>
      <c r="T3" s="839"/>
      <c r="U3" s="839"/>
      <c r="V3" s="8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7"/>
      <c r="N5" s="848"/>
      <c r="O5" s="849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50"/>
      <c r="N6" s="851"/>
      <c r="O6" s="852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42" t="s">
        <v>1802</v>
      </c>
      <c r="N7" s="843"/>
      <c r="O7" s="844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 x14ac:dyDescent="0.2">
      <c r="B21" s="58" t="s">
        <v>1821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  <row r="27" spans="2:22" x14ac:dyDescent="0.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707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1003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 x14ac:dyDescent="0.2">
      <c r="B2" s="839" t="s">
        <v>1846</v>
      </c>
      <c r="C2" s="839"/>
      <c r="D2" s="839"/>
      <c r="E2" s="839"/>
      <c r="F2" s="839"/>
      <c r="G2" s="839"/>
      <c r="H2" s="839"/>
      <c r="I2" s="839"/>
      <c r="J2" s="839"/>
      <c r="K2" s="839"/>
      <c r="L2" s="839"/>
      <c r="M2" s="839"/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40" t="s">
        <v>78</v>
      </c>
      <c r="C4" s="853"/>
      <c r="D4" s="853"/>
      <c r="E4" s="853"/>
      <c r="F4" s="853"/>
      <c r="G4" s="853"/>
      <c r="H4" s="853"/>
      <c r="I4" s="853"/>
      <c r="J4" s="853"/>
      <c r="K4" s="853"/>
      <c r="L4" s="61"/>
      <c r="M4" s="845" t="s">
        <v>1802</v>
      </c>
      <c r="N4" s="846"/>
      <c r="O4" s="846"/>
      <c r="P4" s="846"/>
      <c r="Q4" s="846"/>
      <c r="R4" s="846"/>
      <c r="S4" s="846"/>
      <c r="T4" s="846"/>
      <c r="U4" s="846"/>
      <c r="V4" s="846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7"/>
      <c r="N5" s="848"/>
      <c r="O5" s="849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50"/>
      <c r="N6" s="851"/>
      <c r="O6" s="852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42" t="s">
        <v>1802</v>
      </c>
      <c r="N7" s="843"/>
      <c r="O7" s="844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1003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1003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1003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1003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1003</v>
      </c>
      <c r="U20" s="72"/>
      <c r="V20" s="72"/>
    </row>
    <row r="21" spans="2:22" x14ac:dyDescent="0.2">
      <c r="B21" s="58" t="s">
        <v>1821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1003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4" t="s">
        <v>77</v>
      </c>
      <c r="C2" s="854"/>
      <c r="D2" s="854"/>
      <c r="E2" s="854"/>
      <c r="F2" s="854"/>
      <c r="G2" s="854"/>
      <c r="H2" s="854"/>
      <c r="I2" s="854"/>
      <c r="J2" s="854"/>
      <c r="K2" s="854"/>
    </row>
    <row r="3" spans="2:11" ht="18.75" x14ac:dyDescent="0.25">
      <c r="B3" s="840" t="s">
        <v>78</v>
      </c>
      <c r="C3" s="853"/>
      <c r="D3" s="853"/>
      <c r="E3" s="853"/>
      <c r="F3" s="853"/>
      <c r="G3" s="853"/>
      <c r="H3" s="853"/>
      <c r="I3" s="853"/>
      <c r="J3" s="853"/>
      <c r="K3" s="853"/>
    </row>
    <row r="4" spans="2:11" x14ac:dyDescent="0.2">
      <c r="B4" s="841" t="s">
        <v>1850</v>
      </c>
      <c r="C4" s="841"/>
      <c r="D4" s="841"/>
      <c r="E4" s="841"/>
      <c r="F4" s="841"/>
      <c r="G4" s="841"/>
      <c r="H4" s="841"/>
      <c r="I4" s="841"/>
      <c r="J4" s="841"/>
      <c r="K4" s="841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4" t="s">
        <v>77</v>
      </c>
      <c r="C2" s="854"/>
      <c r="D2" s="854"/>
      <c r="E2" s="854"/>
      <c r="F2" s="854"/>
      <c r="G2" s="854"/>
      <c r="H2" s="854"/>
      <c r="I2" s="854"/>
      <c r="J2" s="854"/>
      <c r="K2" s="854"/>
    </row>
    <row r="3" spans="2:11" ht="18.75" x14ac:dyDescent="0.25">
      <c r="B3" s="840" t="s">
        <v>78</v>
      </c>
      <c r="C3" s="853"/>
      <c r="D3" s="853"/>
      <c r="E3" s="853"/>
      <c r="F3" s="853"/>
      <c r="G3" s="853"/>
      <c r="H3" s="853"/>
      <c r="I3" s="853"/>
      <c r="J3" s="853"/>
      <c r="K3" s="853"/>
    </row>
    <row r="4" spans="2:11" x14ac:dyDescent="0.2">
      <c r="B4" s="841" t="s">
        <v>1860</v>
      </c>
      <c r="C4" s="841"/>
      <c r="D4" s="841"/>
      <c r="E4" s="841"/>
      <c r="F4" s="841"/>
      <c r="G4" s="841"/>
      <c r="H4" s="841"/>
      <c r="I4" s="841"/>
      <c r="J4" s="841"/>
      <c r="K4" s="841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54" t="s">
        <v>77</v>
      </c>
      <c r="C2" s="854"/>
      <c r="D2" s="854"/>
      <c r="E2" s="854"/>
      <c r="F2" s="854"/>
      <c r="G2" s="854"/>
      <c r="H2" s="854"/>
      <c r="I2" s="854"/>
      <c r="J2" s="854"/>
      <c r="K2" s="854"/>
    </row>
    <row r="3" spans="2:11" ht="18.75" x14ac:dyDescent="0.25">
      <c r="B3" s="840" t="s">
        <v>78</v>
      </c>
      <c r="C3" s="853"/>
      <c r="D3" s="853"/>
      <c r="E3" s="853"/>
      <c r="F3" s="853"/>
      <c r="G3" s="853"/>
      <c r="H3" s="853"/>
      <c r="I3" s="853"/>
      <c r="J3" s="853"/>
      <c r="K3" s="853"/>
    </row>
    <row r="4" spans="2:11" x14ac:dyDescent="0.2">
      <c r="B4" s="841" t="s">
        <v>1863</v>
      </c>
      <c r="C4" s="841"/>
      <c r="D4" s="841"/>
      <c r="E4" s="841"/>
      <c r="F4" s="841"/>
      <c r="G4" s="841"/>
      <c r="H4" s="841"/>
      <c r="I4" s="841"/>
      <c r="J4" s="841"/>
      <c r="K4" s="841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1864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229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1886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262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1886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834"/>
      <c r="D47" s="834"/>
      <c r="E47" s="834"/>
      <c r="F47" s="83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1925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1930</v>
      </c>
      <c r="G15" s="618" t="s">
        <v>1928</v>
      </c>
      <c r="H15" s="585" t="s">
        <v>108</v>
      </c>
      <c r="I15" s="619" t="s">
        <v>108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1928</v>
      </c>
      <c r="H16" s="585" t="s">
        <v>108</v>
      </c>
      <c r="I16" s="619" t="s">
        <v>108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388</v>
      </c>
      <c r="G17" s="618" t="s">
        <v>1928</v>
      </c>
      <c r="H17" s="585" t="s">
        <v>108</v>
      </c>
      <c r="I17" s="619" t="s">
        <v>108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388</v>
      </c>
      <c r="G18" s="618" t="s">
        <v>1928</v>
      </c>
      <c r="H18" s="585" t="s">
        <v>108</v>
      </c>
      <c r="I18" s="619" t="s">
        <v>108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308</v>
      </c>
      <c r="G19" s="618" t="s">
        <v>251</v>
      </c>
      <c r="H19" s="585" t="s">
        <v>108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34"/>
      <c r="D47" s="834"/>
      <c r="E47" s="834"/>
      <c r="F47" s="83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1939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34"/>
      <c r="D47" s="834"/>
      <c r="E47" s="834"/>
      <c r="F47" s="83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5" t="s">
        <v>77</v>
      </c>
      <c r="C1" s="855"/>
      <c r="D1" s="855"/>
      <c r="E1" s="855"/>
      <c r="F1" s="855"/>
      <c r="G1" s="855"/>
      <c r="H1" s="855"/>
      <c r="I1" s="855"/>
      <c r="J1" s="855"/>
      <c r="K1" s="85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1972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 x14ac:dyDescent="0.2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2022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2023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80</v>
      </c>
      <c r="N5" s="442" t="s">
        <v>81</v>
      </c>
      <c r="O5" s="664" t="s">
        <v>82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2080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2022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856" t="s">
        <v>2129</v>
      </c>
      <c r="C60" s="856"/>
      <c r="D60" s="856"/>
      <c r="E60" s="856"/>
    </row>
    <row r="61" spans="1:15" x14ac:dyDescent="0.2">
      <c r="B61" s="856" t="s">
        <v>2130</v>
      </c>
      <c r="C61" s="856"/>
      <c r="D61" s="834"/>
      <c r="E61" s="834"/>
      <c r="F61" s="834"/>
    </row>
    <row r="62" spans="1:15" x14ac:dyDescent="0.2">
      <c r="B62" s="856" t="s">
        <v>2131</v>
      </c>
      <c r="C62" s="856"/>
      <c r="D62" s="856"/>
      <c r="E62" s="856"/>
      <c r="F62" s="856"/>
    </row>
    <row r="63" spans="1:15" x14ac:dyDescent="0.2">
      <c r="B63" s="856" t="s">
        <v>2132</v>
      </c>
      <c r="C63" s="856"/>
      <c r="D63" s="856"/>
      <c r="E63" s="856"/>
      <c r="F63" s="856"/>
    </row>
    <row r="64" spans="1:15" x14ac:dyDescent="0.2">
      <c r="B64" s="856" t="s">
        <v>2133</v>
      </c>
      <c r="C64" s="856"/>
      <c r="D64" s="856"/>
      <c r="E64" s="856"/>
      <c r="F64" s="856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2134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2174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2204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2228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80</v>
      </c>
      <c r="N5" s="442" t="s">
        <v>81</v>
      </c>
      <c r="O5" s="652" t="s">
        <v>82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2228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2180</v>
      </c>
      <c r="I17" s="452" t="s">
        <v>2085</v>
      </c>
      <c r="J17" s="740" t="s">
        <v>67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2253</v>
      </c>
      <c r="I18" s="452" t="s">
        <v>2085</v>
      </c>
      <c r="J18" s="740" t="s">
        <v>67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2050</v>
      </c>
      <c r="I19" s="452" t="s">
        <v>2085</v>
      </c>
      <c r="J19" s="740" t="s">
        <v>67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2050</v>
      </c>
      <c r="I20" s="452" t="s">
        <v>2085</v>
      </c>
      <c r="J20" s="740" t="s">
        <v>67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2050</v>
      </c>
      <c r="I21" s="452" t="s">
        <v>2085</v>
      </c>
      <c r="J21" s="740" t="s">
        <v>67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2050</v>
      </c>
      <c r="I22" s="452" t="s">
        <v>2085</v>
      </c>
      <c r="J22" s="740" t="s">
        <v>67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2211</v>
      </c>
      <c r="I23" s="452" t="s">
        <v>2163</v>
      </c>
      <c r="J23" s="740" t="s">
        <v>67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2254</v>
      </c>
      <c r="I24" s="452" t="s">
        <v>2163</v>
      </c>
      <c r="J24" s="740" t="s">
        <v>67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2223</v>
      </c>
      <c r="I25" s="452" t="s">
        <v>2163</v>
      </c>
      <c r="J25" s="740" t="s">
        <v>67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2223</v>
      </c>
      <c r="I26" s="452" t="s">
        <v>2032</v>
      </c>
      <c r="J26" s="740" t="s">
        <v>67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2006</v>
      </c>
      <c r="I27" s="452" t="s">
        <v>2085</v>
      </c>
      <c r="J27" s="740" t="s">
        <v>67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2223</v>
      </c>
      <c r="I28" s="452" t="s">
        <v>2085</v>
      </c>
      <c r="J28" s="740" t="s">
        <v>67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2253</v>
      </c>
      <c r="I30" s="452" t="s">
        <v>2085</v>
      </c>
      <c r="J30" s="740" t="s">
        <v>67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2085</v>
      </c>
      <c r="I31" s="452" t="s">
        <v>2085</v>
      </c>
      <c r="J31" s="740" t="s">
        <v>67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2259</v>
      </c>
      <c r="I32" s="452" t="s">
        <v>2085</v>
      </c>
      <c r="J32" s="740" t="s">
        <v>67</v>
      </c>
      <c r="K32" s="740" t="s">
        <v>2255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2259</v>
      </c>
      <c r="I33" s="452" t="s">
        <v>2085</v>
      </c>
      <c r="J33" s="740" t="s">
        <v>67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2260</v>
      </c>
      <c r="I34" s="739" t="s">
        <v>2261</v>
      </c>
      <c r="J34" s="740" t="s">
        <v>67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2259</v>
      </c>
      <c r="I35" s="739" t="s">
        <v>2261</v>
      </c>
      <c r="J35" s="740" t="s">
        <v>67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2262</v>
      </c>
      <c r="I36" s="739" t="s">
        <v>2261</v>
      </c>
      <c r="J36" s="740" t="s">
        <v>67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2262</v>
      </c>
      <c r="I37" s="739" t="s">
        <v>2263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2262</v>
      </c>
      <c r="I38" s="739" t="s">
        <v>2264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2262</v>
      </c>
      <c r="I39" s="739" t="s">
        <v>2263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2262</v>
      </c>
      <c r="I40" s="739" t="s">
        <v>2263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2266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2276</v>
      </c>
      <c r="F21" s="705" t="s">
        <v>2277</v>
      </c>
      <c r="G21" s="338" t="s">
        <v>2278</v>
      </c>
      <c r="H21" s="705" t="s">
        <v>2279</v>
      </c>
      <c r="I21" s="338" t="s">
        <v>2280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2281</v>
      </c>
      <c r="F22" s="705" t="s">
        <v>2282</v>
      </c>
      <c r="G22" s="705" t="s">
        <v>2277</v>
      </c>
      <c r="H22" s="705" t="s">
        <v>2279</v>
      </c>
      <c r="I22" s="338" t="s">
        <v>2280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2283</v>
      </c>
      <c r="F23" s="705" t="s">
        <v>2284</v>
      </c>
      <c r="G23" s="705" t="s">
        <v>2285</v>
      </c>
      <c r="H23" s="705" t="s">
        <v>2286</v>
      </c>
      <c r="I23" s="338" t="s">
        <v>2287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2288</v>
      </c>
      <c r="F24" s="705" t="s">
        <v>2289</v>
      </c>
      <c r="G24" s="705" t="s">
        <v>2290</v>
      </c>
      <c r="H24" s="705" t="s">
        <v>2291</v>
      </c>
      <c r="I24" s="338" t="s">
        <v>2292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2288</v>
      </c>
      <c r="F25" s="705" t="s">
        <v>2289</v>
      </c>
      <c r="G25" s="705" t="s">
        <v>2293</v>
      </c>
      <c r="H25" s="705" t="s">
        <v>2291</v>
      </c>
      <c r="I25" s="338" t="s">
        <v>2292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2288</v>
      </c>
      <c r="F26" s="705" t="s">
        <v>2294</v>
      </c>
      <c r="G26" s="338" t="s">
        <v>2288</v>
      </c>
      <c r="H26" s="705" t="s">
        <v>2295</v>
      </c>
      <c r="I26" s="338" t="s">
        <v>2292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2288</v>
      </c>
      <c r="F27" s="705" t="s">
        <v>2296</v>
      </c>
      <c r="G27" s="705" t="s">
        <v>2297</v>
      </c>
      <c r="H27" s="705" t="s">
        <v>2298</v>
      </c>
      <c r="I27" s="338" t="s">
        <v>2292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2288</v>
      </c>
      <c r="F28" s="705" t="s">
        <v>2296</v>
      </c>
      <c r="G28" s="711" t="s">
        <v>2299</v>
      </c>
      <c r="H28" s="705" t="s">
        <v>2300</v>
      </c>
      <c r="I28" s="338" t="s">
        <v>2292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2288</v>
      </c>
      <c r="F29" s="705" t="s">
        <v>2301</v>
      </c>
      <c r="G29" s="712" t="s">
        <v>2299</v>
      </c>
      <c r="H29" s="705" t="s">
        <v>2302</v>
      </c>
      <c r="I29" s="338" t="s">
        <v>2292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2303</v>
      </c>
      <c r="F30" s="694" t="s">
        <v>2304</v>
      </c>
      <c r="G30" s="694" t="s">
        <v>2246</v>
      </c>
      <c r="H30" s="694" t="s">
        <v>2305</v>
      </c>
      <c r="I30" s="306" t="s">
        <v>2306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2307</v>
      </c>
      <c r="F31" s="306" t="s">
        <v>2308</v>
      </c>
      <c r="G31" s="306" t="s">
        <v>2246</v>
      </c>
      <c r="H31" s="306" t="s">
        <v>2180</v>
      </c>
      <c r="I31" s="694" t="s">
        <v>2309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2307</v>
      </c>
      <c r="F32" s="306" t="s">
        <v>2308</v>
      </c>
      <c r="G32" s="306" t="s">
        <v>2246</v>
      </c>
      <c r="H32" s="306" t="s">
        <v>2180</v>
      </c>
      <c r="I32" s="694" t="s">
        <v>2309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27</v>
      </c>
      <c r="O32" s="654"/>
      <c r="P32" s="710">
        <f>SUM(N6:N31)*5</f>
        <v>705</v>
      </c>
      <c r="Q32" s="710">
        <f>SUM(COUNTIFS(K7:K44,"*Vanness*"))/2*10</f>
        <v>45</v>
      </c>
      <c r="R32" s="63">
        <f>SUM(P32:Q32)</f>
        <v>750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2310</v>
      </c>
      <c r="F33" s="306" t="s">
        <v>2308</v>
      </c>
      <c r="G33" s="306" t="s">
        <v>2311</v>
      </c>
      <c r="H33" s="306" t="s">
        <v>2180</v>
      </c>
      <c r="I33" s="694" t="s">
        <v>2312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2313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2314</v>
      </c>
      <c r="F6" s="282" t="s">
        <v>2314</v>
      </c>
      <c r="G6" s="282" t="s">
        <v>2314</v>
      </c>
      <c r="H6" s="282" t="s">
        <v>2314</v>
      </c>
      <c r="I6" s="282" t="s">
        <v>2314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2315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2316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2316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5" t="s">
        <v>2186</v>
      </c>
      <c r="F14" s="338" t="s">
        <v>2180</v>
      </c>
      <c r="G14" s="515" t="s">
        <v>2180</v>
      </c>
      <c r="H14" s="694" t="s">
        <v>2318</v>
      </c>
      <c r="I14" s="452" t="s">
        <v>2186</v>
      </c>
      <c r="J14" s="741" t="s">
        <v>2316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5" t="s">
        <v>2186</v>
      </c>
      <c r="F15" s="338" t="s">
        <v>2180</v>
      </c>
      <c r="G15" s="515" t="s">
        <v>2180</v>
      </c>
      <c r="H15" s="694" t="s">
        <v>2318</v>
      </c>
      <c r="I15" s="452" t="s">
        <v>2186</v>
      </c>
      <c r="J15" s="741" t="s">
        <v>2316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5" t="s">
        <v>2186</v>
      </c>
      <c r="F16" s="338" t="s">
        <v>2180</v>
      </c>
      <c r="G16" s="515" t="s">
        <v>2180</v>
      </c>
      <c r="H16" s="705" t="s">
        <v>2319</v>
      </c>
      <c r="I16" s="515" t="s">
        <v>2180</v>
      </c>
      <c r="J16" s="741" t="s">
        <v>210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5" t="s">
        <v>2186</v>
      </c>
      <c r="F17" s="338" t="s">
        <v>70</v>
      </c>
      <c r="G17" s="515" t="s">
        <v>2180</v>
      </c>
      <c r="H17" s="705" t="s">
        <v>2319</v>
      </c>
      <c r="I17" s="515" t="s">
        <v>2180</v>
      </c>
      <c r="J17" s="741" t="s">
        <v>210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5" t="s">
        <v>2211</v>
      </c>
      <c r="F18" s="338" t="s">
        <v>2143</v>
      </c>
      <c r="G18" s="515" t="s">
        <v>2180</v>
      </c>
      <c r="H18" s="693" t="s">
        <v>2320</v>
      </c>
      <c r="I18" s="515" t="s">
        <v>2199</v>
      </c>
      <c r="J18" s="741" t="s">
        <v>210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5" t="s">
        <v>2321</v>
      </c>
      <c r="F19" s="705" t="s">
        <v>2322</v>
      </c>
      <c r="G19" s="452" t="s">
        <v>1966</v>
      </c>
      <c r="H19" s="693" t="s">
        <v>2320</v>
      </c>
      <c r="I19" s="452" t="s">
        <v>2186</v>
      </c>
      <c r="J19" s="741" t="s">
        <v>210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2321</v>
      </c>
      <c r="F20" s="705" t="s">
        <v>2322</v>
      </c>
      <c r="G20" s="452" t="s">
        <v>2323</v>
      </c>
      <c r="H20" s="693" t="s">
        <v>2320</v>
      </c>
      <c r="I20" s="515" t="s">
        <v>2199</v>
      </c>
      <c r="J20" s="741" t="s">
        <v>210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2321</v>
      </c>
      <c r="F21" s="705" t="s">
        <v>2322</v>
      </c>
      <c r="G21" s="452" t="s">
        <v>2323</v>
      </c>
      <c r="H21" s="703" t="s">
        <v>2050</v>
      </c>
      <c r="I21" s="515" t="s">
        <v>2199</v>
      </c>
      <c r="J21" s="741" t="s">
        <v>210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2321</v>
      </c>
      <c r="F22" s="705" t="s">
        <v>2104</v>
      </c>
      <c r="G22" s="452" t="s">
        <v>2323</v>
      </c>
      <c r="H22" s="703" t="s">
        <v>2146</v>
      </c>
      <c r="I22" s="515" t="s">
        <v>2199</v>
      </c>
      <c r="J22" s="741" t="s">
        <v>210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2101</v>
      </c>
      <c r="F23" s="338" t="s">
        <v>2111</v>
      </c>
      <c r="G23" s="452" t="s">
        <v>2323</v>
      </c>
      <c r="H23" s="693" t="s">
        <v>2324</v>
      </c>
      <c r="I23" s="515" t="s">
        <v>2199</v>
      </c>
      <c r="J23" s="741" t="s">
        <v>210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2325</v>
      </c>
      <c r="F24" s="338" t="s">
        <v>2111</v>
      </c>
      <c r="G24" s="452" t="s">
        <v>2326</v>
      </c>
      <c r="H24" s="693" t="s">
        <v>2324</v>
      </c>
      <c r="I24" s="705" t="s">
        <v>2327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2328</v>
      </c>
      <c r="F25" s="338" t="s">
        <v>2013</v>
      </c>
      <c r="G25" s="515" t="s">
        <v>2329</v>
      </c>
      <c r="H25" s="693" t="s">
        <v>2324</v>
      </c>
      <c r="I25" s="705" t="s">
        <v>2327</v>
      </c>
      <c r="J25" s="741" t="s">
        <v>210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2328</v>
      </c>
      <c r="F26" s="338" t="s">
        <v>2013</v>
      </c>
      <c r="G26" s="515" t="s">
        <v>2329</v>
      </c>
      <c r="H26" s="693" t="s">
        <v>2324</v>
      </c>
      <c r="I26" s="705" t="s">
        <v>2327</v>
      </c>
      <c r="J26" s="741" t="s">
        <v>210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5" t="s">
        <v>2330</v>
      </c>
      <c r="F27" s="338" t="s">
        <v>2331</v>
      </c>
      <c r="G27" s="705" t="s">
        <v>2303</v>
      </c>
      <c r="H27" s="515" t="s">
        <v>2332</v>
      </c>
      <c r="I27" s="515" t="s">
        <v>2249</v>
      </c>
      <c r="J27" s="741" t="s">
        <v>210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5" t="s">
        <v>2333</v>
      </c>
      <c r="F28" s="338" t="s">
        <v>2039</v>
      </c>
      <c r="G28" s="705" t="s">
        <v>2334</v>
      </c>
      <c r="H28" s="515" t="s">
        <v>2335</v>
      </c>
      <c r="I28" s="515" t="s">
        <v>2249</v>
      </c>
      <c r="J28" s="741" t="s">
        <v>210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5" t="s">
        <v>2333</v>
      </c>
      <c r="F29" s="338" t="s">
        <v>2151</v>
      </c>
      <c r="G29" s="705" t="s">
        <v>2336</v>
      </c>
      <c r="H29" s="515" t="s">
        <v>2326</v>
      </c>
      <c r="I29" s="515" t="s">
        <v>2249</v>
      </c>
      <c r="J29" s="741" t="s">
        <v>210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5" t="s">
        <v>2333</v>
      </c>
      <c r="F30" s="338" t="s">
        <v>2151</v>
      </c>
      <c r="G30" s="705" t="s">
        <v>2337</v>
      </c>
      <c r="H30" s="515" t="s">
        <v>2326</v>
      </c>
      <c r="I30" s="515" t="s">
        <v>2249</v>
      </c>
      <c r="J30" s="741" t="s">
        <v>210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5" t="s">
        <v>2333</v>
      </c>
      <c r="F31" s="338" t="s">
        <v>2151</v>
      </c>
      <c r="G31" s="705" t="s">
        <v>2337</v>
      </c>
      <c r="H31" s="515" t="s">
        <v>2326</v>
      </c>
      <c r="I31" s="515" t="s">
        <v>2249</v>
      </c>
      <c r="J31" s="741" t="s">
        <v>2316</v>
      </c>
      <c r="K31" s="741" t="s">
        <v>2338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05" t="s">
        <v>2333</v>
      </c>
      <c r="F32" s="338" t="s">
        <v>2151</v>
      </c>
      <c r="G32" s="705" t="s">
        <v>2334</v>
      </c>
      <c r="H32" s="515" t="s">
        <v>2326</v>
      </c>
      <c r="I32" s="515" t="s">
        <v>2339</v>
      </c>
      <c r="J32" s="741" t="s">
        <v>2316</v>
      </c>
      <c r="K32" s="741" t="s">
        <v>2338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2288</v>
      </c>
      <c r="F33" s="338" t="s">
        <v>2151</v>
      </c>
      <c r="G33" s="705" t="s">
        <v>2334</v>
      </c>
      <c r="H33" s="515" t="s">
        <v>2326</v>
      </c>
      <c r="I33" s="743" t="s">
        <v>2340</v>
      </c>
      <c r="J33" s="741" t="s">
        <v>2316</v>
      </c>
      <c r="K33" s="741" t="s">
        <v>2341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2342</v>
      </c>
      <c r="H34" s="538"/>
      <c r="I34" s="744" t="s">
        <v>2343</v>
      </c>
      <c r="J34" s="741" t="s">
        <v>2316</v>
      </c>
      <c r="K34" s="741" t="s">
        <v>2341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2342</v>
      </c>
      <c r="H35" s="538"/>
      <c r="I35" s="744" t="s">
        <v>2343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2342</v>
      </c>
      <c r="H36" s="538"/>
      <c r="I36" s="744" t="s">
        <v>2344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2345</v>
      </c>
      <c r="H37" s="538"/>
      <c r="I37" s="744" t="s">
        <v>2343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2342</v>
      </c>
      <c r="H38" s="559"/>
      <c r="I38" s="744" t="s">
        <v>2343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2342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2342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2342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32" t="s">
        <v>2346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80</v>
      </c>
      <c r="N5" s="442" t="s">
        <v>81</v>
      </c>
      <c r="O5" s="652" t="s">
        <v>82</v>
      </c>
      <c r="P5" s="652" t="s">
        <v>2347</v>
      </c>
      <c r="Q5" s="858" t="s">
        <v>2348</v>
      </c>
      <c r="R5" s="858"/>
      <c r="S5" s="858"/>
      <c r="T5" s="858"/>
      <c r="U5" s="858"/>
      <c r="V5" s="858"/>
      <c r="W5" s="858"/>
      <c r="X5" s="858"/>
      <c r="Y5" s="858"/>
      <c r="Z5" s="858"/>
      <c r="AA5" s="858"/>
      <c r="AB5" s="858"/>
      <c r="AC5" s="858"/>
      <c r="AD5" s="858"/>
      <c r="AE5" s="858"/>
      <c r="AF5" s="858"/>
      <c r="AG5" s="858"/>
      <c r="AH5" s="858"/>
      <c r="AI5" s="858"/>
      <c r="AJ5" s="858"/>
      <c r="AK5" s="858"/>
      <c r="AL5" s="858"/>
      <c r="AM5" s="858"/>
      <c r="AN5" s="858"/>
      <c r="AO5" s="734"/>
    </row>
    <row r="6" spans="2:41" ht="15" customHeight="1" x14ac:dyDescent="0.2">
      <c r="B6" s="263" t="s">
        <v>83</v>
      </c>
      <c r="C6" s="271"/>
      <c r="D6" s="272"/>
      <c r="E6" s="282" t="s">
        <v>2349</v>
      </c>
      <c r="F6" s="282" t="s">
        <v>2349</v>
      </c>
      <c r="G6" s="282" t="s">
        <v>2349</v>
      </c>
      <c r="H6" s="282" t="s">
        <v>2349</v>
      </c>
      <c r="I6" s="282" t="s">
        <v>2349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2350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2351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2352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2352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2352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90</v>
      </c>
      <c r="C11" s="217" t="s">
        <v>85</v>
      </c>
      <c r="D11" s="267" t="s">
        <v>91</v>
      </c>
      <c r="E11" s="689" t="s">
        <v>2353</v>
      </c>
      <c r="F11" s="689" t="s">
        <v>2353</v>
      </c>
      <c r="G11" s="689" t="s">
        <v>2353</v>
      </c>
      <c r="H11" s="689" t="s">
        <v>2353</v>
      </c>
      <c r="I11" s="689" t="s">
        <v>2353</v>
      </c>
      <c r="J11" s="741" t="s">
        <v>2354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91</v>
      </c>
      <c r="C12" s="217" t="s">
        <v>85</v>
      </c>
      <c r="D12" s="267" t="s">
        <v>92</v>
      </c>
      <c r="E12" s="689" t="s">
        <v>2353</v>
      </c>
      <c r="F12" s="689" t="s">
        <v>2353</v>
      </c>
      <c r="G12" s="689" t="s">
        <v>2353</v>
      </c>
      <c r="H12" s="689" t="s">
        <v>2353</v>
      </c>
      <c r="I12" s="689" t="s">
        <v>2353</v>
      </c>
      <c r="J12" s="741" t="s">
        <v>2355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92</v>
      </c>
      <c r="C13" s="217" t="s">
        <v>85</v>
      </c>
      <c r="D13" s="267" t="s">
        <v>94</v>
      </c>
      <c r="E13" s="689" t="s">
        <v>2353</v>
      </c>
      <c r="F13" s="689" t="s">
        <v>2353</v>
      </c>
      <c r="G13" s="689" t="s">
        <v>2353</v>
      </c>
      <c r="H13" s="689" t="s">
        <v>2353</v>
      </c>
      <c r="I13" s="689" t="s">
        <v>2353</v>
      </c>
      <c r="J13" s="741" t="s">
        <v>2355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94</v>
      </c>
      <c r="C14" s="217" t="s">
        <v>85</v>
      </c>
      <c r="D14" s="267" t="s">
        <v>95</v>
      </c>
      <c r="E14" s="713" t="s">
        <v>1956</v>
      </c>
      <c r="F14" s="713" t="s">
        <v>2356</v>
      </c>
      <c r="G14" s="713" t="s">
        <v>2353</v>
      </c>
      <c r="H14" s="585" t="s">
        <v>2357</v>
      </c>
      <c r="I14" s="714" t="s">
        <v>2046</v>
      </c>
      <c r="J14" s="741" t="s">
        <v>2355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95</v>
      </c>
      <c r="C15" s="217" t="s">
        <v>85</v>
      </c>
      <c r="D15" s="267" t="s">
        <v>96</v>
      </c>
      <c r="E15" s="713" t="s">
        <v>1956</v>
      </c>
      <c r="F15" s="713" t="s">
        <v>2356</v>
      </c>
      <c r="G15" s="713" t="s">
        <v>2358</v>
      </c>
      <c r="H15" s="585" t="s">
        <v>2357</v>
      </c>
      <c r="I15" s="716" t="s">
        <v>2046</v>
      </c>
      <c r="J15" s="741" t="s">
        <v>2359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96</v>
      </c>
      <c r="C16" s="217" t="s">
        <v>85</v>
      </c>
      <c r="D16" s="267" t="s">
        <v>97</v>
      </c>
      <c r="E16" s="713" t="s">
        <v>1956</v>
      </c>
      <c r="F16" s="713" t="s">
        <v>2356</v>
      </c>
      <c r="G16" s="713" t="s">
        <v>2358</v>
      </c>
      <c r="H16" s="585" t="s">
        <v>2357</v>
      </c>
      <c r="I16" s="716" t="s">
        <v>2046</v>
      </c>
      <c r="J16" s="741" t="s">
        <v>2359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97</v>
      </c>
      <c r="C17" s="217" t="s">
        <v>85</v>
      </c>
      <c r="D17" s="267" t="s">
        <v>99</v>
      </c>
      <c r="E17" s="713" t="s">
        <v>1956</v>
      </c>
      <c r="F17" s="713" t="s">
        <v>2089</v>
      </c>
      <c r="G17" s="713" t="s">
        <v>2358</v>
      </c>
      <c r="H17" s="585" t="s">
        <v>2357</v>
      </c>
      <c r="I17" s="716" t="s">
        <v>2046</v>
      </c>
      <c r="J17" s="741" t="s">
        <v>2359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2360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99</v>
      </c>
      <c r="C18" s="217" t="s">
        <v>85</v>
      </c>
      <c r="D18" s="267" t="s">
        <v>100</v>
      </c>
      <c r="E18" s="713" t="s">
        <v>1956</v>
      </c>
      <c r="F18" s="713" t="s">
        <v>2143</v>
      </c>
      <c r="G18" s="714" t="s">
        <v>2361</v>
      </c>
      <c r="H18" s="585" t="s">
        <v>2092</v>
      </c>
      <c r="I18" s="716" t="s">
        <v>2046</v>
      </c>
      <c r="J18" s="741" t="s">
        <v>2359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100</v>
      </c>
      <c r="C19" s="217" t="s">
        <v>85</v>
      </c>
      <c r="D19" s="267" t="s">
        <v>101</v>
      </c>
      <c r="E19" s="713" t="s">
        <v>2140</v>
      </c>
      <c r="F19" s="713" t="s">
        <v>2143</v>
      </c>
      <c r="G19" s="714" t="s">
        <v>2361</v>
      </c>
      <c r="H19" s="585" t="s">
        <v>2092</v>
      </c>
      <c r="I19" s="716" t="s">
        <v>2046</v>
      </c>
      <c r="J19" s="741" t="s">
        <v>2362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101</v>
      </c>
      <c r="C20" s="217" t="s">
        <v>85</v>
      </c>
      <c r="D20" s="267" t="s">
        <v>102</v>
      </c>
      <c r="E20" s="713" t="s">
        <v>2363</v>
      </c>
      <c r="F20" s="713" t="s">
        <v>2143</v>
      </c>
      <c r="G20" s="714" t="s">
        <v>2361</v>
      </c>
      <c r="H20" s="585" t="s">
        <v>2092</v>
      </c>
      <c r="I20" s="716" t="s">
        <v>2046</v>
      </c>
      <c r="J20" s="741" t="s">
        <v>2359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102</v>
      </c>
      <c r="C21" s="217" t="s">
        <v>85</v>
      </c>
      <c r="D21" s="267" t="s">
        <v>103</v>
      </c>
      <c r="E21" s="715" t="s">
        <v>2364</v>
      </c>
      <c r="F21" s="715" t="s">
        <v>2143</v>
      </c>
      <c r="G21" s="714" t="s">
        <v>2361</v>
      </c>
      <c r="H21" s="585" t="s">
        <v>2092</v>
      </c>
      <c r="I21" s="716" t="s">
        <v>2046</v>
      </c>
      <c r="J21" s="741" t="s">
        <v>2359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103</v>
      </c>
      <c r="C22" s="217" t="s">
        <v>85</v>
      </c>
      <c r="D22" s="267" t="s">
        <v>106</v>
      </c>
      <c r="E22" s="715" t="s">
        <v>2365</v>
      </c>
      <c r="F22" s="715" t="s">
        <v>2366</v>
      </c>
      <c r="G22" s="714" t="s">
        <v>2361</v>
      </c>
      <c r="H22" s="585" t="s">
        <v>2092</v>
      </c>
      <c r="I22" s="716" t="s">
        <v>2332</v>
      </c>
      <c r="J22" s="741" t="s">
        <v>2359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106</v>
      </c>
      <c r="C23" s="217" t="s">
        <v>85</v>
      </c>
      <c r="D23" s="267" t="s">
        <v>107</v>
      </c>
      <c r="E23" s="715" t="s">
        <v>2365</v>
      </c>
      <c r="F23" s="715" t="s">
        <v>2366</v>
      </c>
      <c r="G23" s="716" t="s">
        <v>2367</v>
      </c>
      <c r="H23" s="714" t="s">
        <v>2368</v>
      </c>
      <c r="I23" s="714" t="s">
        <v>2369</v>
      </c>
      <c r="J23" s="741" t="s">
        <v>2352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107</v>
      </c>
      <c r="C24" s="217" t="s">
        <v>85</v>
      </c>
      <c r="D24" s="267" t="s">
        <v>109</v>
      </c>
      <c r="E24" s="715" t="s">
        <v>2365</v>
      </c>
      <c r="F24" s="715" t="s">
        <v>2370</v>
      </c>
      <c r="G24" s="716" t="s">
        <v>2367</v>
      </c>
      <c r="H24" s="714" t="s">
        <v>2368</v>
      </c>
      <c r="I24" s="714" t="s">
        <v>2353</v>
      </c>
      <c r="J24" s="741" t="s">
        <v>2359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109</v>
      </c>
      <c r="C25" s="217" t="s">
        <v>85</v>
      </c>
      <c r="D25" s="267" t="s">
        <v>110</v>
      </c>
      <c r="E25" s="713" t="s">
        <v>2371</v>
      </c>
      <c r="F25" s="713" t="s">
        <v>2331</v>
      </c>
      <c r="G25" s="716" t="s">
        <v>2367</v>
      </c>
      <c r="H25" s="713" t="s">
        <v>2372</v>
      </c>
      <c r="I25" s="713" t="s">
        <v>2329</v>
      </c>
      <c r="J25" s="741" t="s">
        <v>2359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110</v>
      </c>
      <c r="C26" s="217" t="s">
        <v>85</v>
      </c>
      <c r="D26" s="267" t="s">
        <v>111</v>
      </c>
      <c r="E26" s="713" t="s">
        <v>2371</v>
      </c>
      <c r="F26" s="713" t="s">
        <v>2331</v>
      </c>
      <c r="G26" s="716" t="s">
        <v>2367</v>
      </c>
      <c r="H26" s="715" t="s">
        <v>2373</v>
      </c>
      <c r="I26" s="713" t="s">
        <v>2287</v>
      </c>
      <c r="J26" s="741" t="s">
        <v>2359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111</v>
      </c>
      <c r="C27" s="217" t="s">
        <v>85</v>
      </c>
      <c r="D27" s="267" t="s">
        <v>112</v>
      </c>
      <c r="E27" s="713" t="s">
        <v>2371</v>
      </c>
      <c r="F27" s="713" t="s">
        <v>2331</v>
      </c>
      <c r="G27" s="713" t="s">
        <v>599</v>
      </c>
      <c r="H27" s="715" t="s">
        <v>2373</v>
      </c>
      <c r="I27" s="713" t="s">
        <v>2287</v>
      </c>
      <c r="J27" s="741" t="s">
        <v>2359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112</v>
      </c>
      <c r="C28" s="217" t="s">
        <v>85</v>
      </c>
      <c r="D28" s="267" t="s">
        <v>113</v>
      </c>
      <c r="E28" s="713" t="s">
        <v>2288</v>
      </c>
      <c r="F28" s="713" t="s">
        <v>2331</v>
      </c>
      <c r="G28" s="713" t="s">
        <v>2243</v>
      </c>
      <c r="H28" s="715" t="s">
        <v>2374</v>
      </c>
      <c r="I28" s="713" t="s">
        <v>2287</v>
      </c>
      <c r="J28" s="741" t="s">
        <v>2359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113</v>
      </c>
      <c r="C29" s="217" t="s">
        <v>85</v>
      </c>
      <c r="D29" s="267" t="s">
        <v>114</v>
      </c>
      <c r="E29" s="713" t="s">
        <v>2288</v>
      </c>
      <c r="F29" s="713" t="s">
        <v>2331</v>
      </c>
      <c r="G29" s="713" t="s">
        <v>2243</v>
      </c>
      <c r="H29" s="715" t="s">
        <v>2376</v>
      </c>
      <c r="I29" s="713" t="s">
        <v>2287</v>
      </c>
      <c r="J29" s="741" t="s">
        <v>2359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114</v>
      </c>
      <c r="C30" s="217" t="s">
        <v>85</v>
      </c>
      <c r="D30" s="267" t="s">
        <v>115</v>
      </c>
      <c r="E30" s="713" t="s">
        <v>2288</v>
      </c>
      <c r="F30" s="713" t="s">
        <v>2331</v>
      </c>
      <c r="G30" s="713" t="s">
        <v>2252</v>
      </c>
      <c r="H30" s="715" t="s">
        <v>2376</v>
      </c>
      <c r="I30" s="713" t="s">
        <v>2287</v>
      </c>
      <c r="J30" s="741" t="s">
        <v>2359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115</v>
      </c>
      <c r="C31" s="217" t="s">
        <v>85</v>
      </c>
      <c r="D31" s="267" t="s">
        <v>116</v>
      </c>
      <c r="E31" s="713" t="s">
        <v>2288</v>
      </c>
      <c r="F31" s="713" t="s">
        <v>2331</v>
      </c>
      <c r="G31" s="713" t="s">
        <v>2252</v>
      </c>
      <c r="H31" s="715" t="s">
        <v>2376</v>
      </c>
      <c r="I31" s="713" t="s">
        <v>2377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116</v>
      </c>
      <c r="C32" s="217" t="s">
        <v>85</v>
      </c>
      <c r="D32" s="267" t="s">
        <v>117</v>
      </c>
      <c r="E32" s="713" t="s">
        <v>2288</v>
      </c>
      <c r="F32" s="713" t="s">
        <v>2331</v>
      </c>
      <c r="G32" s="713" t="s">
        <v>2252</v>
      </c>
      <c r="H32" s="713" t="s">
        <v>2376</v>
      </c>
      <c r="I32" s="713" t="s">
        <v>2377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3" t="s">
        <v>2288</v>
      </c>
      <c r="F33" s="747" t="s">
        <v>2378</v>
      </c>
      <c r="G33" s="713" t="s">
        <v>2252</v>
      </c>
      <c r="H33" s="713" t="s">
        <v>2376</v>
      </c>
      <c r="I33" s="746" t="s">
        <v>2379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748" t="s">
        <v>56</v>
      </c>
      <c r="G34" s="538"/>
      <c r="H34" s="538"/>
      <c r="I34" s="746" t="s">
        <v>2380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48" t="s">
        <v>56</v>
      </c>
      <c r="G35" s="606"/>
      <c r="H35" s="538"/>
      <c r="I35" s="746" t="s">
        <v>2381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48" t="s">
        <v>56</v>
      </c>
      <c r="G36" s="606"/>
      <c r="H36" s="538"/>
      <c r="I36" s="746" t="s">
        <v>2381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748" t="s">
        <v>56</v>
      </c>
      <c r="G37" s="698"/>
      <c r="H37" s="538"/>
      <c r="I37" s="746" t="s">
        <v>2381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748" t="s">
        <v>56</v>
      </c>
      <c r="G38" s="698"/>
      <c r="H38" s="559"/>
      <c r="I38" s="746" t="s">
        <v>2381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2381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2381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2381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2382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2381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F49" s="856" t="s">
        <v>2383</v>
      </c>
      <c r="G49" s="857"/>
      <c r="H49" s="732">
        <v>45522</v>
      </c>
      <c r="I49" t="s">
        <v>2384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2385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80</v>
      </c>
      <c r="N5" s="442" t="s">
        <v>81</v>
      </c>
      <c r="O5" s="652" t="s">
        <v>82</v>
      </c>
      <c r="P5" s="652" t="s">
        <v>2347</v>
      </c>
      <c r="Q5" s="376" t="s">
        <v>2024</v>
      </c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2386</v>
      </c>
      <c r="F6" s="282" t="s">
        <v>2387</v>
      </c>
      <c r="G6" s="282" t="s">
        <v>2387</v>
      </c>
      <c r="H6" s="282" t="s">
        <v>2387</v>
      </c>
      <c r="I6" s="282" t="s">
        <v>2386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2388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2388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2389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21" t="s">
        <v>2390</v>
      </c>
      <c r="F11" s="721" t="s">
        <v>2391</v>
      </c>
      <c r="G11" s="721" t="s">
        <v>2391</v>
      </c>
      <c r="H11" s="721" t="s">
        <v>2391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21" t="s">
        <v>2390</v>
      </c>
      <c r="F12" s="721" t="s">
        <v>2391</v>
      </c>
      <c r="G12" s="721" t="s">
        <v>2391</v>
      </c>
      <c r="H12" s="721" t="s">
        <v>2391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21" t="s">
        <v>2390</v>
      </c>
      <c r="F13" s="721" t="s">
        <v>2391</v>
      </c>
      <c r="G13" s="721" t="s">
        <v>2391</v>
      </c>
      <c r="H13" s="721" t="s">
        <v>2391</v>
      </c>
      <c r="I13" s="721" t="s">
        <v>2092</v>
      </c>
      <c r="J13" s="751" t="s">
        <v>2392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29" t="s">
        <v>2393</v>
      </c>
      <c r="F14" s="729" t="s">
        <v>2391</v>
      </c>
      <c r="G14" s="735" t="s">
        <v>2308</v>
      </c>
      <c r="H14" s="585" t="s">
        <v>2394</v>
      </c>
      <c r="I14" s="730" t="s">
        <v>2180</v>
      </c>
      <c r="J14" s="751" t="s">
        <v>2392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29" t="s">
        <v>2395</v>
      </c>
      <c r="F15" s="729" t="s">
        <v>2391</v>
      </c>
      <c r="G15" s="735" t="s">
        <v>2308</v>
      </c>
      <c r="H15" s="585" t="s">
        <v>2396</v>
      </c>
      <c r="I15" s="730" t="s">
        <v>2180</v>
      </c>
      <c r="J15" s="751" t="s">
        <v>2392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29" t="s">
        <v>2395</v>
      </c>
      <c r="F16" s="729" t="s">
        <v>2391</v>
      </c>
      <c r="G16" s="735" t="s">
        <v>2397</v>
      </c>
      <c r="H16" s="585" t="s">
        <v>2396</v>
      </c>
      <c r="I16" s="730" t="s">
        <v>2180</v>
      </c>
      <c r="J16" s="751" t="s">
        <v>2392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29" t="s">
        <v>2395</v>
      </c>
      <c r="F17" s="729" t="s">
        <v>2391</v>
      </c>
      <c r="G17" s="735" t="s">
        <v>2397</v>
      </c>
      <c r="H17" s="585" t="s">
        <v>2394</v>
      </c>
      <c r="I17" s="730" t="s">
        <v>2180</v>
      </c>
      <c r="J17" s="751" t="s">
        <v>2392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2360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29" t="s">
        <v>2395</v>
      </c>
      <c r="F18" s="729" t="s">
        <v>2006</v>
      </c>
      <c r="G18" s="736" t="s">
        <v>2398</v>
      </c>
      <c r="H18" s="585" t="s">
        <v>2394</v>
      </c>
      <c r="I18" s="730" t="s">
        <v>2253</v>
      </c>
      <c r="J18" s="751" t="s">
        <v>2392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29" t="s">
        <v>2126</v>
      </c>
      <c r="F19" s="729" t="s">
        <v>2006</v>
      </c>
      <c r="G19" s="736" t="s">
        <v>2399</v>
      </c>
      <c r="H19" s="585" t="s">
        <v>2400</v>
      </c>
      <c r="I19" s="730" t="s">
        <v>2211</v>
      </c>
      <c r="J19" s="751" t="s">
        <v>2392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29" t="s">
        <v>2126</v>
      </c>
      <c r="F20" s="729" t="s">
        <v>2006</v>
      </c>
      <c r="G20" s="736" t="s">
        <v>2401</v>
      </c>
      <c r="H20" s="585" t="s">
        <v>2400</v>
      </c>
      <c r="I20" s="730" t="s">
        <v>2211</v>
      </c>
      <c r="J20" s="751" t="s">
        <v>2392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29" t="s">
        <v>2126</v>
      </c>
      <c r="F21" s="729" t="s">
        <v>2006</v>
      </c>
      <c r="G21" s="736" t="s">
        <v>2399</v>
      </c>
      <c r="H21" s="585" t="s">
        <v>2400</v>
      </c>
      <c r="I21" s="730" t="s">
        <v>2211</v>
      </c>
      <c r="J21" s="751" t="s">
        <v>2392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29" t="s">
        <v>2050</v>
      </c>
      <c r="F22" s="729" t="s">
        <v>2006</v>
      </c>
      <c r="G22" s="730" t="s">
        <v>2402</v>
      </c>
      <c r="H22" s="585" t="s">
        <v>2400</v>
      </c>
      <c r="I22" s="736" t="s">
        <v>2403</v>
      </c>
      <c r="J22" s="751" t="s">
        <v>2392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2403</v>
      </c>
      <c r="J23" s="751" t="s">
        <v>2392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29" t="s">
        <v>2050</v>
      </c>
      <c r="F24" s="729" t="s">
        <v>56</v>
      </c>
      <c r="G24" s="730" t="s">
        <v>2404</v>
      </c>
      <c r="H24" s="658" t="s">
        <v>2405</v>
      </c>
      <c r="I24" s="736" t="s">
        <v>349</v>
      </c>
      <c r="J24" s="751" t="s">
        <v>2392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29" t="s">
        <v>2050</v>
      </c>
      <c r="F25" s="729" t="s">
        <v>56</v>
      </c>
      <c r="G25" s="730" t="s">
        <v>2404</v>
      </c>
      <c r="H25" s="658" t="s">
        <v>2405</v>
      </c>
      <c r="I25" s="735" t="s">
        <v>2406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29" t="s">
        <v>2050</v>
      </c>
      <c r="F26" s="735" t="s">
        <v>2151</v>
      </c>
      <c r="G26" s="730" t="s">
        <v>2404</v>
      </c>
      <c r="H26" s="658" t="s">
        <v>2405</v>
      </c>
      <c r="I26" s="735" t="s">
        <v>2063</v>
      </c>
      <c r="J26" s="751" t="s">
        <v>2392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29" t="s">
        <v>2050</v>
      </c>
      <c r="F27" s="735" t="s">
        <v>2151</v>
      </c>
      <c r="G27" s="730" t="s">
        <v>2404</v>
      </c>
      <c r="H27" s="658" t="s">
        <v>2405</v>
      </c>
      <c r="I27" s="735" t="s">
        <v>2063</v>
      </c>
      <c r="J27" s="751" t="s">
        <v>2392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5" t="s">
        <v>2407</v>
      </c>
      <c r="F28" s="735" t="s">
        <v>2151</v>
      </c>
      <c r="G28" s="730" t="s">
        <v>2404</v>
      </c>
      <c r="H28" s="658" t="s">
        <v>2405</v>
      </c>
      <c r="I28" s="735" t="s">
        <v>2063</v>
      </c>
      <c r="J28" s="751" t="s">
        <v>2392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5" t="s">
        <v>2408</v>
      </c>
      <c r="F29" s="735" t="s">
        <v>2409</v>
      </c>
      <c r="G29" s="730" t="s">
        <v>2404</v>
      </c>
      <c r="H29" s="658" t="s">
        <v>2410</v>
      </c>
      <c r="I29" s="735" t="s">
        <v>2063</v>
      </c>
      <c r="J29" s="751" t="s">
        <v>2392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2388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5" t="s">
        <v>2408</v>
      </c>
      <c r="F30" s="735" t="s">
        <v>2252</v>
      </c>
      <c r="G30" s="730" t="s">
        <v>2404</v>
      </c>
      <c r="H30" s="658" t="s">
        <v>2410</v>
      </c>
      <c r="I30" s="735" t="s">
        <v>2063</v>
      </c>
      <c r="J30" s="751" t="s">
        <v>2392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85" t="s">
        <v>2408</v>
      </c>
      <c r="F31" s="735" t="s">
        <v>2409</v>
      </c>
      <c r="G31" s="730" t="s">
        <v>2411</v>
      </c>
      <c r="H31" s="658" t="s">
        <v>2410</v>
      </c>
      <c r="I31" s="735" t="s">
        <v>2063</v>
      </c>
      <c r="J31" s="751" t="s">
        <v>2392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85" t="s">
        <v>2408</v>
      </c>
      <c r="F32" s="735" t="s">
        <v>2412</v>
      </c>
      <c r="G32" s="730" t="s">
        <v>2413</v>
      </c>
      <c r="H32" s="658" t="s">
        <v>2410</v>
      </c>
      <c r="I32" s="735" t="s">
        <v>2063</v>
      </c>
      <c r="J32" s="751" t="s">
        <v>2392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2414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5" t="s">
        <v>2408</v>
      </c>
      <c r="F33" s="749" t="s">
        <v>2415</v>
      </c>
      <c r="G33" s="730" t="s">
        <v>1961</v>
      </c>
      <c r="H33" s="750" t="s">
        <v>2416</v>
      </c>
      <c r="I33" s="735" t="s">
        <v>2063</v>
      </c>
      <c r="J33" s="751" t="s">
        <v>2392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722"/>
      <c r="F34" s="749" t="s">
        <v>2415</v>
      </c>
      <c r="G34" s="723"/>
      <c r="H34" s="750" t="s">
        <v>2416</v>
      </c>
      <c r="I34" s="709" t="s">
        <v>1961</v>
      </c>
      <c r="J34" s="751" t="s">
        <v>2392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49" t="s">
        <v>2415</v>
      </c>
      <c r="G35" s="622"/>
      <c r="H35" s="750" t="s">
        <v>2416</v>
      </c>
      <c r="I35" s="709" t="s">
        <v>2063</v>
      </c>
      <c r="J35" s="751" t="s">
        <v>2392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49" t="s">
        <v>2415</v>
      </c>
      <c r="G36" s="622"/>
      <c r="H36" s="750" t="s">
        <v>2416</v>
      </c>
      <c r="I36" s="709" t="s">
        <v>2417</v>
      </c>
      <c r="J36" s="751" t="s">
        <v>2392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97"/>
      <c r="F37" s="749" t="s">
        <v>2415</v>
      </c>
      <c r="G37" s="699"/>
      <c r="H37" s="750" t="s">
        <v>2416</v>
      </c>
      <c r="I37" s="709"/>
      <c r="J37" s="751" t="s">
        <v>2392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99"/>
      <c r="F38" s="749" t="s">
        <v>2415</v>
      </c>
      <c r="G38" s="699"/>
      <c r="H38" s="750" t="s">
        <v>2416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99"/>
      <c r="F39" s="749" t="s">
        <v>2415</v>
      </c>
      <c r="G39" s="698"/>
      <c r="H39" s="750" t="s">
        <v>2416</v>
      </c>
      <c r="I39" s="709"/>
      <c r="J39" s="751" t="s">
        <v>2392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749" t="s">
        <v>2415</v>
      </c>
      <c r="G40" s="553"/>
      <c r="H40" s="750" t="s">
        <v>2416</v>
      </c>
      <c r="I40" s="709"/>
      <c r="J40" s="751" t="s">
        <v>2392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2418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2416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2383</v>
      </c>
      <c r="H49" s="732">
        <v>45529</v>
      </c>
      <c r="I49" t="s">
        <v>2384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2022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2385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2388</v>
      </c>
      <c r="P7" s="728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2388</v>
      </c>
      <c r="P9" s="728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2419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2419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2419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2419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2419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2419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2419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2360</v>
      </c>
      <c r="P17" s="728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2419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2419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2419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2419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2419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2419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2419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2419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2419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2419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2419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2388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2414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2383</v>
      </c>
      <c r="H49" s="732">
        <v>45528</v>
      </c>
      <c r="I49" t="s">
        <v>2384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2022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2420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80</v>
      </c>
      <c r="N5" s="421" t="s">
        <v>81</v>
      </c>
      <c r="O5" s="664" t="s">
        <v>82</v>
      </c>
      <c r="P5" s="652" t="s">
        <v>2347</v>
      </c>
      <c r="Q5" s="791" t="s">
        <v>2421</v>
      </c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752" t="s">
        <v>2422</v>
      </c>
      <c r="F6" s="752" t="s">
        <v>2422</v>
      </c>
      <c r="G6" s="752" t="s">
        <v>2422</v>
      </c>
      <c r="H6" s="752" t="s">
        <v>2422</v>
      </c>
      <c r="I6" s="752" t="s">
        <v>2422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2423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60" t="s">
        <v>2211</v>
      </c>
      <c r="F11" s="760" t="s">
        <v>2424</v>
      </c>
      <c r="G11" s="760" t="s">
        <v>2425</v>
      </c>
      <c r="H11" s="760" t="s">
        <v>2424</v>
      </c>
      <c r="I11" s="760" t="s">
        <v>2424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60" t="s">
        <v>2211</v>
      </c>
      <c r="F12" s="760" t="s">
        <v>2424</v>
      </c>
      <c r="G12" s="760" t="s">
        <v>2425</v>
      </c>
      <c r="H12" s="760" t="s">
        <v>2424</v>
      </c>
      <c r="I12" s="760" t="s">
        <v>2424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60" t="s">
        <v>2211</v>
      </c>
      <c r="F13" s="760" t="s">
        <v>2424</v>
      </c>
      <c r="G13" s="760" t="s">
        <v>2425</v>
      </c>
      <c r="H13" s="760" t="s">
        <v>2424</v>
      </c>
      <c r="I13" s="760" t="s">
        <v>2424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55" t="s">
        <v>2211</v>
      </c>
      <c r="F14" s="755" t="s">
        <v>2426</v>
      </c>
      <c r="G14" s="755" t="s">
        <v>2103</v>
      </c>
      <c r="H14" s="756" t="s">
        <v>2427</v>
      </c>
      <c r="I14" s="757" t="s">
        <v>2428</v>
      </c>
      <c r="J14" s="758" t="s">
        <v>2316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55" t="s">
        <v>2211</v>
      </c>
      <c r="F15" s="755" t="s">
        <v>2426</v>
      </c>
      <c r="G15" s="755" t="s">
        <v>2103</v>
      </c>
      <c r="H15" s="756" t="s">
        <v>2427</v>
      </c>
      <c r="I15" s="757" t="s">
        <v>2428</v>
      </c>
      <c r="J15" s="758" t="s">
        <v>2316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55" t="s">
        <v>2429</v>
      </c>
      <c r="F16" s="755" t="s">
        <v>2426</v>
      </c>
      <c r="G16" s="755" t="s">
        <v>2103</v>
      </c>
      <c r="H16" s="761" t="s">
        <v>2430</v>
      </c>
      <c r="I16" s="757" t="s">
        <v>2428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55" t="s">
        <v>2429</v>
      </c>
      <c r="F17" s="755" t="s">
        <v>2426</v>
      </c>
      <c r="G17" s="755" t="s">
        <v>2103</v>
      </c>
      <c r="H17" s="761" t="s">
        <v>2430</v>
      </c>
      <c r="I17" s="757" t="s">
        <v>2428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2431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55"/>
      <c r="F18" s="755" t="s">
        <v>108</v>
      </c>
      <c r="G18" s="757" t="s">
        <v>2326</v>
      </c>
      <c r="H18" s="761" t="s">
        <v>2432</v>
      </c>
      <c r="I18" s="757" t="s">
        <v>2428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55" t="s">
        <v>62</v>
      </c>
      <c r="F19" s="755" t="s">
        <v>108</v>
      </c>
      <c r="G19" s="757" t="s">
        <v>2326</v>
      </c>
      <c r="H19" s="761" t="s">
        <v>2432</v>
      </c>
      <c r="I19" s="757" t="s">
        <v>2433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6" t="s">
        <v>105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55" t="s">
        <v>62</v>
      </c>
      <c r="F20" s="755" t="s">
        <v>108</v>
      </c>
      <c r="G20" s="757" t="s">
        <v>2326</v>
      </c>
      <c r="H20" s="761" t="s">
        <v>2434</v>
      </c>
      <c r="I20" s="757" t="s">
        <v>2433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55" t="s">
        <v>70</v>
      </c>
      <c r="F21" s="755" t="s">
        <v>108</v>
      </c>
      <c r="G21" s="757" t="s">
        <v>2326</v>
      </c>
      <c r="H21" s="761" t="s">
        <v>2434</v>
      </c>
      <c r="I21" s="757" t="s">
        <v>2435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55" t="s">
        <v>2429</v>
      </c>
      <c r="F22" s="755" t="s">
        <v>2161</v>
      </c>
      <c r="G22" s="757" t="s">
        <v>2326</v>
      </c>
      <c r="H22" s="761" t="s">
        <v>2436</v>
      </c>
      <c r="I22" s="757" t="s">
        <v>2435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55" t="s">
        <v>2429</v>
      </c>
      <c r="F23" s="755" t="s">
        <v>2326</v>
      </c>
      <c r="G23" s="757" t="s">
        <v>2161</v>
      </c>
      <c r="H23" s="761" t="s">
        <v>2436</v>
      </c>
      <c r="I23" s="757" t="s">
        <v>2435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55" t="s">
        <v>2429</v>
      </c>
      <c r="F24" s="755" t="s">
        <v>2326</v>
      </c>
      <c r="G24" s="757" t="s">
        <v>2326</v>
      </c>
      <c r="H24" s="761" t="s">
        <v>2436</v>
      </c>
      <c r="I24" s="757" t="s">
        <v>2400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55" t="s">
        <v>2429</v>
      </c>
      <c r="F25" s="755" t="s">
        <v>2326</v>
      </c>
      <c r="G25" s="757" t="s">
        <v>2326</v>
      </c>
      <c r="H25" s="761" t="s">
        <v>2436</v>
      </c>
      <c r="I25" s="757" t="s">
        <v>2400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2437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55" t="s">
        <v>2429</v>
      </c>
      <c r="F26" s="755" t="s">
        <v>2353</v>
      </c>
      <c r="G26" s="757" t="s">
        <v>2254</v>
      </c>
      <c r="H26" s="761" t="s">
        <v>2436</v>
      </c>
      <c r="I26" s="757" t="s">
        <v>2438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55" t="s">
        <v>2429</v>
      </c>
      <c r="F27" s="755" t="s">
        <v>2353</v>
      </c>
      <c r="G27" s="757" t="s">
        <v>2254</v>
      </c>
      <c r="H27" s="761" t="s">
        <v>2436</v>
      </c>
      <c r="I27" s="757" t="s">
        <v>2438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55" t="s">
        <v>2252</v>
      </c>
      <c r="F28" s="755" t="s">
        <v>2211</v>
      </c>
      <c r="G28" s="757" t="s">
        <v>2254</v>
      </c>
      <c r="H28" s="761" t="s">
        <v>2436</v>
      </c>
      <c r="I28" s="757" t="s">
        <v>2438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55" t="s">
        <v>2252</v>
      </c>
      <c r="F29" s="755" t="s">
        <v>2211</v>
      </c>
      <c r="G29" s="757" t="s">
        <v>2254</v>
      </c>
      <c r="H29" s="761" t="s">
        <v>2439</v>
      </c>
      <c r="I29" s="757" t="s">
        <v>2438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55" t="s">
        <v>2252</v>
      </c>
      <c r="F30" s="755" t="s">
        <v>2211</v>
      </c>
      <c r="G30" s="757" t="s">
        <v>2254</v>
      </c>
      <c r="H30" s="761" t="s">
        <v>2440</v>
      </c>
      <c r="I30" s="757" t="s">
        <v>2438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755" t="s">
        <v>2252</v>
      </c>
      <c r="F31" s="755" t="s">
        <v>2211</v>
      </c>
      <c r="G31" s="757" t="s">
        <v>2441</v>
      </c>
      <c r="H31" s="761" t="s">
        <v>2440</v>
      </c>
      <c r="I31" s="757" t="s">
        <v>2438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55" t="s">
        <v>2252</v>
      </c>
      <c r="F32" s="755" t="s">
        <v>2394</v>
      </c>
      <c r="G32" s="757" t="s">
        <v>2441</v>
      </c>
      <c r="H32" s="756" t="s">
        <v>2442</v>
      </c>
      <c r="I32" s="757" t="s">
        <v>2438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2414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755" t="s">
        <v>2252</v>
      </c>
      <c r="F33" s="755" t="s">
        <v>2394</v>
      </c>
      <c r="G33" s="757" t="s">
        <v>2441</v>
      </c>
      <c r="H33" s="756" t="s">
        <v>2442</v>
      </c>
      <c r="I33" s="757" t="s">
        <v>2438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762"/>
      <c r="F34" s="763"/>
      <c r="G34" s="763" t="s">
        <v>1956</v>
      </c>
      <c r="H34" s="763"/>
      <c r="I34" s="764"/>
      <c r="J34" s="758" t="s">
        <v>2316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762"/>
      <c r="F35" s="766"/>
      <c r="G35" s="767" t="s">
        <v>1956</v>
      </c>
      <c r="H35" s="763"/>
      <c r="I35" s="764"/>
      <c r="J35" s="758" t="s">
        <v>2316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2383</v>
      </c>
      <c r="H49" s="577">
        <v>45536</v>
      </c>
      <c r="I49" t="s">
        <v>2384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2022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zoomScale="115" zoomScaleNormal="115" workbookViewId="0">
      <pane xSplit="4" topLeftCell="M1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2443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80</v>
      </c>
      <c r="N5" s="799" t="s">
        <v>81</v>
      </c>
      <c r="O5" s="800" t="s">
        <v>82</v>
      </c>
      <c r="P5" s="795" t="s">
        <v>2347</v>
      </c>
      <c r="Q5" s="783" t="s">
        <v>2421</v>
      </c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60" t="s">
        <v>2444</v>
      </c>
      <c r="F11" s="760" t="s">
        <v>2444</v>
      </c>
      <c r="G11" s="760" t="s">
        <v>2444</v>
      </c>
      <c r="H11" s="760" t="s">
        <v>2444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60" t="s">
        <v>2444</v>
      </c>
      <c r="F12" s="760" t="s">
        <v>2444</v>
      </c>
      <c r="G12" s="760" t="s">
        <v>2444</v>
      </c>
      <c r="H12" s="760" t="s">
        <v>2444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2445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60" t="s">
        <v>2444</v>
      </c>
      <c r="F13" s="760" t="s">
        <v>2444</v>
      </c>
      <c r="G13" s="760" t="s">
        <v>2444</v>
      </c>
      <c r="H13" s="760" t="s">
        <v>2444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2211</v>
      </c>
      <c r="F14" s="515" t="s">
        <v>2446</v>
      </c>
      <c r="G14" s="515" t="s">
        <v>2444</v>
      </c>
      <c r="H14" s="261" t="s">
        <v>2447</v>
      </c>
      <c r="I14" s="452" t="s">
        <v>2448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2211</v>
      </c>
      <c r="F15" s="515" t="s">
        <v>2446</v>
      </c>
      <c r="G15" s="515" t="s">
        <v>56</v>
      </c>
      <c r="H15" s="261" t="s">
        <v>2457</v>
      </c>
      <c r="I15" s="452" t="s">
        <v>2448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2431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2446</v>
      </c>
      <c r="F16" s="515" t="s">
        <v>2446</v>
      </c>
      <c r="G16" s="515" t="s">
        <v>56</v>
      </c>
      <c r="H16" s="261" t="s">
        <v>2457</v>
      </c>
      <c r="I16" s="452" t="s">
        <v>2448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2446</v>
      </c>
      <c r="F17" s="515" t="s">
        <v>2446</v>
      </c>
      <c r="G17" s="515" t="s">
        <v>56</v>
      </c>
      <c r="H17" s="261" t="s">
        <v>2449</v>
      </c>
      <c r="I17" s="452" t="s">
        <v>2450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104</v>
      </c>
      <c r="N17" s="326">
        <f>COUNTIF(E7:K44, "*Angel*")/2</f>
        <v>0</v>
      </c>
      <c r="O17" s="802" t="s">
        <v>105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2009</v>
      </c>
      <c r="F18" s="515" t="s">
        <v>212</v>
      </c>
      <c r="G18" s="452" t="s">
        <v>1197</v>
      </c>
      <c r="H18" s="261" t="s">
        <v>2449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2009</v>
      </c>
      <c r="F19" s="515" t="s">
        <v>212</v>
      </c>
      <c r="G19" s="452" t="s">
        <v>1197</v>
      </c>
      <c r="H19" s="261" t="s">
        <v>2449</v>
      </c>
      <c r="I19" s="452" t="s">
        <v>2426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108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2009</v>
      </c>
      <c r="F20" s="515" t="s">
        <v>212</v>
      </c>
      <c r="G20" s="452" t="s">
        <v>1197</v>
      </c>
      <c r="H20" s="561" t="s">
        <v>2449</v>
      </c>
      <c r="I20" s="452" t="s">
        <v>2426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161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2425</v>
      </c>
      <c r="F21" s="515" t="s">
        <v>2332</v>
      </c>
      <c r="G21" s="452" t="s">
        <v>1197</v>
      </c>
      <c r="H21" s="561" t="s">
        <v>2391</v>
      </c>
      <c r="I21" s="452" t="s">
        <v>2426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2425</v>
      </c>
      <c r="F22" s="515" t="s">
        <v>2451</v>
      </c>
      <c r="G22" s="452" t="s">
        <v>2268</v>
      </c>
      <c r="H22" s="561" t="s">
        <v>2391</v>
      </c>
      <c r="I22" s="452" t="s">
        <v>2426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2009</v>
      </c>
      <c r="F23" s="705" t="s">
        <v>2452</v>
      </c>
      <c r="G23" s="694" t="s">
        <v>2046</v>
      </c>
      <c r="H23" s="782" t="s">
        <v>2453</v>
      </c>
      <c r="I23" s="694" t="s">
        <v>2454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2158</v>
      </c>
      <c r="F24" s="705" t="s">
        <v>2452</v>
      </c>
      <c r="G24" s="694" t="s">
        <v>2046</v>
      </c>
      <c r="H24" s="782" t="s">
        <v>2453</v>
      </c>
      <c r="I24" s="694" t="s">
        <v>2455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2158</v>
      </c>
      <c r="F25" s="705" t="s">
        <v>2452</v>
      </c>
      <c r="G25" s="694" t="s">
        <v>2046</v>
      </c>
      <c r="H25" s="782" t="s">
        <v>2453</v>
      </c>
      <c r="I25" s="694" t="s">
        <v>2455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2158</v>
      </c>
      <c r="F26" s="452" t="s">
        <v>389</v>
      </c>
      <c r="G26" s="452" t="s">
        <v>2046</v>
      </c>
      <c r="H26" s="561" t="s">
        <v>2391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2158</v>
      </c>
      <c r="F27" s="452" t="s">
        <v>389</v>
      </c>
      <c r="G27" s="452" t="s">
        <v>2046</v>
      </c>
      <c r="H27" s="561" t="s">
        <v>2391</v>
      </c>
      <c r="I27" s="452" t="s">
        <v>2353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2158</v>
      </c>
      <c r="F28" s="452" t="s">
        <v>212</v>
      </c>
      <c r="G28" s="452" t="s">
        <v>2046</v>
      </c>
      <c r="H28" s="781" t="s">
        <v>2456</v>
      </c>
      <c r="I28" s="452" t="s">
        <v>2353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1242</v>
      </c>
      <c r="F29" s="452" t="s">
        <v>212</v>
      </c>
      <c r="G29" s="452" t="s">
        <v>56</v>
      </c>
      <c r="H29" s="781" t="s">
        <v>2456</v>
      </c>
      <c r="I29" s="452" t="s">
        <v>2458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2414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1242</v>
      </c>
      <c r="F30" s="452" t="s">
        <v>212</v>
      </c>
      <c r="G30" s="452" t="s">
        <v>56</v>
      </c>
      <c r="H30" s="781" t="s">
        <v>2456</v>
      </c>
      <c r="I30" s="306" t="s">
        <v>2459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1242</v>
      </c>
      <c r="F31" s="452" t="s">
        <v>212</v>
      </c>
      <c r="G31" s="452" t="s">
        <v>2046</v>
      </c>
      <c r="H31" s="781" t="s">
        <v>2456</v>
      </c>
      <c r="I31" s="306" t="s">
        <v>2459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1242</v>
      </c>
      <c r="F32" s="452" t="s">
        <v>212</v>
      </c>
      <c r="G32" s="452" t="s">
        <v>2046</v>
      </c>
      <c r="H32" s="781" t="s">
        <v>2456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1242</v>
      </c>
      <c r="F33" s="452" t="s">
        <v>212</v>
      </c>
      <c r="G33" s="452" t="s">
        <v>56</v>
      </c>
      <c r="H33" s="781" t="s">
        <v>2456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2383</v>
      </c>
      <c r="H49" s="577">
        <v>45543</v>
      </c>
      <c r="I49" t="s">
        <v>2384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2022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abSelected="1" topLeftCell="A4" zoomScale="115" zoomScaleNormal="115" workbookViewId="0">
      <pane xSplit="4" topLeftCell="G4" activePane="topRight" state="frozen"/>
      <selection activeCell="G17" sqref="G17"/>
      <selection pane="topRight" activeCell="H26" sqref="H26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203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80</v>
      </c>
      <c r="N5" s="799" t="s">
        <v>81</v>
      </c>
      <c r="O5" s="800" t="s">
        <v>82</v>
      </c>
      <c r="P5" s="795" t="s">
        <v>2347</v>
      </c>
      <c r="Q5" s="783" t="s">
        <v>2421</v>
      </c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812"/>
      <c r="F6" s="81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813"/>
      <c r="F7" s="813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2467</v>
      </c>
      <c r="P7" s="797"/>
      <c r="Q7" s="785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813"/>
      <c r="F8" s="813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813"/>
      <c r="F9" s="813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813"/>
      <c r="F10" s="813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0</v>
      </c>
      <c r="O10" s="803" t="s">
        <v>2137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813"/>
      <c r="F11" s="813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813"/>
      <c r="F12" s="813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0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813"/>
      <c r="F13" s="813"/>
      <c r="G13" s="760" t="s">
        <v>1242</v>
      </c>
      <c r="H13" s="760" t="s">
        <v>1242</v>
      </c>
      <c r="I13" s="760" t="s">
        <v>1242</v>
      </c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813"/>
      <c r="F14" s="813"/>
      <c r="G14" s="515" t="s">
        <v>1979</v>
      </c>
      <c r="H14" s="815" t="s">
        <v>2465</v>
      </c>
      <c r="I14" s="816" t="s">
        <v>2465</v>
      </c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813"/>
      <c r="F15" s="813"/>
      <c r="G15" s="705" t="s">
        <v>1979</v>
      </c>
      <c r="H15" s="816" t="s">
        <v>2463</v>
      </c>
      <c r="I15" s="816" t="s">
        <v>2466</v>
      </c>
      <c r="J15" s="458"/>
      <c r="K15" s="460"/>
      <c r="L15" s="61"/>
      <c r="M15" s="647" t="s">
        <v>67</v>
      </c>
      <c r="N15" s="551">
        <f>COUNTIF(E7:K44, "*Jia Leong*")/2</f>
        <v>5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813"/>
      <c r="F16" s="814"/>
      <c r="G16" s="705" t="s">
        <v>2471</v>
      </c>
      <c r="H16" s="816" t="s">
        <v>2463</v>
      </c>
      <c r="I16" s="816" t="s">
        <v>2466</v>
      </c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813"/>
      <c r="F17" s="813"/>
      <c r="G17" s="705" t="s">
        <v>2472</v>
      </c>
      <c r="H17" s="816" t="s">
        <v>2463</v>
      </c>
      <c r="I17" s="816" t="s">
        <v>2466</v>
      </c>
      <c r="J17" s="458"/>
      <c r="K17" s="460"/>
      <c r="L17" s="61"/>
      <c r="M17" s="646" t="s">
        <v>104</v>
      </c>
      <c r="N17" s="326">
        <f>COUNTIF(E7:K44, "*Angel*")/2</f>
        <v>0</v>
      </c>
      <c r="O17" s="802" t="s">
        <v>105</v>
      </c>
      <c r="P17" s="797"/>
      <c r="Q17" s="785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813"/>
      <c r="F18" s="813"/>
      <c r="G18" s="694" t="s">
        <v>2469</v>
      </c>
      <c r="H18" s="261" t="s">
        <v>2468</v>
      </c>
      <c r="I18" s="452" t="s">
        <v>2429</v>
      </c>
      <c r="J18" s="458"/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813"/>
      <c r="F19" s="813" t="s">
        <v>1956</v>
      </c>
      <c r="G19" s="694" t="s">
        <v>2469</v>
      </c>
      <c r="H19" s="261" t="s">
        <v>2157</v>
      </c>
      <c r="I19" s="452" t="s">
        <v>2429</v>
      </c>
      <c r="J19" s="458"/>
      <c r="K19" s="460"/>
      <c r="L19" s="61"/>
      <c r="M19" s="650" t="s">
        <v>108</v>
      </c>
      <c r="N19" s="326">
        <f>COUNTIF(E7:K44, "*QiAn*")/2</f>
        <v>2.5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813"/>
      <c r="F20" s="813" t="s">
        <v>1956</v>
      </c>
      <c r="G20" s="694" t="s">
        <v>2332</v>
      </c>
      <c r="H20" s="261"/>
      <c r="I20" s="452" t="s">
        <v>2429</v>
      </c>
      <c r="J20" s="458"/>
      <c r="K20" s="460"/>
      <c r="L20" s="61"/>
      <c r="M20" s="646" t="s">
        <v>161</v>
      </c>
      <c r="N20" s="326">
        <f>COUNTIF(E7:K44, "*Wei Jun*")/2</f>
        <v>5.5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813"/>
      <c r="F21" s="813" t="s">
        <v>1956</v>
      </c>
      <c r="G21" s="694" t="s">
        <v>2332</v>
      </c>
      <c r="H21" s="261"/>
      <c r="I21" s="452" t="s">
        <v>2429</v>
      </c>
      <c r="J21" s="458"/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813"/>
      <c r="F22" s="813" t="s">
        <v>1956</v>
      </c>
      <c r="G22" s="694" t="s">
        <v>2332</v>
      </c>
      <c r="H22" s="261" t="s">
        <v>2426</v>
      </c>
      <c r="I22" s="452" t="s">
        <v>2426</v>
      </c>
      <c r="J22" s="458"/>
      <c r="K22" s="460"/>
      <c r="L22" s="61"/>
      <c r="M22" s="646" t="s">
        <v>1956</v>
      </c>
      <c r="N22" s="327">
        <f>COUNTIF(E7:K44, "*Ivan*")/2</f>
        <v>3</v>
      </c>
      <c r="O22" s="802" t="s">
        <v>1977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813"/>
      <c r="F23" s="813"/>
      <c r="G23" s="694" t="s">
        <v>1953</v>
      </c>
      <c r="H23" s="261" t="s">
        <v>2426</v>
      </c>
      <c r="I23" s="452" t="s">
        <v>2426</v>
      </c>
      <c r="J23" s="458"/>
      <c r="K23" s="460"/>
      <c r="L23" s="61"/>
      <c r="M23" s="646" t="s">
        <v>1963</v>
      </c>
      <c r="N23" s="326">
        <f>COUNTIF(E7:K44, "*Lucas*")/2</f>
        <v>3.5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813"/>
      <c r="F24" s="813"/>
      <c r="G24" s="694" t="s">
        <v>2475</v>
      </c>
      <c r="H24" s="261"/>
      <c r="I24" s="452" t="s">
        <v>2426</v>
      </c>
      <c r="J24" s="458"/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813"/>
      <c r="F25" s="813"/>
      <c r="G25" s="694" t="s">
        <v>2473</v>
      </c>
      <c r="H25" s="261" t="s">
        <v>67</v>
      </c>
      <c r="I25" s="452" t="s">
        <v>2426</v>
      </c>
      <c r="J25" s="458"/>
      <c r="K25" s="460"/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813"/>
      <c r="F26" s="813"/>
      <c r="G26" s="694" t="s">
        <v>2473</v>
      </c>
      <c r="H26" s="261" t="s">
        <v>67</v>
      </c>
      <c r="I26" s="452"/>
      <c r="J26" s="458"/>
      <c r="K26" s="460"/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813"/>
      <c r="F27" s="814"/>
      <c r="G27" s="694" t="s">
        <v>2473</v>
      </c>
      <c r="H27" s="261" t="s">
        <v>67</v>
      </c>
      <c r="I27" s="452"/>
      <c r="J27" s="458"/>
      <c r="K27" s="460"/>
      <c r="L27" s="61"/>
      <c r="M27" s="650" t="s">
        <v>2157</v>
      </c>
      <c r="N27" s="654">
        <f>COUNTIF(E7:K44, "*Jonathan*")/2</f>
        <v>5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813"/>
      <c r="F28" s="814"/>
      <c r="G28" s="694" t="s">
        <v>2470</v>
      </c>
      <c r="H28" s="261" t="s">
        <v>2464</v>
      </c>
      <c r="I28" s="306"/>
      <c r="J28" s="458"/>
      <c r="K28" s="460"/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813"/>
      <c r="F29" s="814"/>
      <c r="G29" s="694" t="s">
        <v>2470</v>
      </c>
      <c r="H29" s="261" t="s">
        <v>1899</v>
      </c>
      <c r="I29" s="306"/>
      <c r="J29" s="458"/>
      <c r="K29" s="460"/>
      <c r="L29" s="61"/>
      <c r="M29" s="651" t="s">
        <v>1111</v>
      </c>
      <c r="N29" s="334">
        <f>COUNTIF(E7:K44, "*Paul*")/2</f>
        <v>0</v>
      </c>
      <c r="O29" s="804" t="s">
        <v>2414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813"/>
      <c r="F30" s="814"/>
      <c r="G30" s="694" t="s">
        <v>2462</v>
      </c>
      <c r="H30" s="261" t="s">
        <v>1899</v>
      </c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813"/>
      <c r="F31" s="814"/>
      <c r="G31" s="694" t="s">
        <v>2470</v>
      </c>
      <c r="H31" s="261" t="s">
        <v>1899</v>
      </c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813"/>
      <c r="F32" s="814"/>
      <c r="G32" s="452" t="s">
        <v>2462</v>
      </c>
      <c r="H32" s="261" t="s">
        <v>1899</v>
      </c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813"/>
      <c r="F33" s="814"/>
      <c r="G33" s="452" t="s">
        <v>2462</v>
      </c>
      <c r="H33" s="261" t="s">
        <v>1899</v>
      </c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806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2383</v>
      </c>
      <c r="H49" s="577">
        <v>45550</v>
      </c>
      <c r="I49" t="s">
        <v>2384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807" t="s">
        <v>2014</v>
      </c>
      <c r="F51" s="662"/>
      <c r="G51" s="805" t="s">
        <v>2015</v>
      </c>
      <c r="H51" t="s">
        <v>1890</v>
      </c>
      <c r="M51" s="61"/>
      <c r="N51" s="62"/>
      <c r="O51" s="61"/>
    </row>
    <row r="52" spans="5:15" x14ac:dyDescent="0.2">
      <c r="E52" s="807" t="s">
        <v>2016</v>
      </c>
      <c r="F52" s="659"/>
      <c r="G52" s="805" t="s">
        <v>2015</v>
      </c>
      <c r="H52" s="255" t="s">
        <v>2017</v>
      </c>
      <c r="M52" s="61"/>
      <c r="N52" s="62"/>
      <c r="O52" s="61"/>
    </row>
    <row r="53" spans="5:15" x14ac:dyDescent="0.2">
      <c r="E53" s="807" t="s">
        <v>2078</v>
      </c>
      <c r="F53" s="678"/>
      <c r="G53" s="805"/>
      <c r="H53" s="255" t="s">
        <v>2079</v>
      </c>
      <c r="M53" s="61"/>
      <c r="N53" s="62"/>
      <c r="O53" s="61"/>
    </row>
    <row r="54" spans="5:15" x14ac:dyDescent="0.2">
      <c r="E54" s="807" t="s">
        <v>2018</v>
      </c>
      <c r="F54" s="661"/>
      <c r="G54" s="807" t="s">
        <v>2015</v>
      </c>
      <c r="H54" s="61" t="s">
        <v>2019</v>
      </c>
      <c r="M54" s="61"/>
      <c r="N54" s="62"/>
      <c r="O54" s="61"/>
    </row>
    <row r="55" spans="5:15" x14ac:dyDescent="0.2">
      <c r="E55" s="807" t="s">
        <v>2020</v>
      </c>
      <c r="F55" s="663"/>
      <c r="G55" s="807" t="s">
        <v>2015</v>
      </c>
      <c r="H55" s="255" t="s">
        <v>2021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2022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204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80</v>
      </c>
      <c r="N5" s="799" t="s">
        <v>81</v>
      </c>
      <c r="O5" s="800" t="s">
        <v>82</v>
      </c>
      <c r="P5" s="795" t="s">
        <v>2347</v>
      </c>
      <c r="Q5" s="783" t="s">
        <v>2421</v>
      </c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810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810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7" t="str">
        <f ca="1">IF(NOW() &lt; $H$49 + TIME(23,50,0), IF(AND(N7&lt;5, O7=""), "penalty of RM5 per hour", ""), P7)</f>
        <v>penalty of RM5 per hour</v>
      </c>
      <c r="Q7" s="785">
        <f ca="1">IF(NOW() &lt; $H$49 + TIME(23,50,0), IF(AND(N7&lt;5, O7=""), (5-N7)*5, ""), Q7)</f>
        <v>25</v>
      </c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810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2474</v>
      </c>
      <c r="P8" s="797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810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7" t="str">
        <f ca="1">IF(NOW() &lt; $H$49 + TIME(23,50,0), IF(AND(N9&lt;5, O9=""), "penalty of RM5 per hour", ""), P9)</f>
        <v>penalty of RM5 per hour</v>
      </c>
      <c r="Q9" s="785">
        <f ca="1">IF(NOW() &lt; $H$49 + TIME(23,50,0), IF(AND(N9&lt;5, O9=""), (5-N9)*5, ""), Q9)</f>
        <v>25</v>
      </c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810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60"/>
      <c r="F11" s="760"/>
      <c r="G11" s="760"/>
      <c r="H11" s="760"/>
      <c r="I11" s="760"/>
      <c r="J11" s="458"/>
      <c r="K11" s="459"/>
      <c r="L11" s="810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/>
      <c r="P11" s="797" t="str">
        <f ca="1">IF(NOW() &lt; $H$49 + TIME(23,50,0), IF(AND(N11&lt;5, O11=""), "penalty of RM5 per hour", ""), P11)</f>
        <v>penalty of RM5 per hour</v>
      </c>
      <c r="Q11" s="785">
        <f ca="1">IF(NOW() &lt; $H$49 + TIME(23,50,0), IF(AND(N11&lt;5, O11=""), (5-N11)*5, ""), Q11)</f>
        <v>25</v>
      </c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60"/>
      <c r="F12" s="760"/>
      <c r="G12" s="760"/>
      <c r="H12" s="760"/>
      <c r="I12" s="760"/>
      <c r="J12" s="458"/>
      <c r="K12" s="459"/>
      <c r="L12" s="810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7" t="str">
        <f ca="1">IF(NOW() &lt; $H$49 + TIME(23,50,0), IF(AND(N12&lt;5, O12=""), "penalty of RM5 per hour", ""), P12)</f>
        <v>penalty of RM5 per hour</v>
      </c>
      <c r="Q12" s="785">
        <f ca="1">IF(NOW() &lt; $H$49 + TIME(23,50,0), IF(AND(N12&lt;5, O12=""), (5-N12)*5, ""), Q12)</f>
        <v>25</v>
      </c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60"/>
      <c r="F13" s="760"/>
      <c r="G13" s="760"/>
      <c r="H13" s="760"/>
      <c r="I13" s="760"/>
      <c r="J13" s="458"/>
      <c r="K13" s="459"/>
      <c r="L13" s="810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810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810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7" t="str">
        <f ca="1">IF(NOW() &lt; $H$49 + TIME(23,50,0), IF(AND(N15&lt;5, O15=""), "penalty of RM5 per hour", ""), P15)</f>
        <v>penalty of RM5 per hour</v>
      </c>
      <c r="Q15" s="785">
        <f ca="1">IF(NOW() &lt; $H$49 + TIME(23,50,0), IF(AND(N15&lt;5, O15=""), (5-N15)*5, ""), Q15)</f>
        <v>25</v>
      </c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810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810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104</v>
      </c>
      <c r="N17" s="326">
        <f>COUNTIF(E7:K44, "*Angel*")/2</f>
        <v>0</v>
      </c>
      <c r="O17" s="802" t="s">
        <v>105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810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0</v>
      </c>
      <c r="O18" s="802"/>
      <c r="P18" s="797" t="str">
        <f ca="1">IF(NOW() &lt; $H$49 + TIME(23,50,0), IF(AND(N18&lt;5, O18=""), "penalty of RM5 per hour", ""), P18)</f>
        <v>penalty of RM5 per hour</v>
      </c>
      <c r="Q18" s="785">
        <f ca="1">IF(NOW() &lt; $H$49 + TIME(23,50,0), IF(AND(N18&lt;5, O18=""), (5-N18)*5, ""), Q18)</f>
        <v>25</v>
      </c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810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108</v>
      </c>
      <c r="N19" s="326">
        <f>COUNTIF(E7:K44, "*QiAn*")/2</f>
        <v>0</v>
      </c>
      <c r="O19" s="801"/>
      <c r="P19" s="797" t="str">
        <f ca="1">IF(NOW() &lt; $H$49 + TIME(23,50,0), IF(AND(N19&lt;5, O19=""), "penalty of RM5 per hour", ""), P19)</f>
        <v>penalty of RM5 per hour</v>
      </c>
      <c r="Q19" s="785">
        <f ca="1">IF(NOW() &lt; $H$49 + TIME(23,50,0), IF(AND(N19&lt;5, O19=""), (5-N19)*5, ""), Q19)</f>
        <v>25</v>
      </c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810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161</v>
      </c>
      <c r="N20" s="326">
        <f>COUNTIF(E7:K44, "*Wei Jun*")/2</f>
        <v>0</v>
      </c>
      <c r="O20" s="802"/>
      <c r="P20" s="797" t="str">
        <f ca="1">IF(NOW() &lt; $H$49 + TIME(23,50,0), IF(AND(N20&lt;5, O20=""), "penalty of RM5 per hour", ""), P20)</f>
        <v>penalty of RM5 per hour</v>
      </c>
      <c r="Q20" s="785">
        <f ca="1">IF(NOW() &lt; $H$49 + TIME(23,50,0), IF(AND(N20&lt;5, O20=""), (5-N20)*5, ""), Q20)</f>
        <v>25</v>
      </c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810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810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0</v>
      </c>
      <c r="O22" s="802"/>
      <c r="P22" s="797" t="str">
        <f ca="1">IF(NOW() &lt; $H$49 + TIME(23,50,0), IF(AND(N22&lt;5, O22=""), "penalty of RM5 per hour", ""), P22)</f>
        <v>penalty of RM5 per hour</v>
      </c>
      <c r="Q22" s="785">
        <f ca="1">IF(NOW() &lt; $H$49 + TIME(23,50,0), IF(AND(N22&lt;5, O22=""), (5-N22)*5, ""), Q22)</f>
        <v>25</v>
      </c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810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810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0</v>
      </c>
      <c r="O24" s="801"/>
      <c r="P24" s="797" t="str">
        <f ca="1">IF(NOW() &lt; $H$49 + TIME(23,50,0), IF(AND(N24&lt;5, O24=""), "penalty of RM5 per hour", ""), P24)</f>
        <v>penalty of RM5 per hour</v>
      </c>
      <c r="Q24" s="785">
        <f ca="1">IF(NOW() &lt; $H$49 + TIME(23,50,0), IF(AND(N24&lt;5, O24=""), (5-N24)*5, ""), Q24)</f>
        <v>25</v>
      </c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810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0</v>
      </c>
      <c r="O25" s="801"/>
      <c r="P25" s="797" t="str">
        <f ca="1">IF(NOW() &lt; $H$49 + TIME(23,50,0), IF(AND(N25&lt;5, O25=""), "penalty of RM5 per hour", ""), P25)</f>
        <v>penalty of RM5 per hour</v>
      </c>
      <c r="Q25" s="785">
        <f ca="1">IF(NOW() &lt; $H$49 + TIME(23,50,0), IF(AND(N25&lt;5, O25=""), (5-N25)*5, ""), Q25)</f>
        <v>25</v>
      </c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810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/>
      <c r="P26" s="797" t="str">
        <f ca="1">IF(NOW() &lt; $H$49 + TIME(23,50,0), IF(AND(N26&lt;5, O26=""), "penalty of RM5 per hour", ""), P26)</f>
        <v>penalty of RM5 per hour</v>
      </c>
      <c r="Q26" s="785">
        <f ca="1">IF(NOW() &lt; $H$49 + TIME(23,50,0), IF(AND(N26&lt;5, O26=""), (5-N26)*5, ""), Q26)</f>
        <v>25</v>
      </c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810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0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452"/>
      <c r="J28" s="458"/>
      <c r="K28" s="460"/>
      <c r="L28" s="810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0</v>
      </c>
      <c r="O28" s="801"/>
      <c r="P28" s="797" t="str">
        <f ca="1">IF(NOW() &lt; $H$49 + TIME(23,50,0), IF(AND(N28&lt;5, O28=""), "penalty of RM5 per hour", ""), P28)</f>
        <v>penalty of RM5 per hour</v>
      </c>
      <c r="Q28" s="785">
        <f ca="1">IF(NOW() &lt; $H$49 + TIME(23,50,0), IF(AND(N28&lt;5, O28=""), (5-N28)*5, ""), Q28)</f>
        <v>25</v>
      </c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452"/>
      <c r="J29" s="458"/>
      <c r="K29" s="460"/>
      <c r="L29" s="810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2414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452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452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808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80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2383</v>
      </c>
      <c r="H49" s="577">
        <v>45557</v>
      </c>
      <c r="I49" t="s">
        <v>2384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811" t="s">
        <v>2014</v>
      </c>
      <c r="F51" s="662"/>
      <c r="G51" s="808" t="s">
        <v>2015</v>
      </c>
      <c r="H51" t="s">
        <v>1890</v>
      </c>
      <c r="M51" s="61"/>
      <c r="N51" s="62"/>
      <c r="O51" s="61"/>
    </row>
    <row r="52" spans="5:15" x14ac:dyDescent="0.2">
      <c r="E52" s="811" t="s">
        <v>2016</v>
      </c>
      <c r="F52" s="659"/>
      <c r="G52" s="808" t="s">
        <v>2015</v>
      </c>
      <c r="H52" s="255" t="s">
        <v>2017</v>
      </c>
      <c r="M52" s="61"/>
      <c r="N52" s="62"/>
      <c r="O52" s="61"/>
    </row>
    <row r="53" spans="5:15" x14ac:dyDescent="0.2">
      <c r="E53" s="811" t="s">
        <v>2078</v>
      </c>
      <c r="F53" s="678"/>
      <c r="G53" s="808"/>
      <c r="H53" s="255" t="s">
        <v>2079</v>
      </c>
      <c r="M53" s="61"/>
      <c r="N53" s="62"/>
      <c r="O53" s="61"/>
    </row>
    <row r="54" spans="5:15" x14ac:dyDescent="0.2">
      <c r="E54" s="811" t="s">
        <v>2018</v>
      </c>
      <c r="F54" s="661"/>
      <c r="G54" s="811" t="s">
        <v>2015</v>
      </c>
      <c r="H54" s="61" t="s">
        <v>2019</v>
      </c>
      <c r="M54" s="61"/>
      <c r="N54" s="62"/>
      <c r="O54" s="61"/>
    </row>
    <row r="55" spans="5:15" x14ac:dyDescent="0.2">
      <c r="E55" s="811" t="s">
        <v>2020</v>
      </c>
      <c r="F55" s="663"/>
      <c r="G55" s="811" t="s">
        <v>2015</v>
      </c>
      <c r="H55" s="255" t="s">
        <v>2021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2022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77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78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182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80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2383</v>
      </c>
      <c r="H49" s="577">
        <v>45564</v>
      </c>
      <c r="I49" t="s">
        <v>2384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811" t="s">
        <v>2014</v>
      </c>
      <c r="F51" s="662"/>
      <c r="G51" s="808" t="s">
        <v>2015</v>
      </c>
      <c r="H51" t="s">
        <v>1890</v>
      </c>
      <c r="M51" s="61"/>
      <c r="N51" s="62"/>
      <c r="O51" s="61"/>
    </row>
    <row r="52" spans="5:15" x14ac:dyDescent="0.2">
      <c r="E52" s="811" t="s">
        <v>2016</v>
      </c>
      <c r="F52" s="659"/>
      <c r="G52" s="808" t="s">
        <v>2015</v>
      </c>
      <c r="H52" s="255" t="s">
        <v>2017</v>
      </c>
      <c r="M52" s="61"/>
      <c r="N52" s="62"/>
      <c r="O52" s="61"/>
    </row>
    <row r="53" spans="5:15" x14ac:dyDescent="0.2">
      <c r="E53" s="811" t="s">
        <v>2078</v>
      </c>
      <c r="F53" s="678"/>
      <c r="G53" s="808"/>
      <c r="H53" s="255" t="s">
        <v>2079</v>
      </c>
      <c r="M53" s="61"/>
      <c r="N53" s="62"/>
      <c r="O53" s="61"/>
    </row>
    <row r="54" spans="5:15" x14ac:dyDescent="0.2">
      <c r="E54" s="811" t="s">
        <v>2018</v>
      </c>
      <c r="F54" s="661"/>
      <c r="G54" s="811" t="s">
        <v>2015</v>
      </c>
      <c r="H54" s="61" t="s">
        <v>2019</v>
      </c>
      <c r="M54" s="61"/>
      <c r="N54" s="62"/>
      <c r="O54" s="61"/>
    </row>
    <row r="55" spans="5:15" x14ac:dyDescent="0.2">
      <c r="E55" s="811" t="s">
        <v>2020</v>
      </c>
      <c r="F55" s="663"/>
      <c r="G55" s="811" t="s">
        <v>2015</v>
      </c>
      <c r="H55" s="255" t="s">
        <v>2021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2022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2024-09-13T04:41:19Z</dcterms:modified>
  <cp:category/>
  <cp:contentStatus/>
</cp:coreProperties>
</file>