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1666" documentId="101_{C41BB324-3EAE-5148-95F2-E4AD19BF45B2}" xr6:coauthVersionLast="47" xr6:coauthVersionMax="47" xr10:uidLastSave="{8EA9F011-E764-4AC0-81D1-279B3A2D05C5}"/>
  <bookViews>
    <workbookView xWindow="-108" yWindow="-108" windowWidth="23256" windowHeight="12456" firstSheet="114" activeTab="116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 s="1"/>
  <c r="N26" i="95"/>
  <c r="P26" i="97" s="1"/>
  <c r="N25" i="95"/>
  <c r="N17" i="95"/>
  <c r="N12" i="95"/>
  <c r="L28" i="95" a="1"/>
  <c r="L28" i="95" s="1"/>
  <c r="L27" i="95" a="1"/>
  <c r="L27" i="95" s="1"/>
  <c r="L26" i="95" a="1"/>
  <c r="L26" i="95" s="1"/>
  <c r="L25" i="95" a="1"/>
  <c r="L25" i="95" s="1"/>
  <c r="L9" i="127" a="1"/>
  <c r="L9" i="127"/>
  <c r="L10" i="127" a="1"/>
  <c r="L10" i="127"/>
  <c r="L12" i="127" a="1"/>
  <c r="L12" i="127"/>
  <c r="L7" i="95" a="1"/>
  <c r="L7" i="95" s="1"/>
  <c r="L8" i="95" a="1"/>
  <c r="L8" i="95" s="1"/>
  <c r="L9" i="95" a="1"/>
  <c r="L9" i="95" s="1"/>
  <c r="L10" i="95" a="1"/>
  <c r="L10" i="95" s="1"/>
  <c r="L11" i="95" a="1"/>
  <c r="L11" i="95" s="1"/>
  <c r="L12" i="95" a="1"/>
  <c r="L12" i="95" s="1"/>
  <c r="L13" i="95" a="1"/>
  <c r="L13" i="95" s="1"/>
  <c r="L14" i="95" a="1"/>
  <c r="L14" i="95" s="1"/>
  <c r="L15" i="95" a="1"/>
  <c r="L15" i="95" s="1"/>
  <c r="L16" i="95" a="1"/>
  <c r="L16" i="95" s="1"/>
  <c r="L17" i="95" a="1"/>
  <c r="L17" i="95" s="1"/>
  <c r="L18" i="95" a="1"/>
  <c r="L18" i="95" s="1"/>
  <c r="L19" i="95" a="1"/>
  <c r="L19" i="95" s="1"/>
  <c r="L20" i="95" a="1"/>
  <c r="L20" i="95" s="1"/>
  <c r="L21" i="95" a="1"/>
  <c r="L21" i="95" s="1"/>
  <c r="L22" i="95" a="1"/>
  <c r="L22" i="95" s="1"/>
  <c r="L23" i="95" a="1"/>
  <c r="L23" i="95" s="1"/>
  <c r="L24" i="95" a="1"/>
  <c r="L24" i="95" s="1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 s="1"/>
  <c r="N23" i="95"/>
  <c r="P23" i="97" s="1"/>
  <c r="N22" i="95"/>
  <c r="P22" i="97" s="1"/>
  <c r="N21" i="95"/>
  <c r="P21" i="97" s="1"/>
  <c r="N20" i="95"/>
  <c r="N19" i="95"/>
  <c r="P19" i="97" s="1"/>
  <c r="N18" i="95"/>
  <c r="P18" i="97" s="1"/>
  <c r="N16" i="95"/>
  <c r="P16" i="97" s="1"/>
  <c r="N15" i="95"/>
  <c r="P15" i="97" s="1"/>
  <c r="N14" i="95"/>
  <c r="P14" i="97" s="1"/>
  <c r="N13" i="95"/>
  <c r="P13" i="97" s="1"/>
  <c r="N11" i="95"/>
  <c r="P11" i="97" s="1"/>
  <c r="N10" i="95"/>
  <c r="P10" i="97" s="1"/>
  <c r="N9" i="95"/>
  <c r="P9" i="97" s="1"/>
  <c r="N8" i="95"/>
  <c r="P8" i="97" s="1"/>
  <c r="N7" i="95"/>
  <c r="P7" i="97" s="1"/>
  <c r="N6" i="95"/>
  <c r="P6" i="97" s="1"/>
  <c r="L6" i="95" a="1"/>
  <c r="L6" i="95" s="1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<sst xmlns="http://schemas.openxmlformats.org/spreadsheetml/2006/main" count="25584" uniqueCount="2181">
  <si>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</si>
  <si>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</si>
  <si>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</si>
  <si>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</si>
  <si>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</si>
  <si>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</si>
  <si>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</si>
  <si>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</si>
  <si>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</si>
  <si>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</si>
  <si>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</si>
  <si>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</si>
  <si>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</si>
  <si>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</si>
  <si>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</si>
  <si>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</si>
  <si>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</si>
  <si>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</si>
  <si>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</si>
  <si>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</si>
  <si>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</si>
  <si>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</si>
  <si>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</si>
  <si>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</si>
  <si>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</si>
  <si>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</si>
  <si>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</si>
  <si>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</si>
  <si>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</si>
  <si>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</si>
  <si>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</si>
  <si>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</si>
  <si>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</si>
  <si>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</si>
  <si>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</si>
  <si>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</si>
  <si>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</si>
  <si>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</si>
  <si>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</si>
  <si>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</si>
  <si>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</si>
  <si>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</si>
  <si>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</si>
  <si>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</si>
  <si>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</si>
  <si>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</si>
  <si>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</si>
  <si>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</si>
  <si>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</si>
  <si>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</si>
  <si>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</si>
  <si>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</si>
  <si>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</si>
  <si>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</si>
  <si>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</si>
  <si>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</si>
  <si>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</si>
  <si>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</si>
  <si>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</si>
  <si>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</si>
  <si>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</si>
  <si>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</si>
  <si>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</si>
  <si>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</si>
  <si>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</si>
  <si>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</si>
  <si>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</si>
  <si>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</si>
  <si>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</si>
  <si>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</si>
  <si>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</si>
  <si>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</si>
  <si>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</si>
  <si>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</si>
  <si>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</si>
  <si>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</si>
  <si>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</si>
  <si>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</si>
  <si>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</si>
  <si>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</si>
  <si>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</si>
  <si>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</si>
  <si>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</si>
  <si>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</si>
  <si>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</si>
  <si>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</si>
  <si>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</si>
  <si>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</si>
  <si>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</si>
  <si>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</si>
  <si>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</si>
  <si>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</si>
  <si>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</si>
  <si>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</si>
  <si>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</si>
  <si>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</si>
  <si>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</si>
  <si>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</si>
  <si>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</si>
  <si>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</si>
  <si>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</si>
  <si>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</si>
  <si>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</si>
  <si>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</si>
  <si>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</si>
  <si>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</si>
  <si>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</si>
  <si>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</si>
  <si>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</si>
  <si>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</si>
  <si>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</si>
  <si>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</si>
  <si>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</si>
  <si>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</si>
  <si>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</si>
  <si>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</si>
  <si>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</si>
  <si>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</si>
  <si>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</si>
  <si>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</si>
  <si>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</si>
  <si>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</si>
  <si>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</si>
  <si>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</si>
  <si>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</si>
  <si>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</si>
  <si>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</si>
  <si>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</si>
  <si>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</si>
  <si>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</si>
  <si>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</si>
  <si>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</si>
  <si>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</si>
  <si>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</si>
  <si>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</si>
  <si>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</si>
  <si>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</si>
  <si>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</si>
  <si>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</si>
  <si>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</si>
  <si>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</si>
  <si>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</si>
  <si>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</si>
  <si>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</si>
  <si>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</si>
  <si>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</si>
  <si>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</si>
  <si>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</si>
  <si>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</si>
  <si>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</si>
  <si>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</si>
  <si>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</si>
  <si>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</si>
  <si>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</si>
  <si>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</si>
  <si>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</si>
  <si>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</si>
  <si>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</si>
  <si>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</si>
  <si>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</si>
  <si>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</si>
  <si>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</si>
  <si>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</si>
  <si>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</si>
  <si>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</si>
  <si>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</si>
  <si>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</si>
  <si>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</si>
  <si>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</si>
  <si>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</si>
  <si>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</si>
  <si>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</si>
  <si>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</si>
  <si>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</si>
  <si>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</si>
  <si>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</si>
  <si>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</si>
  <si>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</si>
  <si>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</si>
  <si>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</si>
  <si>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</si>
  <si>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</si>
  <si>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</si>
  <si>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</si>
  <si>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</si>
  <si>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</si>
  <si>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</si>
  <si>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</si>
  <si>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</si>
  <si>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</si>
  <si>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</si>
  <si>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</si>
  <si>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</si>
  <si>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</si>
  <si>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</si>
  <si>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</si>
  <si>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</si>
  <si>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</si>
  <si>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</si>
  <si>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</si>
  <si>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</si>
  <si>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</si>
  <si>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</si>
  <si>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</si>
  <si>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</si>
  <si>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</si>
  <si>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</si>
  <si>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</si>
  <si>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</si>
  <si>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</si>
  <si>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</si>
  <si>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</si>
  <si>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</si>
  <si>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</si>
  <si>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</si>
  <si>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</si>
  <si>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</si>
  <si>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</si>
  <si>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</si>
  <si>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</si>
  <si>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</si>
  <si>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</si>
  <si>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</si>
  <si>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</si>
  <si>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</si>
  <si>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</si>
  <si>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</si>
  <si>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</si>
  <si>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</si>
  <si>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</si>
  <si>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</si>
  <si>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</si>
  <si>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</si>
  <si>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</si>
  <si>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</si>
  <si>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</si>
  <si>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</si>
  <si>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</si>
  <si>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</si>
  <si>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</si>
  <si>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</si>
  <si>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</si>
  <si>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</si>
  <si>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</si>
  <si>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</si>
  <si>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</si>
  <si>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</si>
  <si>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</si>
  <si>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</si>
  <si>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</si>
  <si>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</si>
  <si>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</si>
  <si>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</si>
  <si>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</si>
  <si>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</si>
  <si>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</si>
  <si>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</si>
  <si>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</si>
  <si>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</si>
  <si>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</si>
  <si>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</si>
  <si>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</si>
  <si>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</si>
  <si>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</si>
  <si>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</si>
  <si>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</si>
  <si>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</si>
  <si>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</si>
  <si>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</si>
  <si>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</si>
  <si>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</si>
  <si>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</si>
  <si>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</si>
  <si>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</si>
  <si>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</si>
  <si>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</si>
  <si>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</si>
  <si>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</si>
  <si>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</si>
  <si>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</si>
  <si>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</si>
  <si>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</si>
  <si>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</si>
  <si>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</si>
  <si>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</si>
  <si>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</si>
  <si>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</si>
  <si>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</si>
  <si>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</si>
  <si>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</si>
  <si>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</si>
  <si>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</si>
  <si>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</si>
  <si>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</si>
  <si>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</si>
  <si>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</si>
  <si>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</si>
  <si>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</si>
  <si>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</si>
  <si>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</si>
  <si>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</si>
  <si>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</si>
  <si>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</si>
  <si>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</si>
  <si>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</si>
  <si>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</si>
  <si>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</si>
  <si>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</si>
  <si>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</si>
  <si>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</si>
  <si>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</si>
  <si>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</si>
  <si>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</si>
  <si>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</si>
  <si>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</si>
  <si>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</si>
  <si>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</si>
  <si>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</si>
  <si>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</si>
  <si>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</si>
  <si>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</si>
  <si>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</si>
  <si>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</si>
  <si>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</si>
  <si>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</si>
  <si>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</si>
  <si>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</si>
  <si>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</si>
  <si>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</si>
  <si>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</si>
  <si>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</si>
  <si>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</si>
  <si>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</si>
  <si>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</si>
  <si>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</si>
  <si>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</si>
  <si>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</si>
  <si>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</si>
  <si>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</si>
  <si>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</si>
  <si>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</si>
  <si>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</si>
  <si>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</si>
  <si>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</si>
  <si>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</si>
  <si>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</si>
  <si>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</si>
  <si>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</si>
  <si>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</si>
  <si>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</si>
  <si>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</si>
  <si>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</si>
  <si>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</si>
  <si>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</si>
  <si>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</si>
  <si>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</si>
  <si>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</si>
  <si>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</si>
  <si>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</si>
  <si>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</si>
  <si>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</si>
  <si>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</si>
  <si>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</si>
  <si>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</si>
  <si>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</si>
  <si>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</si>
  <si>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</si>
  <si>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</si>
  <si>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</si>
  <si>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</si>
  <si>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</si>
  <si>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</si>
  <si>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</si>
  <si>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</si>
  <si>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</si>
  <si>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</si>
  <si>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</si>
  <si>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</si>
  <si>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</si>
  <si>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</si>
  <si>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</si>
  <si>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</si>
  <si>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</si>
  <si>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</si>
  <si>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</si>
  <si>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</si>
  <si>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</si>
  <si>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</si>
  <si>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</si>
  <si>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</si>
  <si>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</si>
  <si>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</si>
  <si>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</si>
  <si>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</si>
  <si>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</si>
  <si>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</si>
  <si>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</si>
  <si>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</si>
  <si>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</si>
  <si>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</si>
  <si>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</si>
  <si>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</si>
  <si>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</si>
  <si>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</si>
  <si>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</si>
  <si>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</si>
  <si>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</si>
  <si>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</si>
  <si>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</si>
  <si>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</si>
  <si>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</si>
  <si>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</si>
  <si>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</si>
  <si>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</si>
  <si>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</si>
  <si>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</si>
  <si>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</si>
  <si>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</si>
  <si>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</si>
  <si>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</si>
  <si>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</si>
  <si>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</si>
  <si>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</si>
  <si>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</si>
  <si>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</si>
  <si>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</si>
  <si>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</si>
  <si>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</si>
  <si>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</si>
  <si>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</si>
  <si>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</si>
  <si>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</si>
  <si>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</si>
  <si>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</si>
  <si>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</si>
  <si>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</si>
  <si>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</si>
  <si>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</si>
  <si>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</si>
  <si>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</si>
  <si>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</si>
  <si>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</si>
  <si>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</si>
  <si>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</si>
  <si>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</si>
  <si>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</si>
  <si>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</si>
  <si>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</si>
  <si>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</si>
  <si>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</si>
  <si>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</si>
  <si>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</si>
  <si>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</si>
  <si>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</si>
  <si>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</si>
  <si>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</si>
  <si>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</si>
  <si>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</si>
  <si>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</si>
  <si>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</si>
  <si>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</si>
  <si>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</si>
  <si>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</si>
  <si>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</si>
  <si>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</si>
  <si>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</si>
  <si>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</si>
  <si>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</si>
  <si>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</si>
  <si>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</si>
  <si>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</si>
  <si>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</si>
  <si>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</si>
  <si>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</si>
  <si>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</si>
  <si>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</si>
  <si>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</si>
  <si>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</si>
  <si>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</si>
  <si>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</si>
  <si>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</si>
  <si>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</si>
  <si>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</si>
  <si>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</si>
  <si>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</si>
  <si>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</si>
  <si>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</si>
  <si>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</si>
  <si>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</si>
  <si>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</si>
  <si>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</si>
  <si>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</si>
  <si>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</si>
  <si>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</si>
  <si>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</si>
  <si>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</si>
  <si>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</si>
  <si>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</si>
  <si>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</si>
  <si>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</si>
  <si>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</si>
  <si>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</si>
  <si>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</si>
  <si>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</si>
  <si>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</si>
  <si>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</si>
  <si>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</si>
  <si>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</si>
  <si>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</si>
  <si>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</si>
  <si>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</si>
  <si>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</si>
  <si>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</si>
  <si>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</si>
  <si>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</si>
  <si>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</si>
  <si>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</si>
  <si>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</si>
  <si>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</si>
  <si>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</si>
  <si>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</si>
  <si>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</si>
  <si>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</si>
  <si>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</si>
  <si>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</si>
  <si>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</si>
  <si>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</si>
  <si>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</si>
  <si>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</si>
  <si>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</si>
  <si>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</si>
  <si>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</si>
  <si>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</si>
  <si>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</si>
  <si>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</si>
  <si>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</si>
  <si>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</si>
  <si>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</si>
  <si>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</si>
  <si>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</si>
  <si>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</si>
  <si>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</si>
  <si>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</si>
  <si>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</si>
  <si>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</si>
  <si>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</si>
  <si>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</si>
  <si>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</si>
  <si>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</si>
  <si>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</si>
  <si>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</si>
  <si>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</si>
  <si>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</si>
  <si>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</si>
  <si>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</si>
  <si>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</si>
  <si>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</si>
  <si>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</si>
  <si>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</si>
  <si>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</si>
  <si>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</si>
  <si>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</si>
  <si>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</si>
  <si>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</si>
  <si>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</si>
  <si>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</si>
  <si>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</si>
  <si>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</si>
  <si>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</si>
  <si>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</si>
  <si>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</si>
  <si>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</si>
  <si>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</si>
  <si>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</si>
  <si>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</si>
  <si>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</si>
  <si>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</si>
  <si>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</si>
  <si>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</si>
  <si>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</si>
  <si>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</si>
  <si>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</si>
  <si>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</si>
  <si>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</si>
  <si>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</si>
  <si>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</si>
  <si>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</si>
  <si>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</si>
  <si>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</si>
  <si>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</si>
  <si>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</si>
  <si>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</si>
  <si>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</si>
  <si>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</si>
  <si>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</si>
  <si>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</si>
  <si>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</si>
  <si>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</si>
  <si>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</si>
  <si>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</si>
  <si>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</si>
  <si>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</si>
  <si>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</si>
  <si>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</si>
  <si>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</si>
  <si>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</si>
  <si>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</si>
  <si>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</si>
  <si>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</si>
  <si>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</si>
  <si>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</si>
  <si>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</si>
  <si>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</si>
  <si>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</si>
  <si>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</si>
  <si>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</si>
  <si>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</si>
  <si>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</si>
  <si>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</si>
  <si>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</si>
  <si>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</si>
  <si>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</si>
  <si>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</si>
  <si>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</si>
  <si>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</si>
  <si>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</si>
  <si>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</si>
  <si>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</si>
  <si>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</si>
  <si>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</si>
  <si>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</si>
  <si>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</si>
  <si>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</si>
  <si>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</si>
  <si>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</si>
  <si>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</si>
  <si>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</si>
  <si>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</si>
  <si>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</si>
  <si>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</si>
  <si>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</si>
  <si>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</si>
  <si>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</si>
  <si>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</si>
  <si>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</si>
  <si>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</si>
  <si>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</si>
  <si>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</si>
  <si>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</si>
  <si>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</si>
  <si>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</si>
  <si>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</si>
  <si>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</si>
  <si>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</si>
  <si>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</si>
  <si>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</si>
  <si>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</si>
  <si>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</si>
  <si>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</si>
  <si>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</si>
  <si>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</si>
  <si>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</si>
  <si>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</si>
  <si>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</si>
  <si>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</si>
  <si>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</si>
  <si>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</si>
  <si>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</si>
  <si>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</si>
  <si>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</si>
  <si>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</si>
  <si>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</si>
  <si>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</si>
  <si>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</si>
  <si>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</si>
  <si>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</si>
  <si>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</si>
  <si>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</si>
  <si>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</si>
  <si>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</si>
  <si>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</si>
  <si>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</si>
  <si>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</si>
  <si>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</si>
  <si>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</si>
  <si>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</si>
  <si>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</si>
  <si>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</si>
  <si>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</si>
  <si>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</si>
  <si>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</si>
  <si>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</si>
  <si>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</si>
  <si>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</si>
  <si>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</si>
  <si>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</si>
  <si>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</si>
  <si>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</si>
  <si>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</si>
  <si>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</si>
  <si>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</si>
  <si>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</si>
  <si>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</si>
  <si>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</si>
  <si>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</si>
  <si>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</si>
  <si>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</si>
  <si>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</si>
  <si>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</si>
  <si>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</si>
  <si>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</si>
  <si>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</si>
  <si>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</si>
  <si>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</si>
  <si>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</si>
  <si>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</si>
  <si>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</si>
  <si>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</si>
  <si>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</si>
  <si>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</si>
  <si>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</si>
  <si>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</si>
  <si>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</si>
  <si>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</si>
  <si>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</si>
  <si>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</si>
  <si>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</si>
  <si>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</si>
  <si>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</si>
  <si>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</si>
  <si>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</si>
  <si>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</si>
  <si>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</si>
  <si>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</si>
  <si>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</si>
  <si>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</si>
  <si>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</si>
  <si>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</si>
  <si>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</si>
  <si>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</si>
  <si>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</si>
  <si>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</si>
  <si>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</si>
  <si>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</si>
  <si>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</si>
  <si>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</si>
  <si>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</si>
  <si>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</si>
  <si>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</si>
  <si>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</si>
  <si>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</si>
  <si>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</si>
  <si>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</si>
  <si>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</si>
  <si>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</si>
  <si>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</si>
  <si>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</si>
  <si>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</si>
  <si>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</si>
  <si>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</si>
  <si>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</si>
  <si>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</si>
  <si>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</si>
  <si>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</si>
  <si>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</si>
  <si>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</si>
  <si>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</si>
  <si>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</si>
  <si>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</si>
  <si>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</si>
  <si>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</si>
  <si>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</si>
  <si>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</si>
  <si>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</si>
  <si>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</si>
  <si>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</si>
  <si>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</si>
  <si>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</si>
  <si>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</si>
  <si>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</si>
  <si>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</si>
  <si>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</si>
  <si>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</si>
  <si>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</si>
  <si>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</si>
  <si>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</si>
  <si>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</si>
  <si>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</si>
  <si>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</si>
  <si>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</si>
  <si>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</si>
  <si>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</si>
  <si>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</si>
  <si>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</si>
  <si>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</si>
  <si>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</si>
  <si>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</si>
  <si>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</si>
  <si>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</si>
  <si>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</si>
  <si>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</si>
  <si>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</si>
  <si>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</si>
  <si>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</si>
  <si>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</si>
  <si>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</si>
  <si>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</si>
  <si>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</si>
  <si>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</si>
  <si>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</si>
  <si>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</si>
  <si>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</si>
  <si>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</si>
  <si>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</si>
  <si>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</si>
  <si>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</si>
  <si>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</si>
  <si>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</si>
  <si>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</si>
  <si>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</si>
  <si>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</si>
  <si>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</si>
  <si>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</si>
  <si>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</si>
  <si>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</si>
  <si>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</si>
  <si>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</si>
  <si>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</si>
  <si>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</si>
  <si>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</si>
  <si>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</si>
  <si>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</si>
  <si>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</si>
  <si>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</si>
  <si>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</si>
  <si>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</si>
  <si>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</si>
  <si>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</si>
  <si>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</si>
  <si>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</si>
  <si>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</si>
  <si>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</si>
  <si>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</si>
  <si>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</si>
  <si>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</si>
  <si>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</si>
  <si>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</si>
  <si>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</si>
  <si>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</si>
  <si>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</si>
  <si>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</si>
  <si>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</si>
  <si>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</si>
  <si>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</si>
  <si>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</si>
  <si>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</si>
  <si>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</si>
  <si>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</si>
  <si>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</si>
  <si>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</si>
  <si>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</si>
  <si>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</si>
  <si>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</si>
  <si>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</si>
  <si>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</si>
  <si>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</si>
  <si>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</si>
  <si>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</si>
  <si>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</si>
  <si>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</si>
  <si>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</si>
  <si>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</si>
  <si>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</si>
  <si>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</si>
  <si>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</si>
  <si>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</si>
  <si>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</si>
  <si>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</si>
  <si>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</si>
  <si>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</si>
  <si>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</si>
  <si>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</si>
  <si>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</si>
  <si>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</si>
  <si>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</si>
  <si>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</si>
  <si>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</si>
  <si>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</si>
  <si>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</si>
  <si>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</si>
  <si>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</si>
  <si>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</si>
  <si>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</si>
  <si>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</si>
  <si>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</si>
  <si>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</si>
  <si>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</si>
  <si>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</si>
  <si>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</si>
  <si>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</si>
  <si>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</si>
  <si>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</si>
  <si>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</si>
  <si>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</si>
  <si>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</si>
  <si>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</si>
  <si>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</si>
  <si>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</si>
  <si>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</si>
  <si>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</si>
  <si>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</si>
  <si>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</si>
  <si>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</si>
  <si>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</si>
  <si>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</si>
  <si>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</si>
  <si>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</si>
  <si>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</si>
  <si>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</si>
  <si>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</si>
  <si>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</si>
  <si>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</si>
  <si>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</si>
  <si>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</si>
  <si>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</si>
  <si>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</si>
  <si>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</si>
  <si>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</si>
  <si>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</si>
  <si>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</si>
  <si>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</si>
  <si>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</si>
  <si>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</si>
  <si>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</si>
  <si>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</si>
  <si>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</si>
  <si>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</si>
  <si>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</si>
  <si>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</si>
  <si>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</si>
  <si>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</si>
  <si>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</si>
  <si>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</si>
  <si>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</si>
  <si>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</si>
  <si>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</si>
  <si>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</si>
  <si>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</si>
  <si>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</si>
  <si>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</si>
  <si>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</si>
  <si>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</si>
  <si>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</si>
  <si>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</si>
  <si>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</si>
  <si>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</si>
  <si>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</si>
  <si>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</si>
  <si>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</si>
  <si>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</si>
  <si>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</si>
  <si>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</si>
  <si>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</si>
  <si>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</si>
  <si>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</si>
  <si>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</si>
  <si>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</si>
  <si>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</si>
  <si>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</si>
  <si>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</si>
  <si>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</si>
  <si>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</si>
  <si>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</si>
  <si>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</si>
  <si>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</si>
  <si>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</si>
  <si>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</si>
  <si>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</si>
  <si>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</si>
  <si>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</si>
  <si>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</si>
  <si>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</si>
  <si>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</si>
  <si>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</si>
  <si>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</si>
  <si>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</si>
  <si>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</si>
  <si>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</si>
  <si>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</si>
  <si>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</si>
  <si>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</si>
  <si>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</si>
  <si>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</si>
  <si>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</si>
  <si>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</si>
  <si>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</si>
  <si>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</si>
  <si>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</si>
  <si>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</si>
  <si>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</si>
  <si>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</si>
  <si>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</si>
  <si>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</si>
  <si>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</si>
  <si>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</si>
  <si>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</si>
  <si>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</si>
  <si>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</si>
  <si>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</si>
  <si>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</si>
  <si>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</si>
  <si>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</si>
  <si>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</si>
  <si>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</si>
  <si>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</si>
  <si>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</si>
  <si>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</si>
  <si>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</si>
  <si>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</si>
  <si>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</si>
  <si>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</si>
  <si>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</si>
  <si>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</si>
  <si>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</si>
  <si>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</si>
  <si>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</si>
  <si>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</si>
  <si>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</si>
  <si>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</si>
  <si>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</si>
  <si>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</si>
  <si>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</si>
  <si>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</si>
  <si>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</si>
  <si>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</si>
  <si>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</si>
  <si>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</si>
  <si>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</si>
  <si>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</si>
  <si>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</si>
  <si>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</si>
  <si>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</si>
  <si>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</si>
  <si>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</si>
  <si>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</si>
  <si>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</si>
  <si>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</si>
  <si>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</si>
  <si>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</si>
  <si>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</si>
  <si>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</si>
  <si>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</si>
  <si>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</si>
  <si>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</si>
  <si>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</si>
  <si>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</si>
  <si>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</si>
  <si>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</si>
  <si>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</si>
  <si>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</si>
  <si>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</si>
  <si>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</si>
  <si>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</si>
  <si>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</si>
  <si>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</si>
  <si>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</si>
  <si>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</si>
  <si>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</si>
  <si>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</si>
  <si>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</si>
  <si>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</si>
  <si>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</si>
  <si>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</si>
  <si>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</si>
  <si>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</si>
  <si>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</si>
  <si>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</si>
  <si>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</si>
  <si>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</si>
  <si>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</si>
  <si>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</si>
  <si>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</si>
  <si>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</si>
  <si>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</si>
  <si>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</si>
  <si>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</si>
  <si>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</si>
  <si>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</si>
  <si>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</si>
  <si>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</si>
  <si>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</si>
  <si>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</si>
  <si>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</si>
  <si>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</si>
  <si>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</si>
  <si>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</si>
  <si>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</si>
  <si>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</si>
  <si>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</si>
  <si>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</si>
  <si>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</si>
  <si>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</si>
  <si>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</si>
  <si>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</si>
  <si>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</si>
  <si>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</si>
  <si>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</si>
  <si>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</si>
  <si>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</si>
  <si>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</si>
  <si>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</si>
  <si>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</si>
  <si>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</si>
  <si>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</si>
  <si>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</si>
  <si>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</si>
  <si>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</si>
  <si>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</si>
  <si>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</si>
  <si>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</si>
  <si>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</si>
  <si>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</si>
  <si>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</si>
  <si>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</si>
  <si>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</si>
  <si>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</si>
  <si>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</si>
  <si>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</si>
  <si>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</si>
  <si>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</si>
  <si>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</si>
  <si>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</si>
  <si>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</si>
  <si>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</si>
  <si>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</si>
  <si>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</si>
  <si>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</si>
  <si>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</si>
  <si>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</si>
  <si>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</si>
  <si>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</si>
  <si>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</si>
  <si>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</si>
  <si>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</si>
  <si>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</si>
  <si>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</si>
  <si>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</si>
  <si>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</si>
  <si>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</si>
  <si>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</si>
  <si>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</si>
  <si>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</si>
  <si>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</si>
  <si>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</si>
  <si>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</si>
  <si>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</si>
  <si>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</si>
  <si>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</si>
  <si>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</si>
  <si>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</si>
  <si>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</si>
  <si>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</si>
  <si>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</si>
  <si>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</si>
  <si>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</si>
  <si>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</si>
  <si>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</si>
  <si>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</si>
  <si>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</si>
  <si>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</si>
  <si>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</si>
  <si>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</si>
  <si>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</si>
  <si>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</si>
  <si>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</si>
  <si>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</si>
  <si>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</si>
  <si>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</si>
  <si>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</si>
  <si>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</si>
  <si>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</si>
  <si>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</si>
  <si>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</si>
  <si>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</si>
  <si>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</si>
  <si>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</si>
  <si>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</si>
  <si>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</si>
  <si>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</si>
  <si>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</si>
  <si>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</si>
  <si>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</si>
  <si>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</si>
  <si>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</si>
  <si>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</si>
  <si>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</si>
  <si>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</si>
  <si>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</si>
  <si>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</si>
  <si>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</si>
  <si>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</si>
  <si>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</si>
  <si>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</si>
  <si>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</si>
  <si>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</si>
  <si>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</si>
  <si>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</si>
  <si>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</si>
  <si>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</si>
  <si>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</si>
  <si>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</si>
  <si>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</si>
  <si>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</si>
  <si>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</si>
  <si>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</si>
  <si>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</si>
  <si>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</si>
  <si>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</si>
  <si>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</si>
  <si>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</si>
  <si>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</si>
  <si>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</si>
  <si>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</si>
  <si>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</si>
  <si>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</si>
  <si>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</si>
  <si>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</si>
  <si>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</si>
  <si>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</si>
  <si>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</si>
  <si>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</si>
  <si>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</si>
  <si>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</si>
  <si>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</si>
  <si>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</si>
  <si>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</si>
  <si>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</si>
  <si>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</si>
  <si>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</si>
  <si>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</si>
  <si>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</si>
  <si>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</si>
  <si>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</si>
  <si>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</si>
  <si>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</si>
  <si>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</si>
  <si>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</si>
  <si>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</si>
  <si>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</si>
  <si>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</si>
  <si>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</si>
  <si>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</si>
  <si>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</si>
  <si>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</si>
  <si>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</si>
  <si>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</si>
  <si>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</si>
  <si>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</si>
  <si>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</si>
  <si>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</si>
  <si>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</si>
  <si>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</si>
  <si>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</si>
  <si>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</si>
  <si>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</si>
  <si>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</si>
  <si>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</si>
  <si>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</si>
  <si>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</si>
  <si>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</si>
  <si>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</si>
  <si>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</si>
  <si>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</si>
  <si>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</si>
  <si>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</si>
  <si>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</si>
  <si>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</si>
  <si>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</si>
  <si>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</si>
  <si>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</si>
  <si>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</si>
  <si>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</si>
  <si>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</si>
  <si>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</si>
  <si>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</si>
  <si>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</si>
  <si>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</si>
  <si>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</si>
  <si>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</si>
  <si>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</si>
  <si>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</si>
  <si>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</si>
  <si>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</si>
  <si>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</si>
  <si>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</si>
  <si>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</si>
  <si>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</si>
  <si>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</si>
  <si>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</si>
  <si>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</si>
  <si>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</si>
  <si>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</si>
  <si>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</si>
  <si>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</si>
  <si>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</si>
  <si>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</si>
  <si>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</si>
  <si>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</si>
  <si>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</si>
  <si>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</si>
  <si>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</si>
  <si>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</si>
  <si>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</si>
  <si>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</si>
  <si>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</si>
  <si>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</si>
  <si>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</si>
  <si>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</si>
  <si>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</si>
  <si>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</si>
  <si>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</si>
  <si>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</si>
  <si>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</si>
  <si>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</si>
  <si>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</si>
  <si>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</si>
  <si>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</si>
  <si>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</si>
  <si>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</si>
  <si>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</si>
  <si>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</si>
  <si>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</si>
  <si>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</si>
  <si>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</si>
  <si>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</si>
  <si>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</si>
  <si>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</si>
  <si>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</si>
  <si>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</si>
  <si>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</si>
  <si>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</si>
  <si>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</si>
  <si>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</si>
  <si>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</si>
  <si>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</si>
  <si>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</si>
  <si>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</si>
  <si>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</si>
  <si>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</si>
  <si>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</si>
  <si>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</si>
  <si>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</si>
  <si>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</si>
  <si>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</si>
  <si>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</si>
  <si>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</si>
  <si>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</si>
  <si>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</si>
  <si>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</si>
  <si>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</si>
  <si>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</si>
  <si>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</si>
  <si>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</si>
  <si>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</si>
  <si>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</si>
  <si>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</si>
  <si>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</si>
  <si>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</si>
  <si>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</si>
  <si>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</si>
  <si>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</si>
  <si>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</si>
  <si>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</si>
  <si>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</si>
  <si>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</si>
  <si>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</si>
  <si>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</si>
  <si>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</si>
  <si>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</si>
  <si>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</si>
  <si>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</si>
  <si>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</si>
  <si>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</si>
  <si>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</si>
  <si>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</si>
  <si>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</si>
  <si>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</si>
  <si>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</si>
  <si>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</si>
  <si>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</si>
  <si>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</si>
  <si>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</si>
  <si>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</si>
  <si>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</si>
  <si>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</si>
  <si>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</si>
  <si>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</si>
  <si>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</si>
  <si>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</si>
  <si>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</si>
  <si>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</si>
  <si>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</si>
  <si>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</si>
  <si>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</si>
  <si>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</si>
  <si>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</si>
  <si>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</si>
  <si>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</si>
  <si>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</si>
  <si>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</si>
  <si>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</si>
  <si>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</si>
  <si>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</si>
  <si>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</si>
  <si>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</si>
  <si>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</si>
  <si>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</si>
  <si>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</si>
  <si>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</si>
  <si>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</si>
  <si>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</si>
  <si>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</si>
  <si>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</si>
  <si>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</si>
  <si>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</si>
  <si>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</si>
  <si>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</si>
  <si>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</si>
  <si>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</si>
  <si>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</si>
  <si>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</si>
  <si>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</si>
  <si>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</si>
  <si>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</si>
  <si>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</si>
  <si>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</si>
  <si>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</si>
  <si>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</si>
  <si>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</si>
  <si>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</si>
  <si>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</si>
  <si>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</si>
  <si>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</si>
  <si>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</si>
  <si>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</si>
  <si>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</si>
  <si>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</si>
  <si>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</si>
  <si>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</si>
  <si>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</si>
  <si>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</si>
  <si>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</si>
  <si>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</si>
  <si>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</si>
  <si>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</si>
  <si>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</si>
  <si>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</si>
  <si>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</si>
  <si>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</si>
  <si>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</si>
  <si>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</si>
  <si>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</si>
  <si>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</si>
  <si>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</si>
  <si>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</si>
  <si>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</si>
  <si>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</si>
  <si>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</si>
  <si>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</si>
  <si>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</si>
  <si>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</si>
  <si>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</si>
  <si>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</si>
  <si>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</si>
  <si>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</si>
  <si>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</si>
  <si>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</si>
  <si>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</si>
  <si>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</si>
  <si>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</si>
  <si>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</si>
  <si>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</si>
  <si>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</si>
  <si>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</si>
  <si>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</si>
  <si>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</si>
  <si>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</si>
  <si>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</si>
  <si>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</si>
  <si>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</si>
  <si>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</si>
  <si>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</si>
  <si>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</si>
  <si>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</si>
  <si>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</si>
  <si>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</si>
  <si>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</si>
  <si>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</si>
  <si>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</si>
  <si>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</si>
  <si>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</si>
  <si>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</si>
  <si>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</si>
  <si>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</si>
  <si>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</si>
  <si>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</si>
  <si>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</si>
  <si>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</si>
  <si>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</si>
  <si>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</si>
  <si>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</si>
  <si>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</si>
  <si>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</si>
  <si>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</si>
  <si>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</si>
  <si>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</si>
  <si>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</si>
  <si>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</si>
  <si>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</si>
  <si>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</si>
  <si>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</si>
  <si>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</si>
  <si>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</si>
  <si>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</si>
  <si>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</si>
  <si>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</si>
  <si>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</si>
  <si>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</si>
  <si>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</si>
  <si>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</si>
  <si>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</si>
  <si>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</si>
  <si>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</si>
  <si>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</si>
  <si>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</si>
  <si>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</si>
  <si>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</si>
  <si>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</si>
  <si>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</si>
  <si>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</si>
  <si>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</si>
  <si>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</si>
  <si>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</si>
  <si>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</si>
  <si>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</si>
  <si>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</si>
  <si>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</si>
  <si>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</si>
  <si>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</si>
  <si>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</si>
  <si>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</si>
  <si>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</si>
  <si>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</si>
  <si>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</si>
  <si>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</si>
  <si>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</si>
  <si>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</si>
  <si>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</si>
  <si>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</si>
  <si>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</si>
  <si>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</si>
  <si>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</si>
  <si>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</si>
  <si>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</si>
  <si>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</si>
  <si>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</si>
  <si>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</si>
  <si>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</si>
  <si>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</si>
  <si>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</si>
  <si>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</si>
  <si>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</si>
  <si>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</si>
  <si>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</si>
  <si>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</si>
  <si>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</si>
  <si>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</si>
  <si>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</si>
  <si>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</si>
  <si>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</si>
  <si>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</si>
  <si>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</si>
  <si>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</si>
  <si>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</si>
  <si>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</si>
  <si>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</si>
  <si>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</si>
  <si>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</si>
  <si>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</si>
  <si>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</si>
  <si>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</si>
  <si>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</si>
  <si>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</si>
  <si>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</si>
  <si>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</si>
  <si>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</si>
  <si>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</si>
  <si>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</si>
  <si>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</si>
  <si>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</si>
  <si>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</si>
  <si>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</si>
  <si>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</si>
  <si>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</si>
  <si>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</si>
  <si>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</si>
  <si>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</si>
  <si>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</si>
  <si>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</si>
  <si>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</si>
  <si>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</si>
  <si>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</si>
  <si>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</si>
  <si>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</si>
  <si>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</si>
  <si>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</si>
  <si>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</si>
  <si>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</si>
  <si>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</si>
  <si>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</si>
  <si>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</si>
  <si>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</si>
  <si>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</si>
  <si>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</si>
  <si>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</si>
  <si>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</si>
  <si>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</si>
  <si>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</si>
  <si>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</si>
  <si>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</si>
  <si>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</si>
  <si>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</si>
  <si>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</si>
  <si>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</si>
  <si>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</si>
  <si>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</si>
  <si>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</si>
  <si>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</si>
  <si>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</si>
  <si>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</si>
  <si>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</si>
  <si>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</si>
  <si>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</si>
  <si>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</si>
  <si>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</si>
  <si>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</si>
  <si>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</si>
  <si>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</si>
  <si>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</si>
  <si>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</si>
  <si>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</si>
  <si>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</si>
  <si>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</si>
  <si>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</si>
  <si>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</si>
  <si>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</si>
  <si>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</si>
  <si>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</si>
  <si>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</si>
  <si>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</si>
  <si>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</si>
  <si>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</si>
  <si>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</si>
  <si>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</si>
  <si>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</si>
  <si>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</si>
  <si>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</si>
  <si>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</si>
  <si>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</si>
  <si>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</si>
  <si>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</si>
  <si>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</si>
  <si>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</si>
  <si>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</si>
  <si>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</si>
  <si>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</si>
  <si>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</si>
  <si>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</si>
  <si>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</si>
  <si>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</si>
  <si>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</si>
  <si>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</si>
  <si>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</si>
  <si>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</si>
  <si>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</si>
  <si>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</si>
  <si>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</si>
  <si>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</si>
  <si>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</si>
  <si>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</si>
  <si>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</si>
  <si>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</si>
  <si>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</si>
  <si>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</si>
  <si>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</si>
  <si>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</si>
  <si>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</si>
  <si>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</si>
  <si>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</si>
  <si>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</si>
  <si>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</si>
  <si>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</si>
  <si>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</si>
  <si>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</si>
  <si>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</si>
  <si>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</si>
  <si>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</si>
  <si>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</si>
  <si>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</si>
  <si>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</si>
  <si>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</si>
  <si>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</si>
  <si>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</si>
  <si>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</si>
  <si>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</si>
  <si>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</si>
  <si>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</si>
  <si>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</si>
  <si>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</si>
  <si>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</si>
  <si>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</si>
  <si>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</si>
  <si>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</si>
  <si>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</si>
  <si>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</si>
  <si>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</si>
  <si>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</si>
  <si>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</si>
  <si>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</si>
  <si>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</si>
  <si>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</si>
  <si>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</si>
  <si>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</si>
  <si>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</si>
  <si>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</si>
  <si>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</si>
  <si>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</si>
  <si>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</si>
  <si>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</si>
  <si>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</si>
  <si>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</si>
  <si>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</si>
  <si>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</si>
  <si>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</si>
  <si>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</si>
  <si>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</si>
  <si>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</si>
  <si>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</si>
  <si>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</si>
  <si>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</si>
  <si>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</si>
  <si>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</si>
  <si>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</si>
  <si>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</si>
  <si>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</si>
  <si>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</si>
  <si>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</si>
  <si>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</si>
  <si>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</si>
  <si>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</si>
  <si>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</si>
  <si>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</si>
  <si>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</si>
  <si>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</si>
  <si>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</si>
  <si>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</si>
  <si>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</si>
  <si>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</si>
  <si>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</si>
  <si>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</si>
  <si>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</si>
  <si>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</si>
  <si>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</si>
  <si>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</si>
  <si>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</si>
  <si>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</si>
  <si>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</si>
  <si>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</si>
  <si>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</si>
  <si>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</si>
  <si>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</si>
  <si>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</si>
  <si>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</si>
  <si>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</si>
  <si>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</si>
  <si>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</si>
  <si>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</si>
  <si>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</si>
  <si>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</si>
  <si>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</si>
  <si>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</si>
  <si>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</si>
  <si>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</si>
  <si>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</si>
  <si>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</si>
  <si>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</si>
  <si>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</si>
  <si>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</si>
  <si>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</si>
  <si>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</si>
  <si>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</si>
  <si>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</si>
  <si>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</si>
  <si>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</si>
  <si>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</si>
  <si>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</si>
  <si>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</si>
  <si>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</si>
  <si>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</si>
  <si>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</si>
  <si>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</si>
  <si>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</si>
  <si>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</si>
  <si>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</si>
  <si>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</si>
  <si>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</si>
  <si>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</si>
  <si>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</si>
  <si>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</si>
  <si>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</si>
  <si>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</si>
  <si>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</si>
  <si>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</si>
  <si>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</si>
  <si>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</si>
  <si>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</si>
  <si>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</si>
  <si>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</si>
  <si>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</si>
  <si>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</si>
  <si>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</si>
  <si>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</si>
  <si>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</si>
  <si>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</si>
  <si>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</si>
  <si>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</si>
  <si>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</si>
  <si>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</si>
  <si>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</si>
  <si>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</si>
  <si>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</si>
  <si>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</si>
  <si>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</si>
  <si>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</si>
  <si>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</si>
  <si>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</si>
  <si>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</si>
  <si>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</si>
  <si>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</si>
  <si>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</si>
  <si>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</si>
  <si>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</si>
  <si>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</si>
  <si>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</si>
  <si>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</si>
  <si>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</si>
  <si>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</si>
  <si>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</si>
  <si>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</si>
  <si>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</si>
  <si>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</si>
  <si>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</si>
  <si>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</si>
  <si>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</si>
  <si>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</si>
  <si>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</si>
  <si>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</si>
  <si>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</si>
  <si>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</si>
  <si>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</si>
  <si>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</si>
  <si>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</si>
  <si>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</si>
  <si>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</si>
  <si>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</si>
  <si>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</si>
  <si>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</si>
  <si>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</si>
  <si>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</si>
  <si>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</si>
  <si>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</si>
  <si>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</si>
  <si>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</si>
  <si>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</si>
  <si>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</si>
  <si>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</si>
  <si>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</si>
  <si>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</si>
  <si>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</si>
  <si>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</si>
  <si>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</si>
  <si>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</si>
  <si>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</si>
  <si>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</si>
  <si>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</si>
  <si>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</si>
  <si>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</si>
  <si>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</si>
  <si>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</si>
  <si>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</si>
  <si>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</si>
  <si>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</si>
  <si>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</si>
  <si>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</si>
  <si>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</si>
  <si>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</si>
  <si>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</si>
  <si>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</si>
  <si>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</si>
  <si>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</si>
  <si>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</si>
  <si>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</si>
  <si>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</si>
  <si>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</si>
  <si>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</si>
  <si>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</si>
  <si>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</si>
  <si>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</si>
  <si>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</si>
  <si>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</si>
  <si>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</si>
  <si>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</si>
  <si>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</si>
  <si>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</si>
  <si>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</si>
  <si>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</si>
  <si>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</si>
  <si>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</si>
  <si>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</si>
  <si>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</si>
  <si>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</si>
  <si>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</si>
  <si>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</si>
  <si>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</si>
  <si>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</si>
  <si>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</si>
  <si>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</si>
  <si>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</si>
  <si>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</si>
  <si>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</si>
  <si>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</si>
  <si>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</si>
  <si>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</si>
  <si>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</si>
  <si>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</si>
  <si>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</si>
  <si>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</si>
  <si>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</si>
  <si>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</si>
  <si>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</si>
  <si>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</si>
  <si>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</si>
  <si>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</si>
  <si>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</si>
  <si>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</si>
  <si>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</si>
  <si>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</si>
  <si>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</si>
  <si>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</si>
  <si>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</si>
  <si>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</si>
  <si>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</si>
  <si>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</si>
  <si>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</si>
  <si>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</si>
  <si>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</si>
  <si>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</si>
  <si>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</si>
  <si>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</si>
  <si>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</si>
  <si>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</si>
  <si>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</si>
  <si>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</si>
  <si>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</si>
  <si>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</si>
  <si>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</si>
  <si>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</si>
  <si>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</si>
  <si>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</si>
  <si>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</si>
  <si>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</si>
  <si>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</si>
  <si>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</si>
  <si>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</si>
  <si>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</si>
  <si>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</si>
  <si>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</si>
  <si>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</si>
  <si>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</si>
  <si>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</si>
  <si>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</si>
  <si>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</si>
  <si>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</si>
  <si>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</si>
  <si>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</si>
  <si>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</si>
  <si>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</si>
  <si>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</si>
  <si>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</si>
  <si>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</si>
  <si>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</si>
  <si>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</si>
  <si>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</si>
  <si>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</si>
  <si>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</si>
  <si>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</si>
  <si>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</si>
  <si>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</si>
  <si>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</si>
  <si>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</si>
  <si>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</si>
  <si>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</si>
  <si>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</si>
  <si>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</si>
  <si>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</si>
  <si>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</si>
  <si>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</si>
  <si>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</si>
  <si>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</si>
  <si>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</si>
  <si>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</si>
  <si>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</si>
  <si>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</si>
  <si>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</si>
  <si>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</si>
  <si>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</si>
  <si>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</si>
  <si>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</si>
  <si>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</si>
  <si>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</si>
  <si>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</si>
  <si>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</si>
  <si>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</si>
  <si>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</si>
  <si>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</si>
  <si>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</si>
  <si>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</si>
  <si>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</si>
  <si>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</si>
  <si>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</si>
  <si>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</si>
  <si>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</si>
  <si>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</si>
  <si>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</si>
  <si>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</si>
  <si>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</si>
  <si>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</si>
  <si>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</si>
  <si>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</si>
  <si>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</si>
  <si>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</si>
  <si>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</si>
  <si>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</si>
  <si>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</si>
  <si>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</si>
  <si>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</si>
  <si>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</si>
  <si>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</si>
  <si>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</si>
  <si>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</si>
  <si>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</si>
  <si>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</si>
  <si>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</si>
  <si>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</si>
  <si>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</si>
  <si>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</si>
  <si>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</si>
  <si>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</si>
  <si>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</si>
  <si>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</si>
  <si>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</si>
  <si>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</si>
  <si>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</si>
  <si>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</si>
  <si>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</si>
  <si>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</si>
  <si>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</si>
  <si>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</si>
  <si>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</si>
  <si>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</si>
  <si>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</si>
  <si>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</si>
  <si>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</si>
  <si>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</si>
  <si>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</si>
  <si>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</si>
  <si>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</si>
  <si>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</si>
  <si>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</si>
  <si>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</si>
  <si>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</si>
  <si>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</si>
  <si>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</si>
  <si>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</si>
  <si>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</si>
  <si>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</si>
  <si>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</si>
  <si>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</si>
  <si>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</si>
  <si>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</si>
  <si>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</si>
  <si>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</si>
  <si>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</si>
  <si>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</si>
  <si>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</si>
  <si>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</si>
  <si>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</si>
  <si>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</si>
  <si>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</si>
  <si>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</si>
  <si>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</si>
  <si>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</si>
  <si>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</si>
  <si>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</si>
  <si>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</si>
  <si>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</si>
  <si>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</si>
  <si>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</si>
  <si>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</si>
  <si>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</si>
  <si>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</si>
  <si>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</si>
  <si>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</si>
  <si>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</si>
  <si>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</si>
  <si>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</si>
  <si>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</si>
  <si>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</si>
  <si>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</si>
  <si>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</si>
  <si>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</si>
  <si>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</si>
  <si>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</si>
  <si>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</si>
  <si>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</si>
  <si>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</si>
  <si>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</si>
  <si>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</si>
  <si>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Marlon, Rahhulann, Foo</t>
  </si>
  <si>
    <t>Rahhulann, Alex,Phay</t>
  </si>
  <si>
    <t>Heng,Ivan</t>
  </si>
  <si>
    <t>Marlon, Alex</t>
  </si>
  <si>
    <t>Rahhulann, Alex, Foo</t>
  </si>
  <si>
    <t>Zi Ming, Rahhulann,Heng</t>
  </si>
  <si>
    <t>Internship untill Nov</t>
  </si>
  <si>
    <t>Marlon,Heng, Zi Ming</t>
  </si>
  <si>
    <t>Alex, Rahhulann, Ivan</t>
  </si>
  <si>
    <t>Alex,Phay</t>
  </si>
  <si>
    <t>Alex,Phay, Foo</t>
  </si>
  <si>
    <t>Zi Ming, Marlon,Heng</t>
  </si>
  <si>
    <t>Michael, Marlon</t>
  </si>
  <si>
    <t>Heng,Phay</t>
  </si>
  <si>
    <t>Alex,Phay, Ivan</t>
  </si>
  <si>
    <t>Michael, Marlon,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</si>
  <si>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</si>
  <si>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</si>
  <si>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</si>
  <si>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</si>
  <si>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</si>
  <si>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</si>
  <si>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Alex, Ivan</t>
  </si>
  <si>
    <t>Marlon, Alex,Phay</t>
  </si>
  <si>
    <t>Michael, Rahhulann,Heng</t>
  </si>
  <si>
    <t>Heng,Rahhulann</t>
  </si>
  <si>
    <t>Michael, Rahhulann</t>
  </si>
  <si>
    <t>Michael, Marlon, Rahhulann</t>
  </si>
  <si>
    <t>Alex, Rahhulann</t>
  </si>
  <si>
    <t>Rahhulann,Phay</t>
  </si>
  <si>
    <t>QiAn,Wei Jun,Ivan</t>
  </si>
  <si>
    <t>QiAn,Wei Jun, Ivan</t>
  </si>
  <si>
    <t>Rahhulann, Marlon ,Ivan, Alex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</si>
  <si>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</si>
  <si>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</si>
  <si>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</si>
  <si>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</si>
  <si>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</si>
  <si>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</si>
  <si>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</si>
  <si>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</si>
  <si>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</si>
  <si>
    <t>Rafi, Foo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</si>
</sst>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14" fontId="23" fillId="32" borderId="13" xfId="0" applyNumberFormat="1" applyFont="1" applyFill="1" applyBorder="1" applyAlignment="1">
      <alignment horizontal="left" vertical="center"/>
    </xf>
    <xf numFmtId="0" fontId="9" fillId="32" borderId="79" xfId="0" applyFont="1" applyFill="1" applyBorder="1"/>
    <xf numFmtId="0" fontId="9" fillId="32" borderId="57" xfId="0" applyFont="1" applyFill="1" applyBorder="1"/>
    <xf numFmtId="14" fontId="19" fillId="32" borderId="13" xfId="0" applyNumberFormat="1" applyFont="1" applyFill="1" applyBorder="1" applyAlignment="1">
      <alignment horizontal="left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4" fillId="32" borderId="57" xfId="0" applyFont="1" applyFill="1" applyBorder="1"/>
    <xf numFmtId="0" fontId="0" fillId="11" borderId="62" xfId="0" applyFill="1" applyBorder="1"/>
    <xf numFmtId="0" fontId="0" fillId="11" borderId="40" xfId="0" applyFill="1" applyBorder="1"/>
    <xf numFmtId="14" fontId="19" fillId="11" borderId="59" xfId="0" applyNumberFormat="1" applyFont="1" applyFill="1" applyBorder="1" applyAlignment="1">
      <alignment horizontal="left" vertical="center"/>
    </xf>
    <xf numFmtId="14" fontId="23" fillId="11" borderId="40" xfId="0" applyNumberFormat="1" applyFont="1" applyFill="1" applyBorder="1" applyAlignment="1">
      <alignment horizontal="left" vertical="top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9" fillId="33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FFBA"/>
      <color rgb="FFCDB6DE"/>
      <color rgb="FFB6DEBE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4.4" x14ac:dyDescent="0.3"/>
  <cols>
    <col min="2" max="2" width="17" bestFit="1" customWidth="1"/>
    <col min="3" max="4" width="9.33203125" bestFit="1" customWidth="1"/>
    <col min="5" max="7" width="11.44140625" bestFit="1" customWidth="1"/>
    <col min="8" max="8" width="9.33203125" bestFit="1" customWidth="1"/>
    <col min="9" max="9" width="10.33203125" bestFit="1" customWidth="1"/>
    <col min="10" max="11" width="11.44140625" bestFit="1" customWidth="1"/>
    <col min="12" max="12" width="9.33203125" bestFit="1" customWidth="1"/>
    <col min="13" max="13" width="10.33203125" bestFit="1" customWidth="1"/>
    <col min="14" max="15" width="11.44140625" bestFit="1" customWidth="1"/>
    <col min="16" max="17" width="9.33203125" bestFit="1" customWidth="1"/>
    <col min="18" max="20" width="11.44140625" bestFit="1" customWidth="1"/>
    <col min="21" max="21" width="9.33203125" bestFit="1" customWidth="1"/>
    <col min="22" max="24" width="11.44140625" bestFit="1" customWidth="1"/>
    <col min="25" max="25" width="9.33203125" bestFit="1" customWidth="1"/>
    <col min="26" max="26" width="10.33203125" bestFit="1" customWidth="1"/>
    <col min="27" max="28" width="11.44140625" bestFit="1" customWidth="1"/>
    <col min="29" max="30" width="9.33203125" bestFit="1" customWidth="1"/>
    <col min="31" max="33" width="11.44140625" bestFit="1" customWidth="1"/>
    <col min="34" max="34" width="9.33203125" bestFit="1" customWidth="1"/>
    <col min="35" max="35" width="10.33203125" bestFit="1" customWidth="1"/>
    <col min="36" max="37" width="11.44140625" bestFit="1" customWidth="1"/>
    <col min="38" max="39" width="9.33203125" bestFit="1" customWidth="1"/>
    <col min="40" max="42" width="11.44140625" bestFit="1" customWidth="1"/>
    <col min="43" max="43" width="10.33203125" bestFit="1" customWidth="1"/>
    <col min="44" max="46" width="11.44140625" bestFit="1" customWidth="1"/>
    <col min="47" max="47" width="10.33203125" bestFit="1" customWidth="1"/>
    <col min="48" max="50" width="11.44140625" bestFit="1" customWidth="1"/>
    <col min="51" max="52" width="10.33203125" bestFit="1" customWidth="1"/>
    <col min="53" max="55" width="11.44140625" bestFit="1" customWidth="1"/>
  </cols>
  <sheetData>
    <row r="1" spans="1:55" x14ac:dyDescent="0.3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4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3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3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3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3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3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3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3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3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3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3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3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3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3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3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3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3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3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3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3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3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3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3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3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3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3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3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3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3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3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3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3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3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3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3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3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4.4" x14ac:dyDescent="0.3"/>
  <cols>
    <col min="1" max="16384" width="9" style="24"/>
  </cols>
  <sheetData>
    <row r="1" spans="1:3" x14ac:dyDescent="0.3">
      <c r="A1" s="721" t="s">
        <v>75</v>
      </c>
      <c r="B1" s="721"/>
      <c r="C1" s="24" t="s">
        <v>76</v>
      </c>
    </row>
    <row r="28" spans="1:1" x14ac:dyDescent="0.3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  <row r="62" spans="2:15" x14ac:dyDescent="0.3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customHeight="1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customHeight="1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customHeight="1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customHeight="1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7" width="25.6640625" customWidth="1"/>
    <col min="8" max="8" width="48.88671875" bestFit="1" customWidth="1"/>
    <col min="9" max="9" width="31" bestFit="1" customWidth="1"/>
    <col min="10" max="11" width="25.6640625" customWidth="1"/>
    <col min="12" max="12" width="29" customWidth="1"/>
    <col min="13" max="14" width="20.6640625" customWidth="1"/>
    <col min="15" max="15" width="47.109375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3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278</v>
      </c>
    </row>
    <row r="56" spans="2:15" x14ac:dyDescent="0.3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35.109375" customWidth="1"/>
    <col min="7" max="11" width="25.6640625" customWidth="1"/>
    <col min="12" max="12" width="29.8867187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311</v>
      </c>
    </row>
    <row r="61" spans="2:15" x14ac:dyDescent="0.3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4.4" x14ac:dyDescent="0.3"/>
  <cols>
    <col min="2" max="2" width="10.33203125" customWidth="1"/>
    <col min="3" max="3" width="5.33203125" customWidth="1"/>
    <col min="4" max="4" width="13.33203125" customWidth="1"/>
    <col min="5" max="5" width="50.44140625" customWidth="1"/>
    <col min="6" max="6" width="28.6640625" bestFit="1" customWidth="1"/>
    <col min="7" max="11" width="25.6640625" customWidth="1"/>
    <col min="12" max="12" width="25.554687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574"/>
      <c r="D51" t="s">
        <v>131</v>
      </c>
      <c r="M51" s="61"/>
      <c r="N51" s="62"/>
      <c r="O51" s="61"/>
    </row>
    <row r="52" spans="2:15" ht="15.6" x14ac:dyDescent="0.3">
      <c r="B52" s="573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6" width="6.6640625" customWidth="1"/>
    <col min="17" max="17" width="20.6640625" customWidth="1"/>
    <col min="18" max="18" width="29.88671875" customWidth="1"/>
    <col min="19" max="19" width="46.44140625" customWidth="1"/>
    <col min="20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3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2" thickBot="1" x14ac:dyDescent="0.3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2" thickBot="1" x14ac:dyDescent="0.3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2" thickBot="1" x14ac:dyDescent="0.3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2" thickBot="1" x14ac:dyDescent="0.3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278</v>
      </c>
    </row>
    <row r="56" spans="2:15" x14ac:dyDescent="0.3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60.332031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B50" t="s">
        <v>130</v>
      </c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278</v>
      </c>
    </row>
    <row r="56" spans="2:15" x14ac:dyDescent="0.3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8" width="25.6640625" customWidth="1"/>
    <col min="9" max="9" width="32.44140625" bestFit="1" customWidth="1"/>
    <col min="10" max="10" width="41.88671875" bestFit="1" customWidth="1"/>
    <col min="11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278</v>
      </c>
    </row>
    <row r="56" spans="2:15" x14ac:dyDescent="0.3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278</v>
      </c>
    </row>
    <row r="56" spans="2:15" x14ac:dyDescent="0.3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278</v>
      </c>
    </row>
    <row r="56" spans="2:15" x14ac:dyDescent="0.3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6" width="8.88671875" customWidth="1"/>
    <col min="17" max="17" width="20.6640625" customWidth="1"/>
    <col min="18" max="18" width="18.6640625" customWidth="1"/>
    <col min="19" max="19" width="27.44140625" customWidth="1"/>
    <col min="20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3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2" thickBot="1" x14ac:dyDescent="0.3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2" thickBot="1" x14ac:dyDescent="0.3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2" thickBot="1" x14ac:dyDescent="0.3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2" thickBot="1" x14ac:dyDescent="0.3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3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3">
      <c r="I43" s="562"/>
      <c r="L43" s="61"/>
      <c r="P43" s="63"/>
      <c r="Q43" s="63"/>
      <c r="R43" s="63"/>
      <c r="S43" s="63"/>
      <c r="T43" s="63"/>
    </row>
    <row r="44" spans="2:20" x14ac:dyDescent="0.3">
      <c r="B44" s="246"/>
    </row>
    <row r="46" spans="2:20" ht="15.6" x14ac:dyDescent="0.3">
      <c r="B46" s="150"/>
      <c r="D46" t="s">
        <v>131</v>
      </c>
      <c r="M46" s="61"/>
      <c r="N46" s="62"/>
      <c r="O46" s="61"/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278</v>
      </c>
      <c r="M50" s="61"/>
      <c r="N50" s="62"/>
      <c r="O50" s="61"/>
    </row>
    <row r="51" spans="2:15" ht="15.6" x14ac:dyDescent="0.3">
      <c r="B51" s="387" t="s">
        <v>136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7" width="33.33203125" bestFit="1" customWidth="1"/>
    <col min="8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3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3">
      <c r="L43" s="61"/>
      <c r="P43" s="63"/>
      <c r="Q43" s="63"/>
      <c r="R43" s="63"/>
      <c r="S43" s="63"/>
      <c r="T43" s="63"/>
    </row>
    <row r="44" spans="2:20" x14ac:dyDescent="0.3">
      <c r="B44" s="246"/>
    </row>
    <row r="46" spans="2:20" ht="15.6" x14ac:dyDescent="0.3">
      <c r="B46" s="150"/>
      <c r="D46" t="s">
        <v>131</v>
      </c>
      <c r="M46" s="61"/>
      <c r="N46" s="62"/>
      <c r="O46" s="61"/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278</v>
      </c>
      <c r="M50" s="61"/>
      <c r="N50" s="62"/>
      <c r="O50" s="61"/>
    </row>
    <row r="51" spans="2:15" ht="15.6" x14ac:dyDescent="0.3">
      <c r="B51" s="387" t="s">
        <v>136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3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3">
      <c r="L43" s="61"/>
      <c r="P43" s="63"/>
      <c r="Q43" s="63"/>
      <c r="R43" s="63"/>
      <c r="S43" s="63"/>
      <c r="T43" s="63"/>
    </row>
    <row r="44" spans="2:20" x14ac:dyDescent="0.3">
      <c r="B44" s="246"/>
    </row>
    <row r="46" spans="2:20" ht="15.6" x14ac:dyDescent="0.3">
      <c r="B46" s="150"/>
      <c r="D46" t="s">
        <v>131</v>
      </c>
      <c r="M46" s="61"/>
      <c r="N46" s="62"/>
      <c r="O46" s="61"/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278</v>
      </c>
      <c r="M50" s="61"/>
      <c r="N50" s="62"/>
      <c r="O50" s="61"/>
    </row>
    <row r="51" spans="2:15" ht="15.6" x14ac:dyDescent="0.3">
      <c r="B51" s="387" t="s">
        <v>136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9.33203125" bestFit="1" customWidth="1"/>
    <col min="6" max="6" width="28.6640625" bestFit="1" customWidth="1"/>
    <col min="7" max="9" width="25.6640625" customWidth="1"/>
    <col min="10" max="10" width="42.5546875" bestFit="1" customWidth="1"/>
    <col min="11" max="11" width="28.5546875" bestFit="1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3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3">
      <c r="L43" s="61"/>
      <c r="P43" s="63"/>
      <c r="Q43" s="63"/>
      <c r="R43" s="63"/>
      <c r="S43" s="63"/>
      <c r="T43" s="63"/>
    </row>
    <row r="44" spans="2:20" x14ac:dyDescent="0.3">
      <c r="B44" s="246"/>
    </row>
    <row r="46" spans="2:20" ht="15.6" x14ac:dyDescent="0.3">
      <c r="B46" s="150"/>
      <c r="D46" t="s">
        <v>131</v>
      </c>
      <c r="M46" s="61"/>
    </row>
    <row r="47" spans="2:20" ht="15.6" x14ac:dyDescent="0.3">
      <c r="B47" s="180"/>
      <c r="D47" t="s">
        <v>132</v>
      </c>
      <c r="M47" s="61"/>
    </row>
    <row r="48" spans="2:20" ht="15.6" x14ac:dyDescent="0.3">
      <c r="B48" s="90"/>
      <c r="D48" t="s">
        <v>133</v>
      </c>
      <c r="M48" s="61"/>
    </row>
    <row r="49" spans="2:13" ht="15.6" x14ac:dyDescent="0.3">
      <c r="M49" s="61"/>
    </row>
    <row r="50" spans="2:13" ht="15.6" x14ac:dyDescent="0.3">
      <c r="B50" s="127" t="s">
        <v>134</v>
      </c>
      <c r="D50" t="s">
        <v>278</v>
      </c>
      <c r="M50" s="61"/>
    </row>
    <row r="51" spans="2:13" ht="15.6" x14ac:dyDescent="0.3">
      <c r="B51" s="387" t="s">
        <v>136</v>
      </c>
      <c r="D51" t="s">
        <v>527</v>
      </c>
      <c r="M51" s="61"/>
    </row>
    <row r="52" spans="2:13" ht="15.6" x14ac:dyDescent="0.3">
      <c r="M52" s="61"/>
    </row>
    <row r="53" spans="2:13" ht="15.6" x14ac:dyDescent="0.3">
      <c r="M53" s="61"/>
    </row>
    <row r="54" spans="2:13" ht="15.6" x14ac:dyDescent="0.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7" width="25.6640625" customWidth="1"/>
    <col min="8" max="8" width="28.33203125" bestFit="1" customWidth="1"/>
    <col min="9" max="9" width="39.109375" bestFit="1" customWidth="1"/>
    <col min="10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3">
      <c r="L42" s="61"/>
      <c r="P42" s="63"/>
      <c r="Q42" s="63"/>
      <c r="R42" s="63"/>
      <c r="S42" s="63"/>
      <c r="T42" s="63"/>
    </row>
    <row r="43" spans="2:20" ht="15" customHeight="1" x14ac:dyDescent="0.3">
      <c r="B43" s="246"/>
      <c r="L43" s="61"/>
      <c r="P43" s="63"/>
      <c r="Q43" s="63"/>
      <c r="R43" s="63"/>
      <c r="S43" s="63"/>
      <c r="T43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ht="15.6" x14ac:dyDescent="0.3">
      <c r="B47" s="90"/>
      <c r="D47" t="s">
        <v>133</v>
      </c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127" t="s">
        <v>134</v>
      </c>
      <c r="D49" t="s">
        <v>278</v>
      </c>
      <c r="M49" s="61"/>
      <c r="N49" s="62"/>
      <c r="O49" s="61"/>
    </row>
    <row r="50" spans="2:15" ht="15.6" x14ac:dyDescent="0.3">
      <c r="B50" s="387" t="s">
        <v>136</v>
      </c>
      <c r="D50" t="s">
        <v>527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38.33203125" bestFit="1" customWidth="1"/>
    <col min="6" max="6" width="50" bestFit="1" customWidth="1"/>
    <col min="7" max="7" width="28.33203125" bestFit="1" customWidth="1"/>
    <col min="8" max="8" width="33.109375" bestFit="1" customWidth="1"/>
    <col min="9" max="9" width="32.5546875" bestFit="1" customWidth="1"/>
    <col min="10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3">
      <c r="L42" s="61"/>
      <c r="P42" s="63"/>
      <c r="Q42" s="63"/>
      <c r="R42" s="63"/>
      <c r="S42" s="63"/>
      <c r="T42" s="63"/>
    </row>
    <row r="43" spans="2:20" ht="15" customHeight="1" x14ac:dyDescent="0.3">
      <c r="B43" s="246"/>
      <c r="L43" s="61"/>
      <c r="P43" s="63"/>
      <c r="Q43" s="63"/>
      <c r="R43" s="63"/>
      <c r="S43" s="63"/>
      <c r="T43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ht="15.6" x14ac:dyDescent="0.3">
      <c r="B47" s="90"/>
      <c r="D47" t="s">
        <v>133</v>
      </c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127" t="s">
        <v>134</v>
      </c>
      <c r="D49" t="s">
        <v>573</v>
      </c>
      <c r="M49" s="61"/>
      <c r="N49" s="62"/>
      <c r="O49" s="61"/>
    </row>
    <row r="50" spans="2:15" ht="15.6" x14ac:dyDescent="0.3">
      <c r="B50" s="387" t="s">
        <v>136</v>
      </c>
      <c r="D50" t="s">
        <v>527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7" width="33" bestFit="1" customWidth="1"/>
    <col min="8" max="8" width="60.6640625" bestFit="1" customWidth="1"/>
    <col min="9" max="10" width="64.88671875" bestFit="1" customWidth="1"/>
    <col min="11" max="11" width="37" bestFit="1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3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3">
      <c r="L43" s="61"/>
      <c r="P43" s="63"/>
      <c r="Q43" s="63"/>
      <c r="R43" s="63"/>
      <c r="S43" s="63"/>
      <c r="T43" s="63"/>
    </row>
    <row r="44" spans="2:20" x14ac:dyDescent="0.3">
      <c r="B44" s="246"/>
    </row>
    <row r="46" spans="2:20" x14ac:dyDescent="0.3">
      <c r="B46" s="150"/>
      <c r="D46" t="s">
        <v>131</v>
      </c>
    </row>
    <row r="47" spans="2:20" ht="15.6" x14ac:dyDescent="0.3">
      <c r="B47" s="180"/>
      <c r="D47" t="s">
        <v>132</v>
      </c>
      <c r="M47" s="61"/>
      <c r="N47" s="62"/>
    </row>
    <row r="48" spans="2:20" ht="15.6" x14ac:dyDescent="0.3">
      <c r="B48" s="90"/>
      <c r="D48" t="s">
        <v>133</v>
      </c>
      <c r="M48" s="61"/>
      <c r="N48" s="62"/>
    </row>
    <row r="49" spans="2:14" ht="15.6" x14ac:dyDescent="0.3">
      <c r="M49" s="61"/>
      <c r="N49" s="62"/>
    </row>
    <row r="50" spans="2:14" ht="15.6" x14ac:dyDescent="0.3">
      <c r="B50" s="127" t="s">
        <v>134</v>
      </c>
      <c r="D50" t="s">
        <v>573</v>
      </c>
      <c r="M50" s="61"/>
      <c r="N50" s="62"/>
    </row>
    <row r="51" spans="2:14" ht="15.6" x14ac:dyDescent="0.3">
      <c r="B51" s="387" t="s">
        <v>136</v>
      </c>
      <c r="D51" t="s">
        <v>527</v>
      </c>
      <c r="M51" s="61"/>
      <c r="N51" s="62"/>
    </row>
    <row r="52" spans="2:14" ht="15.6" x14ac:dyDescent="0.3">
      <c r="M52" s="61"/>
      <c r="N52" s="62"/>
    </row>
    <row r="53" spans="2:14" ht="15.6" x14ac:dyDescent="0.3">
      <c r="M53" s="61"/>
      <c r="N53" s="62"/>
    </row>
    <row r="54" spans="2:14" ht="15.6" x14ac:dyDescent="0.3">
      <c r="M54" s="61"/>
      <c r="N54" s="62"/>
    </row>
    <row r="55" spans="2:14" ht="15.6" x14ac:dyDescent="0.3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7" width="25.6640625" customWidth="1"/>
    <col min="8" max="8" width="33.33203125" bestFit="1" customWidth="1"/>
    <col min="9" max="10" width="25.6640625" customWidth="1"/>
    <col min="11" max="11" width="27.33203125" bestFit="1" customWidth="1"/>
    <col min="12" max="12" width="8.5546875" bestFit="1" customWidth="1"/>
    <col min="13" max="14" width="20.6640625" customWidth="1"/>
    <col min="15" max="15" width="47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3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3">
      <c r="L43" s="61"/>
      <c r="S43" s="63"/>
      <c r="T43" s="63"/>
    </row>
    <row r="44" spans="2:20" x14ac:dyDescent="0.3">
      <c r="B44" s="246"/>
    </row>
    <row r="46" spans="2:20" x14ac:dyDescent="0.3">
      <c r="B46" s="150"/>
      <c r="D46" t="s">
        <v>131</v>
      </c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663</v>
      </c>
      <c r="M50" s="61"/>
      <c r="N50" s="62"/>
      <c r="O50" s="61"/>
    </row>
    <row r="51" spans="2:15" ht="15.6" x14ac:dyDescent="0.3">
      <c r="B51" s="387" t="s">
        <v>136</v>
      </c>
      <c r="D51" t="s">
        <v>527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2.88671875" bestFit="1" customWidth="1"/>
    <col min="6" max="6" width="50" bestFit="1" customWidth="1"/>
    <col min="7" max="7" width="25.6640625" customWidth="1"/>
    <col min="8" max="8" width="27.44140625" bestFit="1" customWidth="1"/>
    <col min="9" max="11" width="25.6640625" customWidth="1"/>
    <col min="12" max="12" width="8.5546875" bestFit="1" customWidth="1"/>
    <col min="13" max="14" width="20.6640625" customWidth="1"/>
    <col min="15" max="15" width="47.1093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6" x14ac:dyDescent="0.3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3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3">
      <c r="L43" s="61"/>
      <c r="S43" s="63"/>
      <c r="T43" s="63"/>
    </row>
    <row r="44" spans="2:20" x14ac:dyDescent="0.3">
      <c r="B44" s="246"/>
    </row>
    <row r="46" spans="2:20" x14ac:dyDescent="0.3">
      <c r="B46" s="150"/>
      <c r="D46" t="s">
        <v>131</v>
      </c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663</v>
      </c>
      <c r="M50" s="61"/>
      <c r="N50" s="62"/>
      <c r="O50" s="61"/>
    </row>
    <row r="51" spans="2:15" ht="15.6" x14ac:dyDescent="0.3">
      <c r="B51" s="387" t="s">
        <v>136</v>
      </c>
      <c r="D51" t="s">
        <v>527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8" width="25.6640625" customWidth="1"/>
    <col min="9" max="9" width="33.109375" bestFit="1" customWidth="1"/>
    <col min="10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3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3">
      <c r="L43" s="61"/>
      <c r="R43" s="63"/>
      <c r="S43" s="63"/>
      <c r="T43" s="63"/>
    </row>
    <row r="44" spans="2:20" x14ac:dyDescent="0.3">
      <c r="B44" s="246"/>
    </row>
    <row r="46" spans="2:20" x14ac:dyDescent="0.3">
      <c r="B46" s="150"/>
      <c r="D46" t="s">
        <v>131</v>
      </c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663</v>
      </c>
      <c r="M50" s="61"/>
      <c r="N50" s="62"/>
      <c r="O50" s="61"/>
    </row>
    <row r="51" spans="2:15" ht="15.6" x14ac:dyDescent="0.3">
      <c r="B51" s="387" t="s">
        <v>136</v>
      </c>
      <c r="D51" t="s">
        <v>527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8" width="25.6640625" customWidth="1"/>
    <col min="9" max="9" width="28.33203125" bestFit="1" customWidth="1"/>
    <col min="10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3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3">
      <c r="L43" s="61"/>
      <c r="R43" s="63"/>
      <c r="S43" s="63"/>
      <c r="T43" s="63"/>
    </row>
    <row r="44" spans="2:20" x14ac:dyDescent="0.3">
      <c r="B44" s="246"/>
    </row>
    <row r="46" spans="2:20" x14ac:dyDescent="0.3">
      <c r="B46" s="150"/>
      <c r="D46" t="s">
        <v>131</v>
      </c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723</v>
      </c>
      <c r="M50" s="61"/>
      <c r="N50" s="62"/>
      <c r="O50" s="61"/>
    </row>
    <row r="51" spans="2:15" ht="15.6" x14ac:dyDescent="0.3">
      <c r="B51" s="387" t="s">
        <v>136</v>
      </c>
      <c r="D51" t="s">
        <v>527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3">
      <c r="L42" s="61"/>
      <c r="P42" s="63"/>
      <c r="Q42" s="63"/>
      <c r="R42" s="63"/>
      <c r="S42" s="63"/>
      <c r="T42" s="63"/>
    </row>
    <row r="43" spans="2:20" ht="15" customHeight="1" x14ac:dyDescent="0.3">
      <c r="B43" s="246"/>
      <c r="L43" s="61"/>
      <c r="P43" s="63"/>
      <c r="Q43" s="63"/>
      <c r="R43" s="63"/>
      <c r="S43" s="63"/>
      <c r="T43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ht="15.6" x14ac:dyDescent="0.3">
      <c r="B47" s="90"/>
      <c r="D47" t="s">
        <v>133</v>
      </c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127" t="s">
        <v>134</v>
      </c>
      <c r="D49" t="s">
        <v>747</v>
      </c>
      <c r="M49" s="61"/>
      <c r="N49" s="62"/>
      <c r="O49" s="61"/>
    </row>
    <row r="50" spans="2:15" ht="15.6" x14ac:dyDescent="0.3">
      <c r="B50" s="387" t="s">
        <v>136</v>
      </c>
      <c r="D50" t="s">
        <v>527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3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B43" s="246"/>
      <c r="L43" s="61"/>
      <c r="P43" s="63"/>
      <c r="Q43" s="63"/>
      <c r="R43" s="63"/>
      <c r="S43" s="63"/>
      <c r="T43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8" spans="2:20" ht="15.6" x14ac:dyDescent="0.3">
      <c r="M48" s="61"/>
      <c r="N48" s="62"/>
      <c r="O48" s="61"/>
    </row>
    <row r="49" spans="2:15" ht="15.6" x14ac:dyDescent="0.3">
      <c r="B49" s="127" t="s">
        <v>134</v>
      </c>
      <c r="D49" t="s">
        <v>747</v>
      </c>
      <c r="M49" s="61"/>
      <c r="N49" s="62"/>
      <c r="O49" s="61"/>
    </row>
    <row r="50" spans="2:15" ht="15.6" x14ac:dyDescent="0.3">
      <c r="B50" s="387" t="s">
        <v>136</v>
      </c>
      <c r="D50" t="s">
        <v>527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3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P43" s="63"/>
      <c r="Q43" s="63"/>
      <c r="R43" s="63"/>
      <c r="S43" s="63"/>
      <c r="T43" s="63"/>
    </row>
    <row r="44" spans="2:20" ht="15" customHeight="1" x14ac:dyDescent="0.3">
      <c r="L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8" spans="2:20" ht="15.6" x14ac:dyDescent="0.3">
      <c r="M48" s="61"/>
      <c r="N48" s="62"/>
      <c r="O48" s="61"/>
    </row>
    <row r="49" spans="2:15" ht="15.6" x14ac:dyDescent="0.3">
      <c r="B49" s="127" t="s">
        <v>134</v>
      </c>
      <c r="D49" t="s">
        <v>747</v>
      </c>
      <c r="M49" s="61"/>
      <c r="N49" s="62"/>
      <c r="O49" s="61"/>
    </row>
    <row r="50" spans="2:15" ht="15.6" x14ac:dyDescent="0.3">
      <c r="B50" s="387" t="s">
        <v>136</v>
      </c>
      <c r="D50" t="s">
        <v>527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813</v>
      </c>
    </row>
    <row r="49" spans="2:15" ht="15.6" x14ac:dyDescent="0.3">
      <c r="B49" s="387" t="s">
        <v>136</v>
      </c>
      <c r="D49" t="s">
        <v>814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813</v>
      </c>
    </row>
    <row r="49" spans="2:15" ht="15.6" x14ac:dyDescent="0.3">
      <c r="B49" s="387" t="s">
        <v>136</v>
      </c>
      <c r="D49" t="s">
        <v>814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869</v>
      </c>
    </row>
    <row r="49" spans="2:15" ht="15.6" x14ac:dyDescent="0.3">
      <c r="B49" s="387" t="s">
        <v>136</v>
      </c>
      <c r="D49" t="s">
        <v>870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893</v>
      </c>
    </row>
    <row r="49" spans="2:15" ht="15.6" x14ac:dyDescent="0.3">
      <c r="B49" s="387" t="s">
        <v>136</v>
      </c>
      <c r="D49" t="s">
        <v>894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919</v>
      </c>
    </row>
    <row r="49" spans="2:15" ht="15.6" x14ac:dyDescent="0.3">
      <c r="B49" s="387" t="s">
        <v>136</v>
      </c>
      <c r="D49" t="s">
        <v>920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941</v>
      </c>
    </row>
    <row r="49" spans="2:15" ht="15.6" x14ac:dyDescent="0.3">
      <c r="B49" s="387" t="s">
        <v>136</v>
      </c>
      <c r="D49" t="s">
        <v>942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30.554687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941</v>
      </c>
    </row>
    <row r="49" spans="2:15" ht="15.6" x14ac:dyDescent="0.3">
      <c r="B49" s="387" t="s">
        <v>136</v>
      </c>
      <c r="D49" t="s">
        <v>942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30.554687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941</v>
      </c>
    </row>
    <row r="49" spans="2:15" ht="15.6" x14ac:dyDescent="0.3">
      <c r="B49" s="387" t="s">
        <v>136</v>
      </c>
      <c r="D49" t="s">
        <v>942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30.554687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941</v>
      </c>
    </row>
    <row r="49" spans="2:15" ht="15.6" x14ac:dyDescent="0.3">
      <c r="B49" s="387" t="s">
        <v>136</v>
      </c>
      <c r="D49" t="s">
        <v>942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30.5546875" bestFit="1" customWidth="1"/>
    <col min="10" max="10" width="64.5546875" customWidth="1"/>
    <col min="11" max="11" width="47.10937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1032</v>
      </c>
    </row>
    <row r="49" spans="2:15" ht="15.6" x14ac:dyDescent="0.3">
      <c r="B49" s="387" t="s">
        <v>136</v>
      </c>
      <c r="D49" t="s">
        <v>942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1057</v>
      </c>
    </row>
    <row r="49" spans="2:15" ht="15.6" x14ac:dyDescent="0.3">
      <c r="B49" s="387" t="s">
        <v>136</v>
      </c>
      <c r="D49" t="s">
        <v>1058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1089</v>
      </c>
    </row>
    <row r="50" spans="2:15" ht="15.6" x14ac:dyDescent="0.3">
      <c r="B50" s="387" t="s">
        <v>136</v>
      </c>
      <c r="D50" t="s">
        <v>1058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1089</v>
      </c>
    </row>
    <row r="50" spans="2:15" ht="15.6" x14ac:dyDescent="0.3">
      <c r="B50" s="387" t="s">
        <v>136</v>
      </c>
      <c r="D50" t="s">
        <v>1058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7.5546875" customWidth="1"/>
    <col min="7" max="7" width="39.441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1089</v>
      </c>
    </row>
    <row r="50" spans="2:15" ht="15.6" x14ac:dyDescent="0.3">
      <c r="B50" s="387" t="s">
        <v>136</v>
      </c>
      <c r="D50" t="s">
        <v>1151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33.6640625" bestFit="1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1089</v>
      </c>
    </row>
    <row r="50" spans="2:15" ht="15.6" x14ac:dyDescent="0.3">
      <c r="B50" s="387" t="s">
        <v>136</v>
      </c>
      <c r="D50" t="s">
        <v>1151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1200</v>
      </c>
    </row>
    <row r="50" spans="2:15" ht="15.6" x14ac:dyDescent="0.3">
      <c r="B50" s="387" t="s">
        <v>136</v>
      </c>
      <c r="D50" t="s">
        <v>1151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1200</v>
      </c>
    </row>
    <row r="50" spans="2:15" ht="15.6" x14ac:dyDescent="0.3">
      <c r="B50" s="387" t="s">
        <v>136</v>
      </c>
      <c r="D50" t="s">
        <v>1151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3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t="s">
        <v>1251</v>
      </c>
    </row>
    <row r="51" spans="2:15" ht="15.6" x14ac:dyDescent="0.3">
      <c r="B51" s="387" t="s">
        <v>136</v>
      </c>
      <c r="D51" t="s">
        <v>1151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3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2" thickBot="1" x14ac:dyDescent="0.3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2" thickBot="1" x14ac:dyDescent="0.3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2" thickBot="1" x14ac:dyDescent="0.3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2" thickBot="1" x14ac:dyDescent="0.3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2" thickBot="1" x14ac:dyDescent="0.3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3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3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1257</v>
      </c>
    </row>
    <row r="51" spans="2:15" ht="15.6" x14ac:dyDescent="0.3">
      <c r="M51" s="61"/>
      <c r="N51" s="62"/>
      <c r="O51" s="61"/>
    </row>
    <row r="52" spans="2:15" ht="15.6" x14ac:dyDescent="0.3">
      <c r="D52" t="s">
        <v>1258</v>
      </c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1257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5.109375" bestFit="1" customWidth="1"/>
    <col min="7" max="7" width="37.10937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3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1268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3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1268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7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3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1268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8.33203125" bestFit="1" customWidth="1"/>
    <col min="6" max="6" width="55.5546875" customWidth="1"/>
    <col min="7" max="7" width="28.6640625" customWidth="1"/>
    <col min="8" max="8" width="31.88671875" customWidth="1"/>
    <col min="9" max="9" width="49.554687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3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1476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x14ac:dyDescent="0.3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1493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x14ac:dyDescent="0.3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1493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x14ac:dyDescent="0.3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3">
      <c r="B32" s="55"/>
      <c r="D32" s="246" t="s">
        <v>1532</v>
      </c>
    </row>
    <row r="33" spans="2:15" x14ac:dyDescent="0.3">
      <c r="B33" s="56"/>
      <c r="D33" s="246" t="s">
        <v>1533</v>
      </c>
    </row>
    <row r="34" spans="2:15" x14ac:dyDescent="0.3">
      <c r="B34" s="180"/>
      <c r="D34" t="s">
        <v>132</v>
      </c>
    </row>
    <row r="35" spans="2:15" x14ac:dyDescent="0.3">
      <c r="B35" s="90"/>
      <c r="D35" t="s">
        <v>133</v>
      </c>
    </row>
    <row r="37" spans="2:15" x14ac:dyDescent="0.3">
      <c r="B37" s="127" t="s">
        <v>134</v>
      </c>
      <c r="D37" s="247" t="s">
        <v>1534</v>
      </c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  <row r="45" spans="2:15" ht="15.6" x14ac:dyDescent="0.3">
      <c r="M45" s="61"/>
      <c r="N45" s="62"/>
      <c r="O45" s="61"/>
    </row>
    <row r="46" spans="2:15" ht="15.6" x14ac:dyDescent="0.3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3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3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3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3">
      <c r="B31" s="55"/>
      <c r="D31" s="246" t="s">
        <v>1532</v>
      </c>
    </row>
    <row r="32" spans="2:20" x14ac:dyDescent="0.3">
      <c r="B32" s="56"/>
      <c r="D32" s="246" t="s">
        <v>1533</v>
      </c>
    </row>
    <row r="33" spans="2:15" x14ac:dyDescent="0.3">
      <c r="B33" s="180"/>
      <c r="D33" t="s">
        <v>132</v>
      </c>
    </row>
    <row r="34" spans="2:15" x14ac:dyDescent="0.3">
      <c r="B34" s="90"/>
      <c r="D34" t="s">
        <v>133</v>
      </c>
    </row>
    <row r="36" spans="2:15" x14ac:dyDescent="0.3">
      <c r="B36" s="127" t="s">
        <v>134</v>
      </c>
      <c r="D36" s="247" t="s">
        <v>1534</v>
      </c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  <row r="45" spans="2:15" ht="15.6" x14ac:dyDescent="0.3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8.554687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3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3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3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3">
      <c r="B31" s="55"/>
      <c r="D31" s="246" t="s">
        <v>1532</v>
      </c>
    </row>
    <row r="32" spans="2:20" x14ac:dyDescent="0.3">
      <c r="B32" s="56"/>
      <c r="D32" s="246" t="s">
        <v>1533</v>
      </c>
    </row>
    <row r="33" spans="2:15" x14ac:dyDescent="0.3">
      <c r="B33" s="180"/>
      <c r="D33" t="s">
        <v>451</v>
      </c>
    </row>
    <row r="34" spans="2:15" x14ac:dyDescent="0.3">
      <c r="B34" s="90"/>
      <c r="D34" t="s">
        <v>133</v>
      </c>
    </row>
    <row r="36" spans="2:15" x14ac:dyDescent="0.3">
      <c r="B36" s="127" t="s">
        <v>134</v>
      </c>
      <c r="D36" s="247" t="s">
        <v>1534</v>
      </c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  <row r="45" spans="2:15" ht="15.6" x14ac:dyDescent="0.3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18.6640625" customWidth="1"/>
    <col min="11" max="11" width="30.6640625" customWidth="1"/>
    <col min="12" max="12" width="8.5546875" bestFit="1" customWidth="1"/>
    <col min="13" max="13" width="20.6640625" customWidth="1"/>
    <col min="14" max="14" width="20.88671875" bestFit="1" customWidth="1"/>
    <col min="15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3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3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6" x14ac:dyDescent="0.3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6" x14ac:dyDescent="0.3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6" x14ac:dyDescent="0.3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6" x14ac:dyDescent="0.3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6" x14ac:dyDescent="0.3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3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3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3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3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3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3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3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3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3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3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3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3">
      <c r="B31" s="55"/>
      <c r="D31" s="246" t="s">
        <v>1532</v>
      </c>
    </row>
    <row r="32" spans="2:20" x14ac:dyDescent="0.3">
      <c r="B32" s="56"/>
      <c r="D32" s="246" t="s">
        <v>1533</v>
      </c>
    </row>
    <row r="33" spans="2:15" x14ac:dyDescent="0.3">
      <c r="B33" s="180"/>
      <c r="D33" t="s">
        <v>451</v>
      </c>
    </row>
    <row r="35" spans="2:15" x14ac:dyDescent="0.3">
      <c r="B35" s="127" t="s">
        <v>134</v>
      </c>
      <c r="D35" s="247" t="s">
        <v>1534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34.5546875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3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6" x14ac:dyDescent="0.3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 x14ac:dyDescent="0.3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 x14ac:dyDescent="0.3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 x14ac:dyDescent="0.3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 x14ac:dyDescent="0.3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3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3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3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3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3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 x14ac:dyDescent="0.3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 x14ac:dyDescent="0.3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3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3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246" t="s">
        <v>1532</v>
      </c>
    </row>
    <row r="26" spans="2:20" x14ac:dyDescent="0.3">
      <c r="B26" s="56"/>
      <c r="D26" s="246" t="s">
        <v>1533</v>
      </c>
    </row>
    <row r="27" spans="2:20" x14ac:dyDescent="0.3">
      <c r="B27" s="180"/>
      <c r="D27" t="s">
        <v>451</v>
      </c>
    </row>
    <row r="29" spans="2:20" x14ac:dyDescent="0.3">
      <c r="B29" s="127" t="s">
        <v>134</v>
      </c>
      <c r="D29" s="247" t="s">
        <v>1534</v>
      </c>
    </row>
    <row r="30" spans="2:20" ht="15.6" x14ac:dyDescent="0.3">
      <c r="M30" s="61"/>
      <c r="N30" s="62"/>
      <c r="O30" s="61"/>
    </row>
    <row r="31" spans="2:20" ht="15.6" x14ac:dyDescent="0.3">
      <c r="M31" s="61"/>
      <c r="N31" s="62"/>
      <c r="O31" s="61"/>
    </row>
    <row r="32" spans="2:20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9.33203125" customWidth="1"/>
    <col min="6" max="6" width="35.6640625" customWidth="1"/>
    <col min="7" max="7" width="41.44140625" customWidth="1"/>
    <col min="8" max="8" width="31.88671875" customWidth="1"/>
    <col min="9" max="9" width="26.33203125" bestFit="1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3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 x14ac:dyDescent="0.3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 x14ac:dyDescent="0.3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 x14ac:dyDescent="0.3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 x14ac:dyDescent="0.3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 x14ac:dyDescent="0.3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3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3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3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3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3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 x14ac:dyDescent="0.3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 x14ac:dyDescent="0.3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3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3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246" t="s">
        <v>1532</v>
      </c>
    </row>
    <row r="26" spans="2:20" x14ac:dyDescent="0.3">
      <c r="B26" s="56"/>
      <c r="D26" s="246" t="s">
        <v>1533</v>
      </c>
    </row>
    <row r="27" spans="2:20" x14ac:dyDescent="0.3">
      <c r="B27" s="180"/>
      <c r="D27" t="s">
        <v>451</v>
      </c>
    </row>
    <row r="29" spans="2:20" x14ac:dyDescent="0.3">
      <c r="B29" s="127" t="s">
        <v>134</v>
      </c>
      <c r="D29" s="247" t="s">
        <v>1534</v>
      </c>
    </row>
    <row r="30" spans="2:20" ht="15.6" x14ac:dyDescent="0.3">
      <c r="M30" s="61"/>
      <c r="N30" s="62"/>
      <c r="O30" s="61"/>
    </row>
    <row r="31" spans="2:20" ht="15.6" x14ac:dyDescent="0.3">
      <c r="M31" s="61"/>
      <c r="N31" s="62"/>
      <c r="O31" s="61"/>
    </row>
    <row r="32" spans="2:20" ht="15.6" x14ac:dyDescent="0.3">
      <c r="M32" s="61"/>
      <c r="N32" s="62"/>
      <c r="O32" s="61"/>
    </row>
    <row r="33" spans="5:15" ht="15.6" hidden="1" x14ac:dyDescent="0.3">
      <c r="E33" s="253" t="s">
        <v>53</v>
      </c>
      <c r="M33" s="61"/>
      <c r="N33" s="62"/>
      <c r="O33" s="61"/>
    </row>
    <row r="34" spans="5:15" ht="15.6" hidden="1" x14ac:dyDescent="0.3">
      <c r="E34" s="254" t="s">
        <v>54</v>
      </c>
      <c r="F34">
        <f>13+24</f>
        <v>37</v>
      </c>
      <c r="M34" s="61"/>
      <c r="N34" s="62"/>
      <c r="O34" s="61"/>
    </row>
    <row r="35" spans="5:15" ht="15.6" hidden="1" x14ac:dyDescent="0.3">
      <c r="E35" s="254" t="s">
        <v>1695</v>
      </c>
      <c r="F35">
        <v>44</v>
      </c>
      <c r="M35" s="61"/>
      <c r="N35" s="62"/>
      <c r="O35" s="61"/>
    </row>
    <row r="36" spans="5:15" ht="15.6" hidden="1" x14ac:dyDescent="0.3">
      <c r="E36" s="254" t="s">
        <v>1696</v>
      </c>
      <c r="F36">
        <f>16+24</f>
        <v>40</v>
      </c>
      <c r="M36" s="61"/>
      <c r="N36" s="62"/>
      <c r="O36" s="61"/>
    </row>
    <row r="37" spans="5:15" ht="15.6" hidden="1" x14ac:dyDescent="0.3">
      <c r="E37" s="254" t="s">
        <v>1697</v>
      </c>
      <c r="F37">
        <f>5+4+4+5.5+5.5+3+5+6+3</f>
        <v>41</v>
      </c>
      <c r="M37" s="61"/>
      <c r="N37" s="62"/>
      <c r="O37" s="61"/>
    </row>
    <row r="38" spans="5:15" ht="15.6" hidden="1" x14ac:dyDescent="0.3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3">
      <c r="E39" s="254" t="s">
        <v>1699</v>
      </c>
      <c r="F39">
        <f>26+16</f>
        <v>42</v>
      </c>
    </row>
    <row r="40" spans="5:15" hidden="1" x14ac:dyDescent="0.3">
      <c r="E40" s="254" t="s">
        <v>1700</v>
      </c>
      <c r="F40">
        <f>38+24</f>
        <v>62</v>
      </c>
    </row>
    <row r="41" spans="5:15" hidden="1" x14ac:dyDescent="0.3">
      <c r="E41" s="254" t="s">
        <v>1701</v>
      </c>
      <c r="F41">
        <v>15</v>
      </c>
    </row>
    <row r="42" spans="5:15" hidden="1" x14ac:dyDescent="0.3">
      <c r="E42" s="254" t="s">
        <v>1702</v>
      </c>
      <c r="F42">
        <v>14</v>
      </c>
    </row>
    <row r="43" spans="5:15" hidden="1" x14ac:dyDescent="0.3">
      <c r="E43" s="254" t="s">
        <v>1703</v>
      </c>
      <c r="F43">
        <v>11</v>
      </c>
    </row>
    <row r="44" spans="5:15" hidden="1" x14ac:dyDescent="0.3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23.44140625" customWidth="1"/>
    <col min="9" max="9" width="26.33203125" bestFit="1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3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 x14ac:dyDescent="0.3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 x14ac:dyDescent="0.3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 x14ac:dyDescent="0.3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 x14ac:dyDescent="0.3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 x14ac:dyDescent="0.3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3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3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3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3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3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 x14ac:dyDescent="0.3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 x14ac:dyDescent="0.3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3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3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246" t="s">
        <v>1532</v>
      </c>
    </row>
    <row r="26" spans="2:20" x14ac:dyDescent="0.3">
      <c r="B26" s="56"/>
      <c r="D26" s="246" t="s">
        <v>1533</v>
      </c>
    </row>
    <row r="27" spans="2:20" x14ac:dyDescent="0.3">
      <c r="B27" s="180"/>
      <c r="D27" t="s">
        <v>451</v>
      </c>
    </row>
    <row r="29" spans="2:20" x14ac:dyDescent="0.3">
      <c r="B29" s="127" t="s">
        <v>134</v>
      </c>
      <c r="D29" s="247" t="s">
        <v>1534</v>
      </c>
    </row>
    <row r="31" spans="2:20" ht="15.6" x14ac:dyDescent="0.3">
      <c r="M31" s="731"/>
      <c r="N31" s="731"/>
      <c r="O31" s="731"/>
    </row>
    <row r="32" spans="2:20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5.44140625" customWidth="1"/>
    <col min="7" max="7" width="24.6640625" bestFit="1" customWidth="1"/>
    <col min="8" max="8" width="23.44140625" customWidth="1"/>
    <col min="9" max="9" width="26.33203125" bestFit="1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3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3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 x14ac:dyDescent="0.3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 x14ac:dyDescent="0.3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 x14ac:dyDescent="0.3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 x14ac:dyDescent="0.3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 x14ac:dyDescent="0.3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3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3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3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3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3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3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 x14ac:dyDescent="0.3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 x14ac:dyDescent="0.3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3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3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58" t="s">
        <v>1532</v>
      </c>
    </row>
    <row r="26" spans="2:20" x14ac:dyDescent="0.3">
      <c r="B26" s="56"/>
      <c r="D26" s="58" t="s">
        <v>1533</v>
      </c>
    </row>
    <row r="27" spans="2:20" x14ac:dyDescent="0.3">
      <c r="B27" s="180"/>
      <c r="D27" t="s">
        <v>451</v>
      </c>
    </row>
    <row r="29" spans="2:20" x14ac:dyDescent="0.3">
      <c r="B29" s="127" t="s">
        <v>134</v>
      </c>
      <c r="D29" s="167" t="s">
        <v>1534</v>
      </c>
    </row>
    <row r="31" spans="2:20" ht="15.6" x14ac:dyDescent="0.3">
      <c r="M31" s="731"/>
      <c r="N31" s="731"/>
      <c r="O31" s="731"/>
    </row>
    <row r="32" spans="2:20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5.44140625" customWidth="1"/>
    <col min="7" max="7" width="24.6640625" bestFit="1" customWidth="1"/>
    <col min="8" max="8" width="23.44140625" customWidth="1"/>
    <col min="9" max="9" width="26.33203125" bestFit="1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" x14ac:dyDescent="0.3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3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 x14ac:dyDescent="0.3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 x14ac:dyDescent="0.3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 x14ac:dyDescent="0.3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 x14ac:dyDescent="0.3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 x14ac:dyDescent="0.3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3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3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3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3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3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3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 x14ac:dyDescent="0.3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 x14ac:dyDescent="0.3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3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3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58" t="s">
        <v>1532</v>
      </c>
    </row>
    <row r="26" spans="2:20" x14ac:dyDescent="0.3">
      <c r="B26" s="56"/>
      <c r="D26" s="58" t="s">
        <v>1533</v>
      </c>
    </row>
    <row r="27" spans="2:20" x14ac:dyDescent="0.3">
      <c r="B27" s="180"/>
      <c r="D27" t="s">
        <v>451</v>
      </c>
    </row>
    <row r="29" spans="2:20" x14ac:dyDescent="0.3">
      <c r="B29" s="127" t="s">
        <v>134</v>
      </c>
      <c r="D29" s="167" t="s">
        <v>1780</v>
      </c>
    </row>
    <row r="30" spans="2:20" x14ac:dyDescent="0.3">
      <c r="D30" t="s">
        <v>1781</v>
      </c>
    </row>
    <row r="31" spans="2:20" ht="15.6" x14ac:dyDescent="0.3">
      <c r="M31" s="731"/>
      <c r="N31" s="731"/>
      <c r="O31" s="731"/>
    </row>
    <row r="32" spans="2:20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18.6640625" customWidth="1"/>
    <col min="6" max="6" width="21.6640625" customWidth="1"/>
    <col min="7" max="7" width="18.6640625" customWidth="1"/>
    <col min="8" max="8" width="23.44140625" customWidth="1"/>
    <col min="9" max="9" width="23" bestFit="1" customWidth="1"/>
    <col min="10" max="11" width="18.6640625" customWidth="1"/>
    <col min="12" max="15" width="8.5546875" bestFit="1" customWidth="1"/>
    <col min="16" max="22" width="18.6640625" customWidth="1"/>
  </cols>
  <sheetData>
    <row r="1" spans="2:22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" x14ac:dyDescent="0.3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3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3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3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 x14ac:dyDescent="0.3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 x14ac:dyDescent="0.3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 x14ac:dyDescent="0.3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 x14ac:dyDescent="0.3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 x14ac:dyDescent="0.3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 x14ac:dyDescent="0.3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 x14ac:dyDescent="0.3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3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3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</row>
    <row r="27" spans="2:22" x14ac:dyDescent="0.3">
      <c r="B27" s="180"/>
      <c r="D27" t="s">
        <v>451</v>
      </c>
    </row>
    <row r="29" spans="2:22" x14ac:dyDescent="0.3">
      <c r="B29" s="127" t="s">
        <v>134</v>
      </c>
      <c r="D29" s="167" t="s">
        <v>1780</v>
      </c>
    </row>
    <row r="30" spans="2:22" x14ac:dyDescent="0.3">
      <c r="D30" t="s">
        <v>1781</v>
      </c>
    </row>
    <row r="31" spans="2:22" ht="15.6" x14ac:dyDescent="0.3">
      <c r="M31" s="731"/>
      <c r="N31" s="731"/>
      <c r="O31" s="731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5.44140625" customWidth="1"/>
    <col min="7" max="7" width="24.6640625" bestFit="1" customWidth="1"/>
    <col min="8" max="8" width="23.44140625" customWidth="1"/>
    <col min="9" max="9" width="26.33203125" bestFit="1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" x14ac:dyDescent="0.3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3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3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6" x14ac:dyDescent="0.3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6" x14ac:dyDescent="0.3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6" x14ac:dyDescent="0.3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6" x14ac:dyDescent="0.3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6" x14ac:dyDescent="0.3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3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3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3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3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3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3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6" x14ac:dyDescent="0.3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6" x14ac:dyDescent="0.3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3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3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58" t="s">
        <v>1532</v>
      </c>
    </row>
    <row r="26" spans="2:20" x14ac:dyDescent="0.3">
      <c r="B26" s="56"/>
      <c r="D26" s="58" t="s">
        <v>1533</v>
      </c>
    </row>
    <row r="27" spans="2:20" x14ac:dyDescent="0.3">
      <c r="B27" s="180"/>
      <c r="D27" t="s">
        <v>451</v>
      </c>
    </row>
    <row r="29" spans="2:20" x14ac:dyDescent="0.3">
      <c r="B29" s="127" t="s">
        <v>134</v>
      </c>
      <c r="D29" s="167" t="s">
        <v>1780</v>
      </c>
    </row>
    <row r="30" spans="2:20" x14ac:dyDescent="0.3">
      <c r="D30" t="s">
        <v>1781</v>
      </c>
    </row>
    <row r="31" spans="2:20" ht="15.6" x14ac:dyDescent="0.3">
      <c r="M31" s="731"/>
      <c r="N31" s="731"/>
      <c r="O31" s="731"/>
    </row>
    <row r="32" spans="2:20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18.6640625" customWidth="1"/>
    <col min="6" max="6" width="21.6640625" customWidth="1"/>
    <col min="7" max="7" width="18.6640625" customWidth="1"/>
    <col min="8" max="8" width="23.44140625" customWidth="1"/>
    <col min="9" max="9" width="23" bestFit="1" customWidth="1"/>
    <col min="10" max="11" width="18.6640625" customWidth="1"/>
    <col min="12" max="15" width="8.5546875" bestFit="1" customWidth="1"/>
    <col min="16" max="22" width="18.6640625" customWidth="1"/>
  </cols>
  <sheetData>
    <row r="1" spans="2:22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" x14ac:dyDescent="0.3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3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3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3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 x14ac:dyDescent="0.3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 x14ac:dyDescent="0.3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 x14ac:dyDescent="0.3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 x14ac:dyDescent="0.3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 x14ac:dyDescent="0.3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 x14ac:dyDescent="0.3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 x14ac:dyDescent="0.3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3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3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</row>
    <row r="27" spans="2:22" x14ac:dyDescent="0.3">
      <c r="B27" s="180"/>
      <c r="D27" t="s">
        <v>451</v>
      </c>
    </row>
    <row r="29" spans="2:22" x14ac:dyDescent="0.3">
      <c r="B29" s="127" t="s">
        <v>134</v>
      </c>
      <c r="D29" s="167" t="s">
        <v>1780</v>
      </c>
    </row>
    <row r="31" spans="2:22" ht="15.6" x14ac:dyDescent="0.3">
      <c r="M31" s="731"/>
      <c r="N31" s="731"/>
      <c r="O31" s="731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8" width="18.6640625" customWidth="1"/>
    <col min="9" max="9" width="23" bestFit="1" customWidth="1"/>
    <col min="10" max="11" width="18.6640625" customWidth="1"/>
    <col min="12" max="15" width="8.5546875" bestFit="1" customWidth="1"/>
    <col min="16" max="22" width="18.6640625" customWidth="1"/>
  </cols>
  <sheetData>
    <row r="1" spans="2:22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" x14ac:dyDescent="0.3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 x14ac:dyDescent="0.3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 x14ac:dyDescent="0.3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 x14ac:dyDescent="0.3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 x14ac:dyDescent="0.3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 x14ac:dyDescent="0.3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 x14ac:dyDescent="0.3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 x14ac:dyDescent="0.3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 x14ac:dyDescent="0.3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 x14ac:dyDescent="0.3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3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3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</row>
    <row r="27" spans="2:22" x14ac:dyDescent="0.3">
      <c r="B27" s="180"/>
      <c r="D27" t="s">
        <v>451</v>
      </c>
    </row>
    <row r="29" spans="2:22" x14ac:dyDescent="0.3">
      <c r="B29" s="127" t="s">
        <v>134</v>
      </c>
      <c r="D29" s="167" t="s">
        <v>1780</v>
      </c>
    </row>
    <row r="31" spans="2:22" ht="15.6" x14ac:dyDescent="0.3">
      <c r="M31" s="731"/>
      <c r="N31" s="731"/>
      <c r="O31" s="731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8" width="18.6640625" customWidth="1"/>
    <col min="9" max="9" width="24.109375" bestFit="1" customWidth="1"/>
    <col min="10" max="11" width="18.6640625" customWidth="1"/>
    <col min="12" max="15" width="9.109375" bestFit="1" customWidth="1"/>
    <col min="16" max="22" width="18.6640625" customWidth="1"/>
  </cols>
  <sheetData>
    <row r="1" spans="2:22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" x14ac:dyDescent="0.3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 x14ac:dyDescent="0.3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 x14ac:dyDescent="0.3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 x14ac:dyDescent="0.3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 x14ac:dyDescent="0.3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 x14ac:dyDescent="0.3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 x14ac:dyDescent="0.3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 x14ac:dyDescent="0.3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 x14ac:dyDescent="0.3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3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3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3">
      <c r="B23" s="55"/>
      <c r="D23" s="58" t="s">
        <v>1532</v>
      </c>
    </row>
    <row r="24" spans="2:22" x14ac:dyDescent="0.3">
      <c r="B24" s="56"/>
      <c r="D24" s="58" t="s">
        <v>1533</v>
      </c>
    </row>
    <row r="27" spans="2:22" x14ac:dyDescent="0.3">
      <c r="B27" s="127" t="s">
        <v>134</v>
      </c>
      <c r="D27" s="167" t="s">
        <v>1846</v>
      </c>
    </row>
    <row r="29" spans="2:22" ht="15.6" x14ac:dyDescent="0.3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6" x14ac:dyDescent="0.3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6" x14ac:dyDescent="0.3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6" x14ac:dyDescent="0.3">
      <c r="E32" s="177" t="s">
        <v>56</v>
      </c>
      <c r="K32" s="148"/>
      <c r="M32" s="61"/>
      <c r="N32" s="62"/>
      <c r="O32" s="61"/>
    </row>
    <row r="33" spans="5:15" ht="15.6" x14ac:dyDescent="0.3">
      <c r="E33" s="177" t="s">
        <v>57</v>
      </c>
      <c r="K33" s="148"/>
      <c r="M33" s="61"/>
      <c r="N33" s="62"/>
      <c r="O33" s="61"/>
    </row>
    <row r="34" spans="5:15" ht="15.6" x14ac:dyDescent="0.3">
      <c r="E34" s="177" t="s">
        <v>58</v>
      </c>
      <c r="K34" s="148"/>
      <c r="M34" s="61"/>
      <c r="N34" s="62"/>
      <c r="O34" s="61"/>
    </row>
    <row r="35" spans="5:15" ht="15.6" x14ac:dyDescent="0.3">
      <c r="E35" s="177" t="s">
        <v>59</v>
      </c>
      <c r="K35" s="148"/>
      <c r="M35" s="61"/>
      <c r="N35" s="62"/>
      <c r="O35" s="61"/>
    </row>
    <row r="36" spans="5:15" ht="15.6" x14ac:dyDescent="0.3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6" x14ac:dyDescent="0.3">
      <c r="M37" s="61"/>
      <c r="N37" s="62"/>
      <c r="O37" s="61"/>
    </row>
    <row r="38" spans="5:15" ht="15.6" x14ac:dyDescent="0.3">
      <c r="M38" s="61"/>
      <c r="N38" s="62"/>
      <c r="O38" s="61"/>
    </row>
    <row r="39" spans="5:15" ht="15.6" x14ac:dyDescent="0.3">
      <c r="M39" s="61"/>
      <c r="N39" s="62"/>
      <c r="O39" s="61"/>
    </row>
    <row r="40" spans="5:15" ht="15.6" x14ac:dyDescent="0.3">
      <c r="M40" s="61"/>
      <c r="N40" s="62"/>
      <c r="O40" s="61"/>
    </row>
    <row r="41" spans="5:15" ht="15.6" x14ac:dyDescent="0.3">
      <c r="M41" s="61"/>
      <c r="N41" s="62"/>
      <c r="O41" s="61"/>
    </row>
    <row r="42" spans="5:15" ht="15.6" x14ac:dyDescent="0.3">
      <c r="M42" s="61"/>
      <c r="N42" s="62"/>
      <c r="O42" s="61"/>
    </row>
    <row r="43" spans="5:15" ht="15.6" x14ac:dyDescent="0.3">
      <c r="M43" s="61"/>
      <c r="N43" s="62"/>
      <c r="O43" s="61"/>
    </row>
    <row r="44" spans="5:15" ht="15.6" x14ac:dyDescent="0.3">
      <c r="M44" s="61"/>
      <c r="N44" s="62"/>
      <c r="O44" s="61"/>
    </row>
    <row r="45" spans="5:15" ht="15.6" x14ac:dyDescent="0.3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8" width="18.6640625" customWidth="1"/>
    <col min="9" max="9" width="23" bestFit="1" customWidth="1"/>
    <col min="10" max="11" width="18.6640625" customWidth="1"/>
    <col min="12" max="15" width="8.5546875" bestFit="1" customWidth="1"/>
    <col min="16" max="22" width="18.6640625" customWidth="1"/>
  </cols>
  <sheetData>
    <row r="1" spans="2:22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" x14ac:dyDescent="0.3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6" x14ac:dyDescent="0.3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 x14ac:dyDescent="0.3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  <c r="P26" s="90"/>
      <c r="Q26" t="s">
        <v>1865</v>
      </c>
    </row>
    <row r="27" spans="2:22" x14ac:dyDescent="0.3">
      <c r="Q27" t="s">
        <v>1866</v>
      </c>
    </row>
    <row r="29" spans="2:22" x14ac:dyDescent="0.3">
      <c r="B29" s="127" t="s">
        <v>134</v>
      </c>
      <c r="D29" s="167" t="s">
        <v>1867</v>
      </c>
    </row>
    <row r="31" spans="2:22" ht="15.6" x14ac:dyDescent="0.3">
      <c r="M31" s="731"/>
      <c r="N31" s="731"/>
      <c r="O31" s="731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" x14ac:dyDescent="0.3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6" x14ac:dyDescent="0.3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 x14ac:dyDescent="0.3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  <c r="P26" s="90"/>
      <c r="Q26" t="s">
        <v>1865</v>
      </c>
    </row>
    <row r="27" spans="2:22" x14ac:dyDescent="0.3">
      <c r="Q27" t="s">
        <v>1866</v>
      </c>
    </row>
    <row r="29" spans="2:22" x14ac:dyDescent="0.3">
      <c r="B29" s="127" t="s">
        <v>134</v>
      </c>
      <c r="D29" s="118" t="s">
        <v>1871</v>
      </c>
    </row>
    <row r="31" spans="2:22" ht="15.6" x14ac:dyDescent="0.3">
      <c r="M31" s="731"/>
      <c r="N31" s="731"/>
      <c r="O31" s="731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" x14ac:dyDescent="0.3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6" x14ac:dyDescent="0.3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 x14ac:dyDescent="0.3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  <c r="P26" s="90"/>
      <c r="Q26" t="s">
        <v>1865</v>
      </c>
    </row>
    <row r="27" spans="2:22" x14ac:dyDescent="0.3">
      <c r="Q27" t="s">
        <v>1866</v>
      </c>
    </row>
    <row r="29" spans="2:22" x14ac:dyDescent="0.3">
      <c r="B29" s="127" t="s">
        <v>134</v>
      </c>
      <c r="D29" s="118" t="s">
        <v>1871</v>
      </c>
    </row>
    <row r="31" spans="2:22" ht="15.6" x14ac:dyDescent="0.3">
      <c r="M31" s="731"/>
      <c r="N31" s="731"/>
      <c r="O31" s="731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" x14ac:dyDescent="0.3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6" x14ac:dyDescent="0.3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 x14ac:dyDescent="0.3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  <c r="P26" s="90"/>
      <c r="Q26" t="s">
        <v>1865</v>
      </c>
    </row>
    <row r="27" spans="2:22" x14ac:dyDescent="0.3">
      <c r="Q27" t="s">
        <v>1866</v>
      </c>
    </row>
    <row r="29" spans="2:22" x14ac:dyDescent="0.3">
      <c r="B29" s="127" t="s">
        <v>134</v>
      </c>
      <c r="D29" s="118" t="s">
        <v>1871</v>
      </c>
    </row>
    <row r="31" spans="2:22" ht="15.6" x14ac:dyDescent="0.3">
      <c r="M31" s="731"/>
      <c r="N31" s="731"/>
      <c r="O31" s="731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" x14ac:dyDescent="0.3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6" x14ac:dyDescent="0.3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 x14ac:dyDescent="0.3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6" x14ac:dyDescent="0.3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3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  <c r="P26" s="90"/>
      <c r="Q26" t="s">
        <v>1865</v>
      </c>
    </row>
    <row r="27" spans="2:22" x14ac:dyDescent="0.3">
      <c r="Q27" t="s">
        <v>1866</v>
      </c>
    </row>
    <row r="29" spans="2:22" x14ac:dyDescent="0.3">
      <c r="B29" s="127" t="s">
        <v>134</v>
      </c>
      <c r="D29" s="118" t="s">
        <v>1871</v>
      </c>
    </row>
    <row r="31" spans="2:22" ht="15.6" x14ac:dyDescent="0.3">
      <c r="M31" s="731"/>
      <c r="N31" s="731"/>
      <c r="O31" s="731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" x14ac:dyDescent="0.3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6" x14ac:dyDescent="0.3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 x14ac:dyDescent="0.3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  <c r="P26" s="90"/>
      <c r="Q26" t="s">
        <v>1865</v>
      </c>
    </row>
    <row r="27" spans="2:22" x14ac:dyDescent="0.3">
      <c r="Q27" t="s">
        <v>1866</v>
      </c>
    </row>
    <row r="29" spans="2:22" x14ac:dyDescent="0.3">
      <c r="B29" s="127" t="s">
        <v>134</v>
      </c>
      <c r="D29" s="118" t="s">
        <v>1871</v>
      </c>
    </row>
    <row r="31" spans="2:22" ht="15.6" x14ac:dyDescent="0.3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ht="15.6" x14ac:dyDescent="0.3">
      <c r="D32" s="103" t="s">
        <v>756</v>
      </c>
      <c r="E32" s="103"/>
      <c r="K32" s="148"/>
      <c r="M32" s="61"/>
      <c r="N32" s="62"/>
      <c r="O32" s="61"/>
    </row>
    <row r="33" spans="4:15" ht="15.6" x14ac:dyDescent="0.3">
      <c r="D33" s="103" t="s">
        <v>53</v>
      </c>
      <c r="E33" s="103"/>
      <c r="K33" s="148"/>
      <c r="M33" s="61"/>
      <c r="N33" s="62"/>
      <c r="O33" s="61"/>
    </row>
    <row r="34" spans="4:15" ht="15.6" x14ac:dyDescent="0.3">
      <c r="D34" s="103" t="s">
        <v>54</v>
      </c>
      <c r="E34" s="103"/>
      <c r="K34" s="148"/>
      <c r="M34" s="61"/>
      <c r="N34" s="62"/>
      <c r="O34" s="61"/>
    </row>
    <row r="35" spans="4:15" ht="15.6" x14ac:dyDescent="0.3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6" x14ac:dyDescent="0.3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6" x14ac:dyDescent="0.3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6" x14ac:dyDescent="0.3">
      <c r="M38" s="61"/>
      <c r="N38" s="62"/>
      <c r="O38" s="61"/>
    </row>
    <row r="39" spans="4:15" ht="15.6" x14ac:dyDescent="0.3">
      <c r="D39" s="82" t="s">
        <v>1847</v>
      </c>
      <c r="M39" s="61"/>
      <c r="N39" s="62"/>
      <c r="O39" s="61"/>
    </row>
    <row r="40" spans="4:15" ht="15.6" x14ac:dyDescent="0.3">
      <c r="M40" s="61"/>
      <c r="N40" s="62"/>
      <c r="O40" s="61"/>
    </row>
    <row r="41" spans="4:15" ht="15.6" x14ac:dyDescent="0.3">
      <c r="M41" s="61"/>
      <c r="N41" s="62"/>
      <c r="O41" s="61"/>
    </row>
    <row r="42" spans="4:15" ht="15.6" x14ac:dyDescent="0.3">
      <c r="M42" s="61"/>
      <c r="N42" s="62"/>
      <c r="O42" s="61"/>
    </row>
    <row r="43" spans="4:15" ht="15.6" x14ac:dyDescent="0.3">
      <c r="M43" s="61"/>
      <c r="N43" s="62"/>
      <c r="O43" s="61"/>
    </row>
    <row r="44" spans="4:15" ht="15.6" x14ac:dyDescent="0.3">
      <c r="M44" s="61"/>
      <c r="N44" s="62"/>
      <c r="O44" s="61"/>
    </row>
    <row r="45" spans="4:15" ht="15.6" x14ac:dyDescent="0.3">
      <c r="M45" s="61"/>
      <c r="N45" s="62"/>
      <c r="O45" s="61"/>
    </row>
    <row r="46" spans="4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" x14ac:dyDescent="0.3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6" x14ac:dyDescent="0.3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 x14ac:dyDescent="0.3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  <c r="P26" s="90"/>
      <c r="Q26" t="s">
        <v>1865</v>
      </c>
    </row>
    <row r="27" spans="2:22" x14ac:dyDescent="0.3">
      <c r="Q27" t="s">
        <v>1866</v>
      </c>
    </row>
    <row r="29" spans="2:22" x14ac:dyDescent="0.3">
      <c r="B29" s="127" t="s">
        <v>134</v>
      </c>
      <c r="D29" s="118" t="s">
        <v>1871</v>
      </c>
    </row>
    <row r="31" spans="2:22" ht="15.6" x14ac:dyDescent="0.3">
      <c r="M31" s="731"/>
      <c r="N31" s="731"/>
      <c r="O31" s="731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4.4" x14ac:dyDescent="0.3"/>
  <cols>
    <col min="2" max="2" width="10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" x14ac:dyDescent="0.3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6" x14ac:dyDescent="0.3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6" x14ac:dyDescent="0.3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 x14ac:dyDescent="0.3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ht="15.6" x14ac:dyDescent="0.3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6" x14ac:dyDescent="0.3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6" x14ac:dyDescent="0.3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6" x14ac:dyDescent="0.3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3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3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3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3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3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3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6" x14ac:dyDescent="0.3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6" x14ac:dyDescent="0.3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3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3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3">
      <c r="B24" s="55"/>
      <c r="D24" s="58" t="s">
        <v>1532</v>
      </c>
    </row>
    <row r="25" spans="2:22" x14ac:dyDescent="0.3">
      <c r="B25" s="56"/>
      <c r="D25" s="58" t="s">
        <v>1533</v>
      </c>
      <c r="P25" s="90"/>
      <c r="Q25" t="s">
        <v>1865</v>
      </c>
    </row>
    <row r="26" spans="2:22" x14ac:dyDescent="0.3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4.4" x14ac:dyDescent="0.3"/>
  <cols>
    <col min="2" max="2" width="10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" x14ac:dyDescent="0.3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6" x14ac:dyDescent="0.3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6" x14ac:dyDescent="0.3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 x14ac:dyDescent="0.3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ht="15.6" x14ac:dyDescent="0.3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 x14ac:dyDescent="0.3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 x14ac:dyDescent="0.3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6" x14ac:dyDescent="0.3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6" x14ac:dyDescent="0.3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6" x14ac:dyDescent="0.3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6" x14ac:dyDescent="0.3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6" x14ac:dyDescent="0.3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6" x14ac:dyDescent="0.3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6" x14ac:dyDescent="0.3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6" x14ac:dyDescent="0.3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3">
      <c r="B24" s="55"/>
      <c r="D24" s="58" t="s">
        <v>1532</v>
      </c>
    </row>
    <row r="25" spans="2:22" x14ac:dyDescent="0.3">
      <c r="B25" s="56"/>
      <c r="D25" s="58" t="s">
        <v>1533</v>
      </c>
      <c r="P25" s="90"/>
      <c r="Q25" t="s">
        <v>1865</v>
      </c>
    </row>
    <row r="26" spans="2:22" x14ac:dyDescent="0.3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4.4" x14ac:dyDescent="0.3"/>
  <cols>
    <col min="2" max="2" width="10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" x14ac:dyDescent="0.3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6" x14ac:dyDescent="0.3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6" x14ac:dyDescent="0.3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 x14ac:dyDescent="0.3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ht="15.6" x14ac:dyDescent="0.3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6" x14ac:dyDescent="0.3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6" x14ac:dyDescent="0.3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6" x14ac:dyDescent="0.3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6" x14ac:dyDescent="0.3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6" x14ac:dyDescent="0.3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6" x14ac:dyDescent="0.3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6" x14ac:dyDescent="0.3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6" x14ac:dyDescent="0.3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6" x14ac:dyDescent="0.3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6" x14ac:dyDescent="0.3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6" x14ac:dyDescent="0.3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6" x14ac:dyDescent="0.3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6" x14ac:dyDescent="0.3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3">
      <c r="B24" s="55"/>
      <c r="D24" s="58" t="s">
        <v>1532</v>
      </c>
    </row>
    <row r="25" spans="2:22" x14ac:dyDescent="0.3">
      <c r="B25" s="56"/>
      <c r="D25" s="58" t="s">
        <v>1533</v>
      </c>
      <c r="P25" s="90"/>
      <c r="Q25" t="s">
        <v>1865</v>
      </c>
    </row>
    <row r="26" spans="2:22" x14ac:dyDescent="0.3">
      <c r="Q26" t="s">
        <v>1866</v>
      </c>
    </row>
    <row r="27" spans="2:22" x14ac:dyDescent="0.3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3">
      <c r="D28" s="103" t="s">
        <v>756</v>
      </c>
      <c r="E28" s="103"/>
      <c r="H28" s="101"/>
      <c r="I28" s="101"/>
      <c r="J28" s="101"/>
      <c r="K28" s="83"/>
    </row>
    <row r="29" spans="2:22" x14ac:dyDescent="0.3">
      <c r="D29" s="103" t="s">
        <v>53</v>
      </c>
      <c r="E29" s="103"/>
      <c r="I29" s="101"/>
      <c r="J29" s="101"/>
      <c r="K29" s="83"/>
    </row>
    <row r="30" spans="2:22" x14ac:dyDescent="0.3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3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3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3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3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4.4" x14ac:dyDescent="0.3"/>
  <cols>
    <col min="2" max="2" width="10" customWidth="1"/>
    <col min="3" max="3" width="5.33203125" customWidth="1"/>
    <col min="5" max="11" width="18.6640625" customWidth="1"/>
    <col min="16" max="22" width="18.6640625" customWidth="1"/>
  </cols>
  <sheetData>
    <row r="1" spans="2:22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5.6" x14ac:dyDescent="0.3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ht="15.6" x14ac:dyDescent="0.3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" x14ac:dyDescent="0.3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ht="15.6" x14ac:dyDescent="0.3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6" x14ac:dyDescent="0.3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6" x14ac:dyDescent="0.3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ht="15.6" x14ac:dyDescent="0.3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 x14ac:dyDescent="0.3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 x14ac:dyDescent="0.3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6" x14ac:dyDescent="0.3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6" x14ac:dyDescent="0.3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6" x14ac:dyDescent="0.3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6" x14ac:dyDescent="0.3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6" x14ac:dyDescent="0.3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6" x14ac:dyDescent="0.3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6" x14ac:dyDescent="0.3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6" x14ac:dyDescent="0.3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3">
      <c r="B24" s="55"/>
      <c r="D24" s="58" t="s">
        <v>1532</v>
      </c>
    </row>
    <row r="25" spans="2:22" x14ac:dyDescent="0.3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8671875" defaultRowHeight="15.6" x14ac:dyDescent="0.3"/>
  <cols>
    <col min="1" max="1" width="4.332031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6640625" style="20" customWidth="1"/>
    <col min="6" max="6" width="19.33203125" style="20" customWidth="1"/>
    <col min="7" max="7" width="23" style="20" customWidth="1"/>
    <col min="8" max="9" width="22.5546875" style="20" customWidth="1"/>
    <col min="10" max="10" width="15.44140625" style="20" bestFit="1" customWidth="1"/>
    <col min="11" max="11" width="12.6640625" style="20" customWidth="1"/>
    <col min="12" max="16384" width="8.88671875" style="2"/>
  </cols>
  <sheetData>
    <row r="2" spans="2:11" s="1" customFormat="1" ht="21" x14ac:dyDescent="0.4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" x14ac:dyDescent="0.3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3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3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3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3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3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3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3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3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3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3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3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3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3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3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3">
      <c r="B20" s="20"/>
      <c r="C20" s="20"/>
      <c r="D20" s="20"/>
    </row>
    <row r="21" spans="2:11" x14ac:dyDescent="0.3">
      <c r="C21" s="2"/>
    </row>
    <row r="22" spans="2:11" x14ac:dyDescent="0.3">
      <c r="C22" s="2"/>
    </row>
    <row r="23" spans="2:11" x14ac:dyDescent="0.3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8671875" defaultRowHeight="15.6" x14ac:dyDescent="0.3"/>
  <cols>
    <col min="1" max="1" width="4.332031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6640625" style="20" customWidth="1"/>
    <col min="10" max="10" width="15.44140625" style="20" bestFit="1" customWidth="1"/>
    <col min="11" max="11" width="12.6640625" style="20" customWidth="1"/>
    <col min="12" max="16384" width="8.88671875" style="2"/>
  </cols>
  <sheetData>
    <row r="2" spans="2:11" s="1" customFormat="1" ht="21" x14ac:dyDescent="0.4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" x14ac:dyDescent="0.3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3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3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3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3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3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3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3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3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3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3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3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3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3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3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3">
      <c r="B20" s="20"/>
      <c r="C20" s="20"/>
      <c r="D20" s="20"/>
    </row>
    <row r="21" spans="2:11" x14ac:dyDescent="0.3">
      <c r="C21" s="2"/>
    </row>
    <row r="22" spans="2:11" x14ac:dyDescent="0.3">
      <c r="C22" s="2"/>
    </row>
    <row r="23" spans="2:11" x14ac:dyDescent="0.3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8671875" defaultRowHeight="15.6" x14ac:dyDescent="0.3"/>
  <cols>
    <col min="1" max="1" width="4.332031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6640625" style="20" customWidth="1"/>
    <col min="12" max="16384" width="8.88671875" style="2"/>
  </cols>
  <sheetData>
    <row r="2" spans="2:11" s="1" customFormat="1" ht="21" x14ac:dyDescent="0.4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" x14ac:dyDescent="0.3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3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3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3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3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3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3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3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3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3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3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3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3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3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3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3">
      <c r="B20" s="20"/>
      <c r="C20" s="20"/>
      <c r="D20" s="20"/>
    </row>
    <row r="21" spans="2:11" x14ac:dyDescent="0.3">
      <c r="C21" s="2"/>
    </row>
    <row r="22" spans="2:11" x14ac:dyDescent="0.3">
      <c r="C22" s="2"/>
    </row>
    <row r="23" spans="2:11" x14ac:dyDescent="0.3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30.88671875" customWidth="1"/>
    <col min="7" max="11" width="25.6640625" customWidth="1"/>
    <col min="12" max="12" width="31.6640625" customWidth="1"/>
    <col min="13" max="14" width="20.6640625" customWidth="1"/>
    <col min="15" max="15" width="47.1093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278</v>
      </c>
    </row>
    <row r="56" spans="2:15" x14ac:dyDescent="0.3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4.4" x14ac:dyDescent="0.3"/>
  <cols>
    <col min="2" max="2" width="10.33203125" customWidth="1"/>
    <col min="3" max="3" width="5.33203125" customWidth="1"/>
    <col min="4" max="4" width="18.6640625" bestFit="1" customWidth="1"/>
    <col min="5" max="5" width="30.33203125" customWidth="1"/>
    <col min="6" max="6" width="28.6640625" bestFit="1" customWidth="1"/>
    <col min="7" max="11" width="25.6640625" customWidth="1"/>
    <col min="12" max="12" width="32.4414062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I45" s="199"/>
      <c r="M45" s="61"/>
      <c r="N45" s="62"/>
      <c r="O45" s="61"/>
    </row>
    <row r="46" spans="2:20" ht="15.6" x14ac:dyDescent="0.3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311</v>
      </c>
    </row>
    <row r="61" spans="2:15" x14ac:dyDescent="0.3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12" zoomScale="115" zoomScaleNormal="115" workbookViewId="0">
      <selection activeCell="M32" sqref="M32"/>
    </sheetView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32.3320312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6" x14ac:dyDescent="0.3">
      <c r="B45" s="218"/>
      <c r="C45" s="217"/>
      <c r="D45" s="255"/>
      <c r="G45" s="533"/>
      <c r="I45" s="199"/>
      <c r="M45" s="61"/>
      <c r="N45" s="62"/>
      <c r="O45" s="61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customHeight="1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G4" zoomScale="115" zoomScaleNormal="115" workbookViewId="0">
      <selection activeCell="N17" sqref="N1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32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6" x14ac:dyDescent="0.3">
      <c r="B45" s="218"/>
      <c r="C45" s="217"/>
      <c r="D45" s="255"/>
      <c r="G45" s="533"/>
      <c r="I45" s="199"/>
      <c r="M45" s="61"/>
      <c r="N45" s="62"/>
      <c r="O45" s="61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G6" zoomScale="115" zoomScaleNormal="115" workbookViewId="0">
      <selection activeCell="F24" sqref="F24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32.10937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87" t="s">
        <v>2180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87" t="s">
        <v>2180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87" t="s">
        <v>2180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87" t="s">
        <v>2180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87" t="s">
        <v>2180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2003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2004</v>
      </c>
      <c r="N25" s="349">
        <f>COUNTIF(E7:K44, "*Ivan*")/2</f>
        <v>20</v>
      </c>
      <c r="O25" s="419" t="s">
        <v>2005</v>
      </c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2006</v>
      </c>
      <c r="G26" s="627" t="s">
        <v>2007</v>
      </c>
      <c r="H26" s="587" t="s">
        <v>1519</v>
      </c>
      <c r="I26" s="627" t="s">
        <v>2008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2009</v>
      </c>
      <c r="N26" s="349">
        <f>COUNTIF(E7:K44, "*Rahhulann*")/2</f>
        <v>23</v>
      </c>
      <c r="O26" s="419" t="s">
        <v>2005</v>
      </c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2010</v>
      </c>
      <c r="H27" s="587" t="s">
        <v>1519</v>
      </c>
      <c r="I27" s="627" t="s">
        <v>2008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2011</v>
      </c>
      <c r="N27" s="349">
        <f>COUNTIF(E7:K44, "*Lucas*")/2</f>
        <v>0</v>
      </c>
      <c r="O27" s="419" t="s">
        <v>2005</v>
      </c>
      <c r="P27" s="199"/>
      <c r="Q27" s="199"/>
      <c r="R27" s="63"/>
      <c r="S27" s="63"/>
      <c r="T27" s="63"/>
    </row>
    <row r="28" spans="2:20" ht="15" customHeight="1" thickBot="1" x14ac:dyDescent="0.3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2010</v>
      </c>
      <c r="H28" s="585" t="s">
        <v>2012</v>
      </c>
      <c r="I28" s="627" t="s">
        <v>2008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2013</v>
      </c>
      <c r="N28" s="334">
        <f>COUNTIF(E7:K44, "*Zi Ming*")/2</f>
        <v>0</v>
      </c>
      <c r="O28" s="550" t="s">
        <v>2005</v>
      </c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2010</v>
      </c>
      <c r="H29" s="585" t="s">
        <v>2012</v>
      </c>
      <c r="I29" s="627" t="s">
        <v>2008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2010</v>
      </c>
      <c r="H30" s="585" t="s">
        <v>1998</v>
      </c>
      <c r="I30" s="628" t="s">
        <v>2014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87" t="s">
        <v>2015</v>
      </c>
      <c r="F31" s="627" t="s">
        <v>260</v>
      </c>
      <c r="G31" s="627" t="s">
        <v>2010</v>
      </c>
      <c r="H31" s="585" t="s">
        <v>1998</v>
      </c>
      <c r="I31" s="628" t="s">
        <v>2014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87" t="s">
        <v>2015</v>
      </c>
      <c r="F32" s="627" t="s">
        <v>260</v>
      </c>
      <c r="G32" s="627" t="s">
        <v>2010</v>
      </c>
      <c r="H32" s="585" t="s">
        <v>2016</v>
      </c>
      <c r="I32" s="628" t="s">
        <v>2014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87" t="s">
        <v>2015</v>
      </c>
      <c r="F33" s="627" t="s">
        <v>2017</v>
      </c>
      <c r="G33" s="627" t="s">
        <v>2010</v>
      </c>
      <c r="H33" s="585" t="s">
        <v>2016</v>
      </c>
      <c r="I33" s="628" t="s">
        <v>2014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2018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2018</v>
      </c>
      <c r="I38" s="612" t="s">
        <v>2004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2019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2019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6" x14ac:dyDescent="0.3">
      <c r="B45" s="218"/>
      <c r="C45" s="217"/>
      <c r="D45" s="255"/>
      <c r="G45" s="533"/>
      <c r="I45" s="199"/>
      <c r="M45" s="61"/>
      <c r="N45" s="62"/>
      <c r="O45" s="61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C17" sqref="C1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7" width="28.6640625" customWidth="1"/>
    <col min="8" max="11" width="25.6640625" customWidth="1"/>
    <col min="12" max="12" width="33.10937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2020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5" t="s">
        <v>451</v>
      </c>
      <c r="F6" s="605" t="s">
        <v>2021</v>
      </c>
      <c r="G6" s="605" t="s">
        <v>2022</v>
      </c>
      <c r="H6" s="605" t="s">
        <v>2023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640"/>
      <c r="F11" s="702" t="s">
        <v>1528</v>
      </c>
      <c r="G11" s="702" t="s">
        <v>2024</v>
      </c>
      <c r="H11" s="702" t="s">
        <v>1528</v>
      </c>
      <c r="I11" s="702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640"/>
      <c r="F12" s="702" t="s">
        <v>1528</v>
      </c>
      <c r="G12" s="702" t="s">
        <v>2024</v>
      </c>
      <c r="H12" s="702" t="s">
        <v>1528</v>
      </c>
      <c r="I12" s="702" t="s">
        <v>2024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640"/>
      <c r="F13" s="702" t="s">
        <v>1528</v>
      </c>
      <c r="G13" s="702" t="s">
        <v>2024</v>
      </c>
      <c r="H13" s="702" t="s">
        <v>1528</v>
      </c>
      <c r="I13" s="702" t="s">
        <v>2024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640"/>
      <c r="F14" s="639" t="s">
        <v>2026</v>
      </c>
      <c r="G14" s="587" t="s">
        <v>2027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640"/>
      <c r="F15" s="639" t="s">
        <v>2026</v>
      </c>
      <c r="G15" s="639" t="s">
        <v>2028</v>
      </c>
      <c r="H15" s="585" t="s">
        <v>2029</v>
      </c>
      <c r="I15" s="627" t="s">
        <v>261</v>
      </c>
      <c r="J15" s="583" t="s">
        <v>2030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640"/>
      <c r="F16" s="639" t="s">
        <v>2026</v>
      </c>
      <c r="G16" s="639" t="s">
        <v>2028</v>
      </c>
      <c r="H16" s="585" t="s">
        <v>2029</v>
      </c>
      <c r="I16" s="627" t="s">
        <v>287</v>
      </c>
      <c r="J16" s="583" t="s">
        <v>2030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640"/>
      <c r="F17" s="587" t="s">
        <v>2031</v>
      </c>
      <c r="G17" s="656" t="s">
        <v>2032</v>
      </c>
      <c r="H17" s="585" t="s">
        <v>2029</v>
      </c>
      <c r="I17" s="627" t="s">
        <v>287</v>
      </c>
      <c r="J17" s="583" t="s">
        <v>2030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640"/>
      <c r="F18" s="587" t="s">
        <v>2033</v>
      </c>
      <c r="G18" s="657" t="s">
        <v>2034</v>
      </c>
      <c r="H18" s="585" t="s">
        <v>2001</v>
      </c>
      <c r="I18" s="627" t="s">
        <v>287</v>
      </c>
      <c r="J18" s="583" t="s">
        <v>2030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640"/>
      <c r="F19" s="587" t="s">
        <v>2033</v>
      </c>
      <c r="G19" s="657" t="s">
        <v>2035</v>
      </c>
      <c r="H19" s="585" t="s">
        <v>2001</v>
      </c>
      <c r="I19" s="657" t="s">
        <v>2036</v>
      </c>
      <c r="J19" s="583" t="s">
        <v>2030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640"/>
      <c r="F20" s="587" t="s">
        <v>2037</v>
      </c>
      <c r="G20" s="657" t="s">
        <v>2035</v>
      </c>
      <c r="H20" s="585" t="s">
        <v>1994</v>
      </c>
      <c r="I20" s="657" t="s">
        <v>2038</v>
      </c>
      <c r="J20" s="583" t="s">
        <v>2030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640"/>
      <c r="F21" s="587" t="s">
        <v>2037</v>
      </c>
      <c r="G21" s="657" t="s">
        <v>2035</v>
      </c>
      <c r="H21" s="585" t="s">
        <v>1994</v>
      </c>
      <c r="I21" s="670" t="s">
        <v>2038</v>
      </c>
      <c r="J21" s="583" t="s">
        <v>2030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2039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640"/>
      <c r="F22" s="587" t="s">
        <v>2037</v>
      </c>
      <c r="G22" s="657" t="s">
        <v>2035</v>
      </c>
      <c r="H22" s="585" t="s">
        <v>2040</v>
      </c>
      <c r="I22" s="670" t="s">
        <v>2038</v>
      </c>
      <c r="J22" s="583" t="s">
        <v>2004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640"/>
      <c r="F23" s="639" t="s">
        <v>2041</v>
      </c>
      <c r="G23" s="657" t="s">
        <v>2042</v>
      </c>
      <c r="H23" s="669" t="s">
        <v>2043</v>
      </c>
      <c r="I23" s="670" t="s">
        <v>2044</v>
      </c>
      <c r="J23" s="583" t="s">
        <v>2045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640"/>
      <c r="F24" s="639" t="s">
        <v>2041</v>
      </c>
      <c r="G24" s="657" t="s">
        <v>2046</v>
      </c>
      <c r="H24" s="669" t="s">
        <v>2047</v>
      </c>
      <c r="I24" s="670" t="s">
        <v>2044</v>
      </c>
      <c r="J24" s="583" t="s">
        <v>2045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2048</v>
      </c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640"/>
      <c r="F25" s="639" t="s">
        <v>2041</v>
      </c>
      <c r="G25" s="657" t="s">
        <v>2049</v>
      </c>
      <c r="H25" s="669" t="s">
        <v>2050</v>
      </c>
      <c r="I25" s="657" t="s">
        <v>2051</v>
      </c>
      <c r="J25" s="583" t="s">
        <v>2045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640"/>
      <c r="F26" s="639" t="s">
        <v>2041</v>
      </c>
      <c r="G26" s="657" t="s">
        <v>2049</v>
      </c>
      <c r="H26" s="669" t="s">
        <v>2050</v>
      </c>
      <c r="I26" s="657" t="s">
        <v>2052</v>
      </c>
      <c r="J26" s="583" t="s">
        <v>2045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2009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640"/>
      <c r="F27" s="628" t="s">
        <v>2053</v>
      </c>
      <c r="G27" s="657" t="s">
        <v>2046</v>
      </c>
      <c r="H27" s="585" t="s">
        <v>2050</v>
      </c>
      <c r="I27" s="657" t="s">
        <v>2054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2011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640"/>
      <c r="F28" s="628" t="s">
        <v>2053</v>
      </c>
      <c r="G28" s="657" t="s">
        <v>2055</v>
      </c>
      <c r="H28" s="585" t="s">
        <v>2047</v>
      </c>
      <c r="I28" s="657" t="s">
        <v>2054</v>
      </c>
      <c r="J28" s="583" t="s">
        <v>2045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2013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2056</v>
      </c>
      <c r="H29" s="585" t="s">
        <v>2047</v>
      </c>
      <c r="I29" s="657" t="s">
        <v>2009</v>
      </c>
      <c r="J29" s="583" t="s">
        <v>2045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2057</v>
      </c>
      <c r="N29" s="643">
        <f>COUNTIF(E7:K44, "*Heng*")/2</f>
        <v>3.5</v>
      </c>
      <c r="O29" s="655" t="s">
        <v>2058</v>
      </c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2056</v>
      </c>
      <c r="H30" s="585" t="s">
        <v>2059</v>
      </c>
      <c r="I30" s="657" t="s">
        <v>2060</v>
      </c>
      <c r="J30" s="583" t="s">
        <v>2045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2059</v>
      </c>
      <c r="I31" s="657" t="s">
        <v>2060</v>
      </c>
      <c r="J31" s="583" t="s">
        <v>2045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2060</v>
      </c>
      <c r="J32" s="583" t="s">
        <v>2045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3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2061</v>
      </c>
      <c r="H33" s="585" t="s">
        <v>1998</v>
      </c>
      <c r="I33" s="657" t="s">
        <v>2060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3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3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3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6" x14ac:dyDescent="0.3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6" x14ac:dyDescent="0.3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6" x14ac:dyDescent="0.3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3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3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3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3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6" x14ac:dyDescent="0.3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6" x14ac:dyDescent="0.3">
      <c r="B45" s="218"/>
      <c r="C45" s="217"/>
      <c r="D45" s="255"/>
      <c r="G45" s="533"/>
      <c r="I45" s="199"/>
      <c r="M45" s="61"/>
      <c r="N45" s="62"/>
      <c r="O45" s="61"/>
    </row>
    <row r="46" spans="1:20" ht="15.6" x14ac:dyDescent="0.3">
      <c r="A46" t="s">
        <v>2062</v>
      </c>
      <c r="B46" s="662"/>
      <c r="C46" s="217" t="s">
        <v>2063</v>
      </c>
      <c r="D46" t="s">
        <v>1939</v>
      </c>
      <c r="I46" s="199"/>
      <c r="M46" s="61"/>
      <c r="N46" s="62"/>
      <c r="O46" s="61"/>
    </row>
    <row r="47" spans="1:20" ht="15.6" x14ac:dyDescent="0.3">
      <c r="A47" t="s">
        <v>2064</v>
      </c>
      <c r="B47" s="659"/>
      <c r="C47" s="217" t="s">
        <v>2063</v>
      </c>
      <c r="D47" s="255" t="s">
        <v>2065</v>
      </c>
      <c r="M47" s="61"/>
      <c r="N47" s="62"/>
      <c r="O47" s="61"/>
    </row>
    <row r="48" spans="1:20" ht="15.6" x14ac:dyDescent="0.3">
      <c r="A48" t="s">
        <v>2066</v>
      </c>
      <c r="B48" s="661"/>
      <c r="C48" s="660" t="s">
        <v>2063</v>
      </c>
      <c r="D48" s="61" t="s">
        <v>2067</v>
      </c>
      <c r="M48" s="61"/>
      <c r="N48" s="62"/>
      <c r="O48" s="61"/>
    </row>
    <row r="49" spans="1:15" ht="15.6" x14ac:dyDescent="0.3">
      <c r="A49" t="s">
        <v>2068</v>
      </c>
      <c r="B49" s="663"/>
      <c r="C49" s="660" t="s">
        <v>2063</v>
      </c>
      <c r="D49" s="255" t="s">
        <v>2069</v>
      </c>
      <c r="M49" s="61"/>
      <c r="N49" s="62"/>
      <c r="O49" s="61"/>
    </row>
    <row r="50" spans="1:15" ht="15.6" x14ac:dyDescent="0.3">
      <c r="M50" s="61"/>
      <c r="N50" s="62"/>
      <c r="O50" s="61"/>
    </row>
    <row r="51" spans="1:15" ht="15.6" x14ac:dyDescent="0.3">
      <c r="M51" s="61"/>
      <c r="N51" s="62"/>
      <c r="O51" s="61"/>
    </row>
    <row r="52" spans="1:15" ht="15.6" x14ac:dyDescent="0.3">
      <c r="B52" s="150"/>
      <c r="D52" t="s">
        <v>131</v>
      </c>
      <c r="M52" s="61"/>
      <c r="N52" s="62"/>
      <c r="O52" s="61"/>
    </row>
    <row r="53" spans="1:15" ht="15.6" x14ac:dyDescent="0.3">
      <c r="B53" s="180"/>
      <c r="D53" t="s">
        <v>132</v>
      </c>
      <c r="M53" s="61"/>
      <c r="N53" s="62"/>
      <c r="O53" s="61"/>
    </row>
    <row r="54" spans="1:15" x14ac:dyDescent="0.3">
      <c r="B54" s="90"/>
      <c r="D54" t="s">
        <v>2070</v>
      </c>
    </row>
    <row r="56" spans="1:15" x14ac:dyDescent="0.3">
      <c r="B56" s="127" t="s">
        <v>134</v>
      </c>
    </row>
    <row r="57" spans="1:15" x14ac:dyDescent="0.3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H2" zoomScale="83" zoomScaleNormal="115" workbookViewId="0">
      <selection activeCell="J14" sqref="J14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7" customWidth="1"/>
    <col min="7" max="7" width="39" customWidth="1"/>
    <col min="8" max="8" width="28.6640625" customWidth="1"/>
    <col min="9" max="9" width="36.44140625" customWidth="1"/>
    <col min="10" max="10" width="25.6640625" customWidth="1"/>
    <col min="11" max="11" width="30" customWidth="1"/>
    <col min="12" max="12" width="31.109375" customWidth="1"/>
    <col min="13" max="14" width="20.6640625" customWidth="1"/>
    <col min="15" max="15" width="45.5546875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2071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2072</v>
      </c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5" t="s">
        <v>2073</v>
      </c>
      <c r="F6" s="605" t="s">
        <v>2073</v>
      </c>
      <c r="G6" s="605" t="s">
        <v>2073</v>
      </c>
      <c r="H6" s="605" t="s">
        <v>2073</v>
      </c>
      <c r="I6" s="605" t="s">
        <v>2073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2074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702" t="s">
        <v>2075</v>
      </c>
      <c r="F11" s="702" t="s">
        <v>2075</v>
      </c>
      <c r="G11" s="702" t="s">
        <v>2075</v>
      </c>
      <c r="H11" s="703" t="s">
        <v>2075</v>
      </c>
      <c r="I11" s="704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702" t="s">
        <v>2075</v>
      </c>
      <c r="F12" s="702" t="s">
        <v>2075</v>
      </c>
      <c r="G12" s="702" t="s">
        <v>2075</v>
      </c>
      <c r="H12" s="703" t="s">
        <v>2075</v>
      </c>
      <c r="I12" s="704" t="s">
        <v>2075</v>
      </c>
      <c r="J12" s="583" t="s">
        <v>2030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702" t="s">
        <v>2075</v>
      </c>
      <c r="F13" s="702" t="s">
        <v>2075</v>
      </c>
      <c r="G13" s="702" t="s">
        <v>2075</v>
      </c>
      <c r="H13" s="703" t="s">
        <v>2075</v>
      </c>
      <c r="I13" s="704" t="s">
        <v>2075</v>
      </c>
      <c r="J13" s="583" t="s">
        <v>2030</v>
      </c>
      <c r="K13" s="583" t="s">
        <v>2076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2077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87" t="s">
        <v>2078</v>
      </c>
      <c r="F14" s="587" t="s">
        <v>2078</v>
      </c>
      <c r="G14" s="675" t="s">
        <v>2079</v>
      </c>
      <c r="H14" s="658" t="s">
        <v>2080</v>
      </c>
      <c r="I14" s="627" t="s">
        <v>2080</v>
      </c>
      <c r="J14" s="583" t="s">
        <v>2030</v>
      </c>
      <c r="K14" s="583" t="s">
        <v>2076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656" t="s">
        <v>2081</v>
      </c>
      <c r="F15" s="671" t="s">
        <v>2078</v>
      </c>
      <c r="G15" s="677" t="s">
        <v>2082</v>
      </c>
      <c r="H15" s="658" t="s">
        <v>2080</v>
      </c>
      <c r="I15" s="627" t="s">
        <v>2061</v>
      </c>
      <c r="J15" s="583" t="s">
        <v>2030</v>
      </c>
      <c r="K15" s="583" t="s">
        <v>2076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656" t="s">
        <v>2083</v>
      </c>
      <c r="F16" s="672" t="s">
        <v>2078</v>
      </c>
      <c r="G16" s="677" t="s">
        <v>2082</v>
      </c>
      <c r="H16" s="658" t="s">
        <v>2084</v>
      </c>
      <c r="I16" s="627" t="s">
        <v>2085</v>
      </c>
      <c r="J16" s="583" t="s">
        <v>2030</v>
      </c>
      <c r="K16" s="583" t="s">
        <v>2076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656" t="s">
        <v>2083</v>
      </c>
      <c r="F17" s="673" t="s">
        <v>2086</v>
      </c>
      <c r="G17" s="677" t="s">
        <v>2082</v>
      </c>
      <c r="H17" s="658" t="s">
        <v>2084</v>
      </c>
      <c r="I17" s="627" t="s">
        <v>2087</v>
      </c>
      <c r="J17" s="583" t="s">
        <v>2030</v>
      </c>
      <c r="K17" s="583" t="s">
        <v>2076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656" t="s">
        <v>2088</v>
      </c>
      <c r="F18" s="673" t="s">
        <v>2089</v>
      </c>
      <c r="G18" s="677" t="s">
        <v>2082</v>
      </c>
      <c r="H18" s="674" t="s">
        <v>2090</v>
      </c>
      <c r="I18" s="627" t="s">
        <v>2087</v>
      </c>
      <c r="J18" s="583" t="s">
        <v>2030</v>
      </c>
      <c r="K18" s="583" t="s">
        <v>2076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656" t="s">
        <v>2088</v>
      </c>
      <c r="F19" s="673" t="s">
        <v>2089</v>
      </c>
      <c r="G19" s="677" t="s">
        <v>2091</v>
      </c>
      <c r="H19" s="674" t="s">
        <v>2090</v>
      </c>
      <c r="I19" s="627" t="s">
        <v>2085</v>
      </c>
      <c r="J19" s="583" t="s">
        <v>2030</v>
      </c>
      <c r="K19" s="583" t="s">
        <v>2076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656" t="s">
        <v>2088</v>
      </c>
      <c r="F20" s="673" t="s">
        <v>2092</v>
      </c>
      <c r="G20" s="677" t="s">
        <v>2091</v>
      </c>
      <c r="H20" s="674" t="s">
        <v>2090</v>
      </c>
      <c r="I20" s="627" t="s">
        <v>2087</v>
      </c>
      <c r="J20" s="583" t="s">
        <v>2030</v>
      </c>
      <c r="K20" s="583" t="s">
        <v>2076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656" t="s">
        <v>2088</v>
      </c>
      <c r="F21" s="673" t="s">
        <v>2093</v>
      </c>
      <c r="G21" s="677" t="s">
        <v>2091</v>
      </c>
      <c r="H21" s="674" t="s">
        <v>2090</v>
      </c>
      <c r="I21" s="627" t="s">
        <v>2094</v>
      </c>
      <c r="J21" s="583" t="s">
        <v>2030</v>
      </c>
      <c r="K21" s="583" t="s">
        <v>2076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656" t="s">
        <v>2088</v>
      </c>
      <c r="F22" s="673" t="s">
        <v>2093</v>
      </c>
      <c r="G22" s="677" t="s">
        <v>2095</v>
      </c>
      <c r="H22" s="674" t="s">
        <v>2096</v>
      </c>
      <c r="I22" s="657" t="s">
        <v>2097</v>
      </c>
      <c r="J22" s="583" t="s">
        <v>2030</v>
      </c>
      <c r="K22" s="583" t="s">
        <v>2076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656" t="s">
        <v>2088</v>
      </c>
      <c r="F23" s="656" t="s">
        <v>2098</v>
      </c>
      <c r="G23" s="676" t="s">
        <v>2004</v>
      </c>
      <c r="H23" s="658" t="s">
        <v>2099</v>
      </c>
      <c r="I23" s="657" t="s">
        <v>2097</v>
      </c>
      <c r="J23" s="583" t="s">
        <v>2030</v>
      </c>
      <c r="K23" s="583" t="s">
        <v>2100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656" t="s">
        <v>2101</v>
      </c>
      <c r="F24" s="656" t="s">
        <v>2086</v>
      </c>
      <c r="G24" s="657" t="s">
        <v>2102</v>
      </c>
      <c r="H24" s="658" t="s">
        <v>2055</v>
      </c>
      <c r="I24" s="657" t="s">
        <v>2097</v>
      </c>
      <c r="J24" s="583"/>
      <c r="K24" s="583" t="s">
        <v>2100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656" t="s">
        <v>2014</v>
      </c>
      <c r="F25" s="656" t="s">
        <v>2093</v>
      </c>
      <c r="G25" s="657" t="s">
        <v>2102</v>
      </c>
      <c r="H25" s="658" t="s">
        <v>2103</v>
      </c>
      <c r="I25" s="657" t="s">
        <v>2104</v>
      </c>
      <c r="J25" s="583" t="s">
        <v>2045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656" t="s">
        <v>2105</v>
      </c>
      <c r="F26" s="656" t="s">
        <v>2086</v>
      </c>
      <c r="G26" s="657" t="s">
        <v>2102</v>
      </c>
      <c r="H26" s="658" t="s">
        <v>2103</v>
      </c>
      <c r="I26" s="657" t="s">
        <v>2106</v>
      </c>
      <c r="J26" s="583" t="s">
        <v>2045</v>
      </c>
      <c r="K26" s="583" t="s">
        <v>2100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2009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656" t="s">
        <v>2088</v>
      </c>
      <c r="F27" s="657" t="s">
        <v>2080</v>
      </c>
      <c r="G27" s="657" t="s">
        <v>2102</v>
      </c>
      <c r="H27" s="658" t="s">
        <v>2107</v>
      </c>
      <c r="I27" s="657" t="s">
        <v>2108</v>
      </c>
      <c r="J27" s="583" t="s">
        <v>2045</v>
      </c>
      <c r="K27" s="583" t="s">
        <v>2100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2011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656" t="s">
        <v>2088</v>
      </c>
      <c r="F28" s="657" t="s">
        <v>2109</v>
      </c>
      <c r="G28" s="657" t="s">
        <v>2102</v>
      </c>
      <c r="H28" s="658" t="s">
        <v>2079</v>
      </c>
      <c r="I28" s="657" t="s">
        <v>2110</v>
      </c>
      <c r="J28" s="583" t="s">
        <v>2045</v>
      </c>
      <c r="K28" s="583" t="s">
        <v>2100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2013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87" t="s">
        <v>2041</v>
      </c>
      <c r="F29" s="657" t="s">
        <v>2109</v>
      </c>
      <c r="G29" s="657" t="s">
        <v>2102</v>
      </c>
      <c r="H29" s="658" t="s">
        <v>2014</v>
      </c>
      <c r="I29" s="657" t="s">
        <v>2111</v>
      </c>
      <c r="J29" s="583" t="s">
        <v>2045</v>
      </c>
      <c r="K29" s="583" t="s">
        <v>2100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2057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2102</v>
      </c>
      <c r="H30" s="658" t="s">
        <v>2014</v>
      </c>
      <c r="I30" s="657" t="s">
        <v>2112</v>
      </c>
      <c r="J30" s="583" t="s">
        <v>2045</v>
      </c>
      <c r="K30" s="583" t="s">
        <v>2100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2113</v>
      </c>
      <c r="N30" s="418">
        <f>COUNTIF(E7:K44, "*Phay*")/2</f>
        <v>0</v>
      </c>
      <c r="O30" s="418" t="s">
        <v>2114</v>
      </c>
      <c r="P30" s="668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2115</v>
      </c>
      <c r="H31" s="658" t="s">
        <v>2014</v>
      </c>
      <c r="I31" s="657" t="s">
        <v>2116</v>
      </c>
      <c r="J31" s="583" t="s">
        <v>2045</v>
      </c>
      <c r="K31" s="583" t="s">
        <v>2100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2117</v>
      </c>
      <c r="H32" s="585" t="s">
        <v>2009</v>
      </c>
      <c r="I32" s="657" t="s">
        <v>2118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3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2119</v>
      </c>
      <c r="H33" s="585" t="s">
        <v>2009</v>
      </c>
      <c r="I33" s="657" t="s">
        <v>2116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3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2120</v>
      </c>
      <c r="H34" s="612"/>
      <c r="I34" s="612" t="s">
        <v>2121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3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2120</v>
      </c>
      <c r="H35" s="612"/>
      <c r="I35" s="612" t="s">
        <v>2122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3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2004</v>
      </c>
      <c r="H36" s="612"/>
      <c r="I36" s="612" t="s">
        <v>2123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 x14ac:dyDescent="0.3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2004</v>
      </c>
      <c r="H37" s="612"/>
      <c r="I37" s="612" t="s">
        <v>2123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6" x14ac:dyDescent="0.3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2004</v>
      </c>
      <c r="H38" s="613"/>
      <c r="I38" s="612" t="s">
        <v>2122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6" x14ac:dyDescent="0.3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2004</v>
      </c>
      <c r="H39" s="613"/>
      <c r="I39" s="612" t="s">
        <v>2123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3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2004</v>
      </c>
      <c r="H40" s="614"/>
      <c r="I40" s="612" t="s">
        <v>2124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3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2004</v>
      </c>
      <c r="H41" s="615"/>
      <c r="I41" s="612" t="s">
        <v>2125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3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3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6" x14ac:dyDescent="0.3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6" x14ac:dyDescent="0.3">
      <c r="B45" s="218"/>
      <c r="C45" s="217"/>
      <c r="D45" s="255"/>
      <c r="G45" s="533"/>
      <c r="I45" s="199"/>
    </row>
    <row r="46" spans="1:20" ht="15" customHeight="1" x14ac:dyDescent="0.3">
      <c r="A46" t="s">
        <v>2062</v>
      </c>
      <c r="B46" s="662"/>
      <c r="C46" s="217" t="s">
        <v>2063</v>
      </c>
      <c r="D46" t="s">
        <v>1939</v>
      </c>
      <c r="I46" s="199"/>
      <c r="M46" s="61"/>
      <c r="N46" s="62"/>
      <c r="O46" s="61"/>
    </row>
    <row r="47" spans="1:20" ht="15" customHeight="1" x14ac:dyDescent="0.3">
      <c r="A47" t="s">
        <v>2064</v>
      </c>
      <c r="B47" s="659"/>
      <c r="C47" s="217" t="s">
        <v>2063</v>
      </c>
      <c r="D47" s="255" t="s">
        <v>2065</v>
      </c>
      <c r="F47" s="569"/>
      <c r="M47" s="61"/>
      <c r="N47" s="62"/>
      <c r="O47" s="61"/>
    </row>
    <row r="48" spans="1:20" ht="15" customHeight="1" x14ac:dyDescent="0.3">
      <c r="A48" t="s">
        <v>2126</v>
      </c>
      <c r="B48" s="678"/>
      <c r="C48" s="217"/>
      <c r="D48" s="255" t="s">
        <v>2127</v>
      </c>
      <c r="F48" s="569"/>
      <c r="M48" s="61"/>
      <c r="N48" s="62"/>
      <c r="O48" s="61"/>
    </row>
    <row r="49" spans="1:15" ht="15" customHeight="1" x14ac:dyDescent="0.3">
      <c r="A49" t="s">
        <v>2066</v>
      </c>
      <c r="B49" s="661"/>
      <c r="C49" s="660" t="s">
        <v>2063</v>
      </c>
      <c r="D49" s="61" t="s">
        <v>2067</v>
      </c>
      <c r="M49" s="61"/>
      <c r="N49" s="62"/>
      <c r="O49" s="61"/>
    </row>
    <row r="50" spans="1:15" ht="15" customHeight="1" x14ac:dyDescent="0.3">
      <c r="A50" t="s">
        <v>2068</v>
      </c>
      <c r="B50" s="663"/>
      <c r="C50" s="660" t="s">
        <v>2063</v>
      </c>
      <c r="D50" s="255" t="s">
        <v>2069</v>
      </c>
      <c r="M50" s="61"/>
      <c r="N50" s="62"/>
      <c r="O50" s="61"/>
    </row>
    <row r="51" spans="1:15" ht="15" customHeight="1" x14ac:dyDescent="0.3">
      <c r="M51" s="61"/>
      <c r="N51" s="62"/>
      <c r="O51" s="61"/>
    </row>
    <row r="52" spans="1:15" ht="15" customHeight="1" x14ac:dyDescent="0.3">
      <c r="M52" s="61"/>
      <c r="N52" s="62"/>
      <c r="O52" s="61"/>
    </row>
    <row r="53" spans="1:15" ht="15" customHeight="1" x14ac:dyDescent="0.3">
      <c r="B53" s="150"/>
      <c r="D53" t="s">
        <v>131</v>
      </c>
      <c r="M53" s="61"/>
      <c r="N53" s="62"/>
      <c r="O53" s="61"/>
    </row>
    <row r="54" spans="1:15" ht="15" customHeight="1" x14ac:dyDescent="0.3">
      <c r="B54" s="180"/>
      <c r="D54" t="s">
        <v>132</v>
      </c>
      <c r="M54" s="61"/>
      <c r="N54" s="62"/>
      <c r="O54" s="61"/>
    </row>
    <row r="55" spans="1:15" ht="15.6" x14ac:dyDescent="0.3">
      <c r="B55" s="90"/>
      <c r="D55" t="s">
        <v>2070</v>
      </c>
      <c r="M55" s="61"/>
      <c r="N55" s="62"/>
      <c r="O55" s="61"/>
    </row>
    <row r="57" spans="1:15" x14ac:dyDescent="0.3">
      <c r="B57" s="127" t="s">
        <v>134</v>
      </c>
    </row>
    <row r="58" spans="1:15" x14ac:dyDescent="0.3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58"/>
  <sheetViews>
    <sheetView topLeftCell="A17" zoomScale="93" zoomScaleNormal="115" workbookViewId="0">
      <selection activeCell="H36" sqref="H36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7.109375" customWidth="1"/>
    <col min="7" max="7" width="25.6640625" customWidth="1"/>
    <col min="8" max="8" width="30.33203125" customWidth="1"/>
    <col min="9" max="9" width="31.44140625" customWidth="1"/>
    <col min="10" max="10" width="31.88671875" customWidth="1"/>
    <col min="11" max="11" width="25.6640625" customWidth="1"/>
    <col min="12" max="12" width="31.88671875" customWidth="1"/>
    <col min="13" max="14" width="20.6640625" customWidth="1"/>
    <col min="15" max="15" width="45.5546875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2128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5" t="s">
        <v>2129</v>
      </c>
      <c r="F6" s="605" t="s">
        <v>2129</v>
      </c>
      <c r="G6" s="605" t="s">
        <v>2129</v>
      </c>
      <c r="H6" s="605" t="s">
        <v>2129</v>
      </c>
      <c r="I6" s="605" t="s">
        <v>2129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35</v>
      </c>
      <c r="O8" s="326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2130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705" t="s">
        <v>2131</v>
      </c>
      <c r="F11" s="705" t="s">
        <v>2131</v>
      </c>
      <c r="G11" s="705" t="s">
        <v>2131</v>
      </c>
      <c r="H11" s="705" t="s">
        <v>2131</v>
      </c>
      <c r="I11" s="705" t="s">
        <v>2131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705" t="s">
        <v>2131</v>
      </c>
      <c r="F12" s="705" t="s">
        <v>2131</v>
      </c>
      <c r="G12" s="705" t="s">
        <v>2131</v>
      </c>
      <c r="H12" s="705" t="s">
        <v>2131</v>
      </c>
      <c r="I12" s="705" t="s">
        <v>2131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705" t="s">
        <v>2131</v>
      </c>
      <c r="F13" s="705" t="s">
        <v>2131</v>
      </c>
      <c r="G13" s="705" t="s">
        <v>2131</v>
      </c>
      <c r="H13" s="705" t="s">
        <v>2131</v>
      </c>
      <c r="I13" s="705" t="s">
        <v>2131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2130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 t="s">
        <v>2094</v>
      </c>
      <c r="F14" s="515" t="s">
        <v>2132</v>
      </c>
      <c r="G14" s="515" t="s">
        <v>2132</v>
      </c>
      <c r="H14" s="692" t="s">
        <v>2133</v>
      </c>
      <c r="I14" s="691" t="s">
        <v>2134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 t="s">
        <v>2094</v>
      </c>
      <c r="F15" s="515" t="s">
        <v>2132</v>
      </c>
      <c r="G15" s="515" t="s">
        <v>2132</v>
      </c>
      <c r="H15" s="692" t="s">
        <v>2133</v>
      </c>
      <c r="I15" s="697" t="s">
        <v>2135</v>
      </c>
      <c r="J15" s="458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 t="s">
        <v>2094</v>
      </c>
      <c r="F16" s="515" t="s">
        <v>2132</v>
      </c>
      <c r="G16" s="515" t="s">
        <v>2132</v>
      </c>
      <c r="H16" s="692" t="s">
        <v>2133</v>
      </c>
      <c r="I16" s="697" t="s">
        <v>2135</v>
      </c>
      <c r="J16" s="458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 t="s">
        <v>2094</v>
      </c>
      <c r="F17" s="515" t="s">
        <v>2137</v>
      </c>
      <c r="G17" s="690" t="s">
        <v>2138</v>
      </c>
      <c r="H17" s="692" t="s">
        <v>2133</v>
      </c>
      <c r="I17" s="691" t="s">
        <v>2139</v>
      </c>
      <c r="J17" s="458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 t="s">
        <v>2140</v>
      </c>
      <c r="F18" s="515" t="s">
        <v>2141</v>
      </c>
      <c r="G18" s="691" t="s">
        <v>2142</v>
      </c>
      <c r="H18" s="692" t="s">
        <v>2143</v>
      </c>
      <c r="I18" s="691" t="s">
        <v>2139</v>
      </c>
      <c r="J18" s="458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 t="s">
        <v>2041</v>
      </c>
      <c r="F19" s="515" t="s">
        <v>2141</v>
      </c>
      <c r="G19" s="691" t="s">
        <v>2000</v>
      </c>
      <c r="H19" s="692" t="s">
        <v>2145</v>
      </c>
      <c r="I19" s="691" t="s">
        <v>2146</v>
      </c>
      <c r="J19" s="458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 t="s">
        <v>2041</v>
      </c>
      <c r="F20" s="690" t="s">
        <v>2147</v>
      </c>
      <c r="G20" s="691" t="s">
        <v>2148</v>
      </c>
      <c r="H20" s="689" t="s">
        <v>2149</v>
      </c>
      <c r="I20" s="691" t="s">
        <v>2146</v>
      </c>
      <c r="J20" s="458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326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 t="s">
        <v>2041</v>
      </c>
      <c r="F21" s="690" t="s">
        <v>2147</v>
      </c>
      <c r="G21" s="691" t="s">
        <v>2147</v>
      </c>
      <c r="H21" s="689" t="s">
        <v>2149</v>
      </c>
      <c r="I21" s="691" t="s">
        <v>2146</v>
      </c>
      <c r="J21" s="458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 t="s">
        <v>2041</v>
      </c>
      <c r="F22" s="690" t="s">
        <v>2147</v>
      </c>
      <c r="G22" s="691" t="s">
        <v>2147</v>
      </c>
      <c r="H22" s="689" t="s">
        <v>2150</v>
      </c>
      <c r="I22" s="691" t="s">
        <v>2146</v>
      </c>
      <c r="J22" s="458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 t="s">
        <v>2151</v>
      </c>
      <c r="F23" s="690" t="s">
        <v>2152</v>
      </c>
      <c r="G23" s="691" t="s">
        <v>2016</v>
      </c>
      <c r="H23" s="689" t="s">
        <v>2153</v>
      </c>
      <c r="I23" s="691" t="s">
        <v>2154</v>
      </c>
      <c r="J23" s="458" t="s">
        <v>2136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7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708" t="s">
        <v>2155</v>
      </c>
      <c r="F24" s="690" t="s">
        <v>2152</v>
      </c>
      <c r="G24" s="691" t="s">
        <v>2016</v>
      </c>
      <c r="H24" s="689" t="s">
        <v>2156</v>
      </c>
      <c r="I24" s="691" t="s">
        <v>2157</v>
      </c>
      <c r="J24" s="458" t="s">
        <v>2136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2004</v>
      </c>
      <c r="N24" s="349">
        <f>COUNTIF(E7:K44, "*Ivan*")/2</f>
        <v>39.5</v>
      </c>
      <c r="O24" s="326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708" t="s">
        <v>2158</v>
      </c>
      <c r="F25" s="690" t="s">
        <v>2152</v>
      </c>
      <c r="G25" s="691" t="s">
        <v>2016</v>
      </c>
      <c r="H25" s="689" t="s">
        <v>2156</v>
      </c>
      <c r="I25" s="691" t="s">
        <v>2157</v>
      </c>
      <c r="J25" s="458" t="s">
        <v>2136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2009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 t="s">
        <v>2159</v>
      </c>
      <c r="F26" s="690" t="s">
        <v>2160</v>
      </c>
      <c r="G26" s="691" t="s">
        <v>2016</v>
      </c>
      <c r="H26" s="689" t="s">
        <v>2156</v>
      </c>
      <c r="I26" s="691" t="s">
        <v>2098</v>
      </c>
      <c r="J26" s="458" t="s">
        <v>2136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 t="s">
        <v>2151</v>
      </c>
      <c r="F27" s="690" t="s">
        <v>2161</v>
      </c>
      <c r="G27" s="691" t="s">
        <v>2016</v>
      </c>
      <c r="H27" s="689" t="s">
        <v>2162</v>
      </c>
      <c r="I27" s="691" t="s">
        <v>2098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2013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 t="s">
        <v>2163</v>
      </c>
      <c r="F28" s="690" t="s">
        <v>2152</v>
      </c>
      <c r="G28" s="691" t="s">
        <v>2016</v>
      </c>
      <c r="H28" s="689" t="s">
        <v>2164</v>
      </c>
      <c r="I28" s="691" t="s">
        <v>2098</v>
      </c>
      <c r="J28" s="458" t="s">
        <v>2136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2057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5">
      <c r="B29" s="266" t="s">
        <v>113</v>
      </c>
      <c r="C29" s="217" t="s">
        <v>85</v>
      </c>
      <c r="D29" s="267" t="s">
        <v>114</v>
      </c>
      <c r="E29" s="515" t="s">
        <v>2163</v>
      </c>
      <c r="F29" s="515" t="s">
        <v>2147</v>
      </c>
      <c r="G29" s="691" t="s">
        <v>2016</v>
      </c>
      <c r="H29" s="689" t="s">
        <v>2165</v>
      </c>
      <c r="I29" s="691" t="s">
        <v>2166</v>
      </c>
      <c r="J29" s="458" t="s">
        <v>2136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2113</v>
      </c>
      <c r="N29" s="418">
        <f>COUNTIF(E7:K44, "*Phay*")/2</f>
        <v>18</v>
      </c>
      <c r="O29" s="334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 t="s">
        <v>2167</v>
      </c>
      <c r="F30" s="515" t="s">
        <v>2167</v>
      </c>
      <c r="G30" s="691" t="s">
        <v>2016</v>
      </c>
      <c r="H30" s="689" t="s">
        <v>2165</v>
      </c>
      <c r="I30" s="691" t="s">
        <v>2166</v>
      </c>
      <c r="J30" s="458" t="s">
        <v>2136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 t="s">
        <v>2167</v>
      </c>
      <c r="F31" s="515" t="s">
        <v>2167</v>
      </c>
      <c r="G31" s="691" t="s">
        <v>2168</v>
      </c>
      <c r="H31" s="689" t="s">
        <v>2165</v>
      </c>
      <c r="I31" s="691" t="s">
        <v>2146</v>
      </c>
      <c r="J31" s="458" t="s">
        <v>2136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 t="s">
        <v>2167</v>
      </c>
      <c r="F32" s="515" t="s">
        <v>2167</v>
      </c>
      <c r="G32" s="691" t="s">
        <v>2168</v>
      </c>
      <c r="H32" s="692" t="s">
        <v>2133</v>
      </c>
      <c r="I32" s="691" t="s">
        <v>2146</v>
      </c>
      <c r="J32" s="458" t="s">
        <v>2136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3">
      <c r="B33" s="266" t="s">
        <v>117</v>
      </c>
      <c r="C33" s="217" t="s">
        <v>85</v>
      </c>
      <c r="D33" s="267" t="s">
        <v>118</v>
      </c>
      <c r="E33" s="515" t="s">
        <v>2167</v>
      </c>
      <c r="F33" s="515" t="s">
        <v>2167</v>
      </c>
      <c r="G33" s="691" t="s">
        <v>2169</v>
      </c>
      <c r="H33" s="692" t="s">
        <v>2133</v>
      </c>
      <c r="I33" s="691" t="s">
        <v>2146</v>
      </c>
      <c r="J33" s="458" t="s">
        <v>2136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458" t="s">
        <v>2170</v>
      </c>
      <c r="J34" s="458" t="s">
        <v>2136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458" t="s">
        <v>2170</v>
      </c>
      <c r="J35" s="458" t="s">
        <v>2136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458" t="s">
        <v>2170</v>
      </c>
      <c r="J36" s="458" t="s">
        <v>2136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458" t="s">
        <v>2170</v>
      </c>
      <c r="J37" s="458" t="s">
        <v>2136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458" t="s">
        <v>2170</v>
      </c>
      <c r="J38" s="458" t="s">
        <v>2136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458" t="s">
        <v>2170</v>
      </c>
      <c r="J39" s="458" t="s">
        <v>2136</v>
      </c>
      <c r="K39" s="300"/>
      <c r="L39" s="61"/>
      <c r="P39" s="199"/>
      <c r="Q39" s="199"/>
      <c r="R39" s="63"/>
      <c r="S39" s="63"/>
      <c r="T39" s="63"/>
    </row>
    <row r="40" spans="1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458" t="s">
        <v>2170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 t="s">
        <v>2136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 t="s">
        <v>2136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 t="s">
        <v>2136</v>
      </c>
      <c r="K43" s="278"/>
      <c r="P43" s="63"/>
      <c r="Q43" s="63"/>
      <c r="R43" s="63"/>
      <c r="S43" s="63"/>
      <c r="T43" s="63"/>
    </row>
    <row r="44" spans="1:20" ht="15.6" x14ac:dyDescent="0.3">
      <c r="B44" s="268" t="s">
        <v>128</v>
      </c>
      <c r="C44" s="269" t="s">
        <v>85</v>
      </c>
      <c r="D44" s="270" t="s">
        <v>129</v>
      </c>
      <c r="E44" s="698"/>
      <c r="F44" s="699"/>
      <c r="G44" s="699"/>
      <c r="H44" s="699"/>
      <c r="I44" s="700"/>
      <c r="J44" s="701"/>
      <c r="K44" s="699"/>
      <c r="M44" s="61"/>
      <c r="N44" s="62"/>
      <c r="O44" s="61"/>
    </row>
    <row r="45" spans="1:20" ht="15.6" x14ac:dyDescent="0.3">
      <c r="B45" s="218"/>
      <c r="C45" s="217"/>
      <c r="D45" s="255"/>
      <c r="G45" s="533"/>
      <c r="I45" s="199"/>
      <c r="M45" s="61"/>
      <c r="N45" s="62"/>
      <c r="O45" s="61"/>
    </row>
    <row r="46" spans="1:20" ht="15.6" x14ac:dyDescent="0.3">
      <c r="A46" t="s">
        <v>2062</v>
      </c>
      <c r="B46" s="662"/>
      <c r="C46" s="217" t="s">
        <v>2063</v>
      </c>
      <c r="D46" t="s">
        <v>1939</v>
      </c>
      <c r="I46" s="199"/>
      <c r="M46" s="61"/>
      <c r="N46" s="62"/>
      <c r="O46" s="61"/>
    </row>
    <row r="47" spans="1:20" ht="15.6" x14ac:dyDescent="0.3">
      <c r="A47" t="s">
        <v>2064</v>
      </c>
      <c r="B47" s="659"/>
      <c r="C47" s="217" t="s">
        <v>2063</v>
      </c>
      <c r="D47" s="255" t="s">
        <v>2065</v>
      </c>
      <c r="F47" s="569"/>
      <c r="M47" s="61"/>
      <c r="N47" s="62"/>
      <c r="O47" s="61"/>
    </row>
    <row r="48" spans="1:20" ht="15.6" x14ac:dyDescent="0.3">
      <c r="A48" t="s">
        <v>2126</v>
      </c>
      <c r="B48" s="678"/>
      <c r="C48" s="217"/>
      <c r="D48" s="255" t="s">
        <v>2127</v>
      </c>
      <c r="M48" s="61"/>
      <c r="N48" s="62"/>
      <c r="O48" s="61"/>
    </row>
    <row r="49" spans="1:15" ht="15.6" x14ac:dyDescent="0.3">
      <c r="A49" t="s">
        <v>2066</v>
      </c>
      <c r="B49" s="661"/>
      <c r="C49" s="660" t="s">
        <v>2063</v>
      </c>
      <c r="D49" s="61" t="s">
        <v>2067</v>
      </c>
      <c r="M49" s="61"/>
      <c r="N49" s="62"/>
      <c r="O49" s="61"/>
    </row>
    <row r="50" spans="1:15" ht="15.6" x14ac:dyDescent="0.3">
      <c r="A50" t="s">
        <v>2068</v>
      </c>
      <c r="B50" s="663"/>
      <c r="C50" s="660" t="s">
        <v>2063</v>
      </c>
      <c r="D50" s="255" t="s">
        <v>2069</v>
      </c>
      <c r="M50" s="61"/>
      <c r="N50" s="62"/>
      <c r="O50" s="61"/>
    </row>
    <row r="51" spans="1:15" ht="15.6" x14ac:dyDescent="0.3">
      <c r="M51" s="61"/>
      <c r="N51" s="62"/>
      <c r="O51" s="61"/>
    </row>
    <row r="52" spans="1:15" ht="15.6" x14ac:dyDescent="0.3">
      <c r="M52" s="61"/>
      <c r="N52" s="62"/>
      <c r="O52" s="61"/>
    </row>
    <row r="53" spans="1:15" x14ac:dyDescent="0.3">
      <c r="B53" s="150"/>
      <c r="D53" t="s">
        <v>131</v>
      </c>
    </row>
    <row r="54" spans="1:15" x14ac:dyDescent="0.3">
      <c r="B54" s="180"/>
      <c r="D54" t="s">
        <v>132</v>
      </c>
    </row>
    <row r="55" spans="1:15" x14ac:dyDescent="0.3">
      <c r="B55" s="90"/>
      <c r="D55" t="s">
        <v>2070</v>
      </c>
    </row>
    <row r="57" spans="1:15" x14ac:dyDescent="0.3">
      <c r="B57" s="127" t="s">
        <v>134</v>
      </c>
    </row>
    <row r="58" spans="1:15" x14ac:dyDescent="0.3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20" zoomScale="83" zoomScaleNormal="115" workbookViewId="0">
      <selection activeCell="G20" sqref="G20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30.8867187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2171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705"/>
      <c r="F11" s="705"/>
      <c r="G11" s="705"/>
      <c r="H11" s="706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2173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705"/>
      <c r="F12" s="705"/>
      <c r="G12" s="705"/>
      <c r="H12" s="706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705"/>
      <c r="F13" s="705"/>
      <c r="G13" s="705"/>
      <c r="H13" s="706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2174</v>
      </c>
      <c r="M24" s="693" t="s">
        <v>2004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2174</v>
      </c>
      <c r="M25" s="693" t="s">
        <v>2009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2174</v>
      </c>
      <c r="M26" s="693" t="s">
        <v>2011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2174</v>
      </c>
      <c r="M27" s="694" t="s">
        <v>2013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5" t="s">
        <v>2057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3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6" t="s">
        <v>2113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6" x14ac:dyDescent="0.3">
      <c r="B45" s="218"/>
      <c r="C45" s="217"/>
      <c r="D45" s="255"/>
      <c r="G45" s="533"/>
      <c r="I45" s="199"/>
    </row>
    <row r="46" spans="1:20" ht="15.6" x14ac:dyDescent="0.3">
      <c r="A46" t="s">
        <v>2062</v>
      </c>
      <c r="B46" s="662"/>
      <c r="C46" s="217" t="s">
        <v>2063</v>
      </c>
      <c r="D46" t="s">
        <v>1939</v>
      </c>
      <c r="I46" s="199"/>
      <c r="M46" s="61"/>
      <c r="N46" s="62"/>
      <c r="O46" s="61"/>
    </row>
    <row r="47" spans="1:20" ht="15.6" x14ac:dyDescent="0.3">
      <c r="A47" t="s">
        <v>2064</v>
      </c>
      <c r="B47" s="659"/>
      <c r="C47" s="217" t="s">
        <v>2063</v>
      </c>
      <c r="D47" s="255" t="s">
        <v>2065</v>
      </c>
      <c r="F47" s="569"/>
      <c r="M47" s="61"/>
      <c r="N47" s="62"/>
      <c r="O47" s="61"/>
    </row>
    <row r="48" spans="1:20" ht="15.6" x14ac:dyDescent="0.3">
      <c r="A48" t="s">
        <v>2126</v>
      </c>
      <c r="B48" s="678"/>
      <c r="C48" s="217"/>
      <c r="D48" s="255" t="s">
        <v>2127</v>
      </c>
      <c r="M48" s="61"/>
      <c r="N48" s="62"/>
      <c r="O48" s="61"/>
    </row>
    <row r="49" spans="1:15" ht="15.6" x14ac:dyDescent="0.3">
      <c r="A49" t="s">
        <v>2066</v>
      </c>
      <c r="B49" s="661"/>
      <c r="C49" s="660" t="s">
        <v>2063</v>
      </c>
      <c r="D49" s="61" t="s">
        <v>2067</v>
      </c>
      <c r="M49" s="61"/>
      <c r="N49" s="62"/>
      <c r="O49" s="61"/>
    </row>
    <row r="50" spans="1:15" ht="15.6" x14ac:dyDescent="0.3">
      <c r="A50" t="s">
        <v>2068</v>
      </c>
      <c r="B50" s="663"/>
      <c r="C50" s="660" t="s">
        <v>2063</v>
      </c>
      <c r="D50" s="255" t="s">
        <v>2069</v>
      </c>
      <c r="M50" s="61"/>
      <c r="N50" s="62"/>
      <c r="O50" s="61"/>
    </row>
    <row r="51" spans="1:15" ht="15.6" x14ac:dyDescent="0.3">
      <c r="M51" s="61"/>
      <c r="N51" s="62"/>
      <c r="O51" s="61"/>
    </row>
    <row r="52" spans="1:15" ht="15.6" x14ac:dyDescent="0.3">
      <c r="M52" s="61"/>
      <c r="N52" s="62"/>
      <c r="O52" s="61"/>
    </row>
    <row r="53" spans="1:15" ht="15.6" x14ac:dyDescent="0.3">
      <c r="B53" s="150"/>
      <c r="D53" t="s">
        <v>131</v>
      </c>
      <c r="M53" s="61"/>
      <c r="N53" s="62"/>
      <c r="O53" s="61"/>
    </row>
    <row r="54" spans="1:15" ht="15.6" x14ac:dyDescent="0.3">
      <c r="B54" s="180"/>
      <c r="D54" t="s">
        <v>132</v>
      </c>
      <c r="M54" s="61"/>
      <c r="N54" s="62"/>
      <c r="O54" s="61"/>
    </row>
    <row r="55" spans="1:15" x14ac:dyDescent="0.3">
      <c r="B55" s="90"/>
      <c r="D55" t="s">
        <v>2070</v>
      </c>
    </row>
    <row r="57" spans="1:15" x14ac:dyDescent="0.3">
      <c r="B57" s="127" t="s">
        <v>134</v>
      </c>
    </row>
    <row r="58" spans="1:15" x14ac:dyDescent="0.3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5" t="s">
        <v>2176</v>
      </c>
      <c r="F6" s="605" t="s">
        <v>2176</v>
      </c>
      <c r="G6" s="605" t="s">
        <v>2176</v>
      </c>
      <c r="H6" s="605" t="s">
        <v>2176</v>
      </c>
      <c r="I6" s="605" t="s">
        <v>2176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2177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5" t="s">
        <v>2178</v>
      </c>
      <c r="F6" s="605" t="s">
        <v>2178</v>
      </c>
      <c r="G6" s="605" t="s">
        <v>2178</v>
      </c>
      <c r="H6" s="605" t="s">
        <v>2178</v>
      </c>
      <c r="I6" s="605" t="s">
        <v>2178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2179</v>
      </c>
      <c r="F6" s="282" t="s">
        <v>2179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2024-07-02T03:32:56Z</dcterms:modified>
  <cp:category/>
  <cp:contentStatus/>
</cp:coreProperties>
</file>