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 filterPrivacy="1"/>
  <xr:revisionPtr revIDLastSave="31029" documentId="101_{C41BB324-3EAE-5148-95F2-E4AD19BF45B2}" xr6:coauthVersionLast="47" xr6:coauthVersionMax="47" xr10:uidLastSave="{84AB52B7-0D2B-4513-A84A-158EBA076FCB}"/>
  <bookViews>
    <workbookView xWindow="14295" yWindow="0" windowWidth="14610" windowHeight="15585" firstSheet="120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state="hidden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4" l="1"/>
  <c r="L28" i="114" a="1"/>
  <c r="L28" i="114"/>
  <c r="N27" i="114"/>
  <c r="L27" i="114" a="1"/>
  <c r="L27" i="114"/>
  <c r="N26" i="114"/>
  <c r="L26" i="114" a="1"/>
  <c r="L26" i="114"/>
  <c r="N25" i="114"/>
  <c r="L25" i="114" a="1"/>
  <c r="L25" i="114"/>
  <c r="N24" i="114"/>
  <c r="L24" i="114" a="1"/>
  <c r="L24" i="114"/>
  <c r="N23" i="114"/>
  <c r="L23" i="114" a="1"/>
  <c r="L23" i="114"/>
  <c r="N22" i="114"/>
  <c r="L22" i="114" a="1"/>
  <c r="L22" i="114"/>
  <c r="N21" i="114"/>
  <c r="L21" i="114" a="1"/>
  <c r="L21" i="114"/>
  <c r="N20" i="114"/>
  <c r="L20" i="114" a="1"/>
  <c r="L20" i="114"/>
  <c r="N19" i="114"/>
  <c r="L19" i="114" a="1"/>
  <c r="L19" i="114"/>
  <c r="N18" i="114"/>
  <c r="L18" i="114" a="1"/>
  <c r="L18" i="114"/>
  <c r="N17" i="114"/>
  <c r="L17" i="114" a="1"/>
  <c r="L17" i="114"/>
  <c r="N16" i="114"/>
  <c r="L16" i="114" a="1"/>
  <c r="L16" i="114"/>
  <c r="N15" i="114"/>
  <c r="L15" i="114" a="1"/>
  <c r="L15" i="114"/>
  <c r="N14" i="114"/>
  <c r="L14" i="114" a="1"/>
  <c r="L14" i="114"/>
  <c r="N13" i="114"/>
  <c r="L13" i="114" a="1"/>
  <c r="L13" i="114"/>
  <c r="N12" i="114"/>
  <c r="L12" i="114" a="1"/>
  <c r="L12" i="114"/>
  <c r="N11" i="114"/>
  <c r="L11" i="114" a="1"/>
  <c r="L11" i="114"/>
  <c r="N10" i="114"/>
  <c r="L10" i="114" a="1"/>
  <c r="L10" i="114"/>
  <c r="N9" i="114"/>
  <c r="L9" i="114" a="1"/>
  <c r="L9" i="114"/>
  <c r="N8" i="114"/>
  <c r="L8" i="114" a="1"/>
  <c r="L8" i="114"/>
  <c r="N7" i="114"/>
  <c r="L7" i="114" a="1"/>
  <c r="L7" i="114"/>
  <c r="N6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P6" i="111" s="1"/>
  <c r="N7" i="107"/>
  <c r="N8" i="107"/>
  <c r="P8" i="111" s="1"/>
  <c r="N9" i="107"/>
  <c r="P9" i="111" s="1"/>
  <c r="N10" i="107"/>
  <c r="P10" i="111" s="1"/>
  <c r="N11" i="107"/>
  <c r="P11" i="111" s="1"/>
  <c r="N12" i="107"/>
  <c r="P12" i="111" s="1"/>
  <c r="N13" i="107"/>
  <c r="P13" i="111" s="1"/>
  <c r="N14" i="107"/>
  <c r="P14" i="111" s="1"/>
  <c r="N15" i="107"/>
  <c r="P15" i="111" s="1"/>
  <c r="N16" i="107"/>
  <c r="P16" i="111" s="1"/>
  <c r="N17" i="107"/>
  <c r="P17" i="111" s="1"/>
  <c r="N18" i="107"/>
  <c r="P18" i="111" s="1"/>
  <c r="N19" i="107"/>
  <c r="P19" i="111" s="1"/>
  <c r="N20" i="107"/>
  <c r="P20" i="111" s="1"/>
  <c r="N21" i="107"/>
  <c r="P21" i="111" s="1"/>
  <c r="N22" i="107"/>
  <c r="P22" i="111" s="1"/>
  <c r="N23" i="107"/>
  <c r="P23" i="111" s="1"/>
  <c r="N24" i="107"/>
  <c r="P24" i="111" s="1"/>
  <c r="N25" i="107"/>
  <c r="P25" i="111" s="1"/>
  <c r="N26" i="107"/>
  <c r="P26" i="111" s="1"/>
  <c r="N27" i="107"/>
  <c r="P27" i="111" s="1"/>
  <c r="N28" i="107"/>
  <c r="P28" i="111" s="1"/>
  <c r="N29" i="107"/>
  <c r="P29" i="111" s="1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0" l="1"/>
  <c r="P7" i="111"/>
  <c r="P28" i="114"/>
  <c r="Q27" i="114"/>
  <c r="P27" i="114"/>
  <c r="Q26" i="114"/>
  <c r="P26" i="114"/>
  <c r="Q25" i="114"/>
  <c r="P25" i="114"/>
  <c r="Q24" i="114"/>
  <c r="P24" i="114"/>
  <c r="Q23" i="114"/>
  <c r="P23" i="114"/>
  <c r="Q22" i="114"/>
  <c r="P22" i="114"/>
  <c r="Q21" i="114"/>
  <c r="P21" i="114"/>
  <c r="Q20" i="114"/>
  <c r="P20" i="114"/>
  <c r="Q19" i="114"/>
  <c r="P19" i="114"/>
  <c r="Q18" i="114"/>
  <c r="P18" i="114"/>
  <c r="Q17" i="114"/>
  <c r="P17" i="114"/>
  <c r="Q16" i="114"/>
  <c r="P16" i="114"/>
  <c r="Q15" i="114"/>
  <c r="P15" i="114"/>
  <c r="Q14" i="114"/>
  <c r="P14" i="114"/>
  <c r="Q13" i="114"/>
  <c r="P13" i="114"/>
  <c r="Q12" i="114"/>
  <c r="P12" i="114"/>
  <c r="Q11" i="114"/>
  <c r="P11" i="114"/>
  <c r="Q10" i="114"/>
  <c r="P10" i="114"/>
  <c r="Q9" i="114"/>
  <c r="P9" i="114"/>
  <c r="Q8" i="114"/>
  <c r="P8" i="114"/>
  <c r="Q7" i="114"/>
  <c r="P7" i="114"/>
  <c r="Q6" i="114"/>
  <c r="P6" i="114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<sst xmlns="http://schemas.openxmlformats.org/spreadsheetml/2006/main" count="28345" uniqueCount="2659">
  <si>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</si>
  <si>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</si>
  <si>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</si>
  <si>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</si>
  <si>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</si>
  <si>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</si>
  <si>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</si>
  <si>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</si>
  <si>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</si>
  <si>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</si>
  <si>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</si>
  <si>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</si>
  <si>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</si>
  <si>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</si>
  <si>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</si>
  <si>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</si>
  <si>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</si>
  <si>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</si>
  <si>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</si>
  <si>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</si>
  <si>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</si>
  <si>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</si>
  <si>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</si>
  <si>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</si>
  <si>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</si>
  <si>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</si>
  <si>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</si>
  <si>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</si>
  <si>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</si>
  <si>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</si>
  <si>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</si>
  <si>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</si>
  <si>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</si>
  <si>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</si>
  <si>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</si>
  <si>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</si>
  <si>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</si>
  <si>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</si>
  <si>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</si>
  <si>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</si>
  <si>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</si>
  <si>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</si>
  <si>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</si>
  <si>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</si>
  <si>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</si>
  <si>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</si>
  <si>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</si>
  <si>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</si>
  <si>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</si>
  <si>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</si>
  <si>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</si>
  <si>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</si>
  <si>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</si>
  <si>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</si>
  <si>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</si>
  <si>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</si>
  <si>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</si>
  <si>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</si>
  <si>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</si>
  <si>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</si>
  <si>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</si>
  <si>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</si>
  <si>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</si>
  <si>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</si>
  <si>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</si>
  <si>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</si>
  <si>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</si>
  <si>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</si>
  <si>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</si>
  <si>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</si>
  <si>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</si>
  <si>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</si>
  <si>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</si>
  <si>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</si>
  <si>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</si>
  <si>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</si>
  <si>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</si>
  <si>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</si>
  <si>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</si>
  <si>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</si>
  <si>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</si>
  <si>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</si>
  <si>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</si>
  <si>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</si>
  <si>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</si>
  <si>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</si>
  <si>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</si>
  <si>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</si>
  <si>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</si>
  <si>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</si>
  <si>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</si>
  <si>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</si>
  <si>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</si>
  <si>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</si>
  <si>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</si>
  <si>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</si>
  <si>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</si>
  <si>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</si>
  <si>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</si>
  <si>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</si>
  <si>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</si>
  <si>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</si>
  <si>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</si>
  <si>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</si>
  <si>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</si>
  <si>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</si>
  <si>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</si>
  <si>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</si>
  <si>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</si>
  <si>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</si>
  <si>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</si>
  <si>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</si>
  <si>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</si>
  <si>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</si>
  <si>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</si>
  <si>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</si>
  <si>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</si>
  <si>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</si>
  <si>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</si>
  <si>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</si>
  <si>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</si>
  <si>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</si>
  <si>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</si>
  <si>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</si>
  <si>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</si>
  <si>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</si>
  <si>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</si>
  <si>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</si>
  <si>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</si>
  <si>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</si>
  <si>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</si>
  <si>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</si>
  <si>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</si>
  <si>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</si>
  <si>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</si>
  <si>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</si>
  <si>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</si>
  <si>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</si>
  <si>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</si>
  <si>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</si>
  <si>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</si>
  <si>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</si>
  <si>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</si>
  <si>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</si>
  <si>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</si>
  <si>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</si>
  <si>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</si>
  <si>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</si>
  <si>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</si>
  <si>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</si>
  <si>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</si>
  <si>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</si>
  <si>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</si>
  <si>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</si>
  <si>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</si>
  <si>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</si>
  <si>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</si>
  <si>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</si>
  <si>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</si>
  <si>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</si>
  <si>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</si>
  <si>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</si>
  <si>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</si>
  <si>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</si>
  <si>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</si>
  <si>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</si>
  <si>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</si>
  <si>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</si>
  <si>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</si>
  <si>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</si>
  <si>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</si>
  <si>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</si>
  <si>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</si>
  <si>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</si>
  <si>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</si>
  <si>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</si>
  <si>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</si>
  <si>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</si>
  <si>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</si>
  <si>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</si>
  <si>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</si>
  <si>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</si>
  <si>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</si>
  <si>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</si>
  <si>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</si>
  <si>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</si>
  <si>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</si>
  <si>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</si>
  <si>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</si>
  <si>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</si>
  <si>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</si>
  <si>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</si>
  <si>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</si>
  <si>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</si>
  <si>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</si>
  <si>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</si>
  <si>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</si>
  <si>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</si>
  <si>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</si>
  <si>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</si>
  <si>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</si>
  <si>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</si>
  <si>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</si>
  <si>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</si>
  <si>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</si>
  <si>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</si>
  <si>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</si>
  <si>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</si>
  <si>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</si>
  <si>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</si>
  <si>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</si>
  <si>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</si>
  <si>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</si>
  <si>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</si>
  <si>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</si>
  <si>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</si>
  <si>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</si>
  <si>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</si>
  <si>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</si>
  <si>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</si>
  <si>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</si>
  <si>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</si>
  <si>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</si>
  <si>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</si>
  <si>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</si>
  <si>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</si>
  <si>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</si>
  <si>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</si>
  <si>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</si>
  <si>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</si>
  <si>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</si>
  <si>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</si>
  <si>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</si>
  <si>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</si>
  <si>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</si>
  <si>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</si>
  <si>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</si>
  <si>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</si>
  <si>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</si>
  <si>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</si>
  <si>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</si>
  <si>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</si>
  <si>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</si>
  <si>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</si>
  <si>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</si>
  <si>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</si>
  <si>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</si>
  <si>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</si>
  <si>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</si>
  <si>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</si>
  <si>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</si>
  <si>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</si>
  <si>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</si>
  <si>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</si>
  <si>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</si>
  <si>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</si>
  <si>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</si>
  <si>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</si>
  <si>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</si>
  <si>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</si>
  <si>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</si>
  <si>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</si>
  <si>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</si>
  <si>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</si>
  <si>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</si>
  <si>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</si>
  <si>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</si>
  <si>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</si>
  <si>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</si>
  <si>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</si>
  <si>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</si>
  <si>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</si>
  <si>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</si>
  <si>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</si>
  <si>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</si>
  <si>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</si>
  <si>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</si>
  <si>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</si>
  <si>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</si>
  <si>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</si>
  <si>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</si>
  <si>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</si>
  <si>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</si>
  <si>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</si>
  <si>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</si>
  <si>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</si>
  <si>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</si>
  <si>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</si>
  <si>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</si>
  <si>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</si>
  <si>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</si>
  <si>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</si>
  <si>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</si>
  <si>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</si>
  <si>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</si>
  <si>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</si>
  <si>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</si>
  <si>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</si>
  <si>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</si>
  <si>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</si>
  <si>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</si>
  <si>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</si>
  <si>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</si>
  <si>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</si>
  <si>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</si>
  <si>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</si>
  <si>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</si>
  <si>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</si>
  <si>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</si>
  <si>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</si>
  <si>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</si>
  <si>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</si>
  <si>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</si>
  <si>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</si>
  <si>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</si>
  <si>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</si>
  <si>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</si>
  <si>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</si>
  <si>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</si>
  <si>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</si>
  <si>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</si>
  <si>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</si>
  <si>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</si>
  <si>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</si>
  <si>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</si>
  <si>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</si>
  <si>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</si>
  <si>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</si>
  <si>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</si>
  <si>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</si>
  <si>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</si>
  <si>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</si>
  <si>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</si>
  <si>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</si>
  <si>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</si>
  <si>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</si>
  <si>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</si>
  <si>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</si>
  <si>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</si>
  <si>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</si>
  <si>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</si>
  <si>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</si>
  <si>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</si>
  <si>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</si>
  <si>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</si>
  <si>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</si>
  <si>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</si>
  <si>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</si>
  <si>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</si>
  <si>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</si>
  <si>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</si>
  <si>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</si>
  <si>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</si>
  <si>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</si>
  <si>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</si>
  <si>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</si>
  <si>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</si>
  <si>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</si>
  <si>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</si>
  <si>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</si>
  <si>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</si>
  <si>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</si>
  <si>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</si>
  <si>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</si>
  <si>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</si>
  <si>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</si>
  <si>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</si>
  <si>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</si>
  <si>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</si>
  <si>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</si>
  <si>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</si>
  <si>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</si>
  <si>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</si>
  <si>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</si>
  <si>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</si>
  <si>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</si>
  <si>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</si>
  <si>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</si>
  <si>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</si>
  <si>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</si>
  <si>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</si>
  <si>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</si>
  <si>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</si>
  <si>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</si>
  <si>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</si>
  <si>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</si>
  <si>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</si>
  <si>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</si>
  <si>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</si>
  <si>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</si>
  <si>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</si>
  <si>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</si>
  <si>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</si>
  <si>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</si>
  <si>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</si>
  <si>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</si>
  <si>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</si>
  <si>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</si>
  <si>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</si>
  <si>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</si>
  <si>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</si>
  <si>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</si>
  <si>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</si>
  <si>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</si>
  <si>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</si>
  <si>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</si>
  <si>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</si>
  <si>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</si>
  <si>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</si>
  <si>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</si>
  <si>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</si>
  <si>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</si>
  <si>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</si>
  <si>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</si>
  <si>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</si>
  <si>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</si>
  <si>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</si>
  <si>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</si>
  <si>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</si>
  <si>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</si>
  <si>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</si>
  <si>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</si>
  <si>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</si>
  <si>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</si>
  <si>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</si>
  <si>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</si>
  <si>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</si>
  <si>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</si>
  <si>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</si>
  <si>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</si>
  <si>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</si>
  <si>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</si>
  <si>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</si>
  <si>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</si>
  <si>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</si>
  <si>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</si>
  <si>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</si>
  <si>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</si>
  <si>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</si>
  <si>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</si>
  <si>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</si>
  <si>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</si>
  <si>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</si>
  <si>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</si>
  <si>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</si>
  <si>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</si>
  <si>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</si>
  <si>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</si>
  <si>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</si>
  <si>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</si>
  <si>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</si>
  <si>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</si>
  <si>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</si>
  <si>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</si>
  <si>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</si>
  <si>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</si>
  <si>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</si>
  <si>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</si>
  <si>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</si>
  <si>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</si>
  <si>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</si>
  <si>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</si>
  <si>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</si>
  <si>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</si>
  <si>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</si>
  <si>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</si>
  <si>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</si>
  <si>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</si>
  <si>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</si>
  <si>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</si>
  <si>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</si>
  <si>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</si>
  <si>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</si>
  <si>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</si>
  <si>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</si>
  <si>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</si>
  <si>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</si>
  <si>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</si>
  <si>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</si>
  <si>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</si>
  <si>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</si>
  <si>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</si>
  <si>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</si>
  <si>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</si>
  <si>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</si>
  <si>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</si>
  <si>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</si>
  <si>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</si>
  <si>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</si>
  <si>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</si>
  <si>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</si>
  <si>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</si>
  <si>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</si>
  <si>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</si>
  <si>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</si>
  <si>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</si>
  <si>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</si>
  <si>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</si>
  <si>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</si>
  <si>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</si>
  <si>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</si>
  <si>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</si>
  <si>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</si>
  <si>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</si>
  <si>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</si>
  <si>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</si>
  <si>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</si>
  <si>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</si>
  <si>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</si>
  <si>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</si>
  <si>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</si>
  <si>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</si>
  <si>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</si>
  <si>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</si>
  <si>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</si>
  <si>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</si>
  <si>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</si>
  <si>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</si>
  <si>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</si>
  <si>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</si>
  <si>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</si>
  <si>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</si>
  <si>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</si>
  <si>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</si>
  <si>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</si>
  <si>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</si>
  <si>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</si>
  <si>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</si>
  <si>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</si>
  <si>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</si>
  <si>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</si>
  <si>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</si>
  <si>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</si>
  <si>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</si>
  <si>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</si>
  <si>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</si>
  <si>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</si>
  <si>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</si>
  <si>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</si>
  <si>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</si>
  <si>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</si>
  <si>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</si>
  <si>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</si>
  <si>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</si>
  <si>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</si>
  <si>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</si>
  <si>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</si>
  <si>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</si>
  <si>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</si>
  <si>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</si>
  <si>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</si>
  <si>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</si>
  <si>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</si>
  <si>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</si>
  <si>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</si>
  <si>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</si>
  <si>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</si>
  <si>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</si>
  <si>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</si>
  <si>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</si>
  <si>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</si>
  <si>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</si>
  <si>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</si>
  <si>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</si>
  <si>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</si>
  <si>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</si>
  <si>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</si>
  <si>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</si>
  <si>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</si>
  <si>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</si>
  <si>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</si>
  <si>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</si>
  <si>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</si>
  <si>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</si>
  <si>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</si>
  <si>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</si>
  <si>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</si>
  <si>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</si>
  <si>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</si>
  <si>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</si>
  <si>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</si>
  <si>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</si>
  <si>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</si>
  <si>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</si>
  <si>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</si>
  <si>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</si>
  <si>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</si>
  <si>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</si>
  <si>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</si>
  <si>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</si>
  <si>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</si>
  <si>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</si>
  <si>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</si>
  <si>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</si>
  <si>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</si>
  <si>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</si>
  <si>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</si>
  <si>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</si>
  <si>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</si>
  <si>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</si>
  <si>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</si>
  <si>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</si>
  <si>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</si>
  <si>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</si>
  <si>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</si>
  <si>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</si>
  <si>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</si>
  <si>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</si>
  <si>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</si>
  <si>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</si>
  <si>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</si>
  <si>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</si>
  <si>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</si>
  <si>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</si>
  <si>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</si>
  <si>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</si>
  <si>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</si>
  <si>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</si>
  <si>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</si>
  <si>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</si>
  <si>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</si>
  <si>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</si>
  <si>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</si>
  <si>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</si>
  <si>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</si>
  <si>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</si>
  <si>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</si>
  <si>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</si>
  <si>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</si>
  <si>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</si>
  <si>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</si>
  <si>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</si>
  <si>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</si>
  <si>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</si>
  <si>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</si>
  <si>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</si>
  <si>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</si>
  <si>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</si>
  <si>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</si>
  <si>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</si>
  <si>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</si>
  <si>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</si>
  <si>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</si>
  <si>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</si>
  <si>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</si>
  <si>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</si>
  <si>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</si>
  <si>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</si>
  <si>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</si>
  <si>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</si>
  <si>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</si>
  <si>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</si>
  <si>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</si>
  <si>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</si>
  <si>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</si>
  <si>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</si>
  <si>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</si>
  <si>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</si>
  <si>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</si>
  <si>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</si>
  <si>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</si>
  <si>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</si>
  <si>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</si>
  <si>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</si>
  <si>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</si>
  <si>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</si>
  <si>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</si>
  <si>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</si>
  <si>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</si>
  <si>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</si>
  <si>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</si>
  <si>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</si>
  <si>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</si>
  <si>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</si>
  <si>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</si>
  <si>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</si>
  <si>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</si>
  <si>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</si>
  <si>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</si>
  <si>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</si>
  <si>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</si>
  <si>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</si>
  <si>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</si>
  <si>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</si>
  <si>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</si>
  <si>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</si>
  <si>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</si>
  <si>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</si>
  <si>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</si>
  <si>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</si>
  <si>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</si>
  <si>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</si>
  <si>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</si>
  <si>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</si>
  <si>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</si>
  <si>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</si>
  <si>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</si>
  <si>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</si>
  <si>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</si>
  <si>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</si>
  <si>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</si>
  <si>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</si>
  <si>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</si>
  <si>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</si>
  <si>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</si>
  <si>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</si>
  <si>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</si>
  <si>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</si>
  <si>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</si>
  <si>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</si>
  <si>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</si>
  <si>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</si>
  <si>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</si>
  <si>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</si>
  <si>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</si>
  <si>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</si>
  <si>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</si>
  <si>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</si>
  <si>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</si>
  <si>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</si>
  <si>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</si>
  <si>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</si>
  <si>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</si>
  <si>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</si>
  <si>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</si>
  <si>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</si>
  <si>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</si>
  <si>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</si>
  <si>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</si>
  <si>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</si>
  <si>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</si>
  <si>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</si>
  <si>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</si>
  <si>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</si>
  <si>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</si>
  <si>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</si>
  <si>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</si>
  <si>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</si>
  <si>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</si>
  <si>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</si>
  <si>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</si>
  <si>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</si>
  <si>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</si>
  <si>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</si>
  <si>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</si>
  <si>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</si>
  <si>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</si>
  <si>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</si>
  <si>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</si>
  <si>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</si>
  <si>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</si>
  <si>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</si>
  <si>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</si>
  <si>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</si>
  <si>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</si>
  <si>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</si>
  <si>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</si>
  <si>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</si>
  <si>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</si>
  <si>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</si>
  <si>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</si>
  <si>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</si>
  <si>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</si>
  <si>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</si>
  <si>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</si>
  <si>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</si>
  <si>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</si>
  <si>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</si>
  <si>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</si>
  <si>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</si>
  <si>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</si>
  <si>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</si>
  <si>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</si>
  <si>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</si>
  <si>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</si>
  <si>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</si>
  <si>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</si>
  <si>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</si>
  <si>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</si>
  <si>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</si>
  <si>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</si>
  <si>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</si>
  <si>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</si>
  <si>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</si>
  <si>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</si>
  <si>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</si>
  <si>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</si>
  <si>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</si>
  <si>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</si>
  <si>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</si>
  <si>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</si>
  <si>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</si>
  <si>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</si>
  <si>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</si>
  <si>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</si>
  <si>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</si>
  <si>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</si>
  <si>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</si>
  <si>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</si>
  <si>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</si>
  <si>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</si>
  <si>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</si>
  <si>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</si>
  <si>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</si>
  <si>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</si>
  <si>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</si>
  <si>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</si>
  <si>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</si>
  <si>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</si>
  <si>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</si>
  <si>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</si>
  <si>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</si>
  <si>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</si>
  <si>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</si>
  <si>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</si>
  <si>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</si>
  <si>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</si>
  <si>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</si>
  <si>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</si>
  <si>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</si>
  <si>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</si>
  <si>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</si>
  <si>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</si>
  <si>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</si>
  <si>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</si>
  <si>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</si>
  <si>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</si>
  <si>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</si>
  <si>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</si>
  <si>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</si>
  <si>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</si>
  <si>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</si>
  <si>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</si>
  <si>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</si>
  <si>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</si>
  <si>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</si>
  <si>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</si>
  <si>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</si>
  <si>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</si>
  <si>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</si>
  <si>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</si>
  <si>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</si>
  <si>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</si>
  <si>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</si>
  <si>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</si>
  <si>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</si>
  <si>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</si>
  <si>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</si>
  <si>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</si>
  <si>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</si>
  <si>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</si>
  <si>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</si>
  <si>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</si>
  <si>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</si>
  <si>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</si>
  <si>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</si>
  <si>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</si>
  <si>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</si>
  <si>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</si>
  <si>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</si>
  <si>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</si>
  <si>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</si>
  <si>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</si>
  <si>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</si>
  <si>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</si>
  <si>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</si>
  <si>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</si>
  <si>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</si>
  <si>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</si>
  <si>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</si>
  <si>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</si>
  <si>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</si>
  <si>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</si>
  <si>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</si>
  <si>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</si>
  <si>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</si>
  <si>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</si>
  <si>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</si>
  <si>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</si>
  <si>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</si>
  <si>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</si>
  <si>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</si>
  <si>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</si>
  <si>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</si>
  <si>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</si>
  <si>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</si>
  <si>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</si>
  <si>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</si>
  <si>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</si>
  <si>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</si>
  <si>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</si>
  <si>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</si>
  <si>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</si>
  <si>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</si>
  <si>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</si>
  <si>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</si>
  <si>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</si>
  <si>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</si>
  <si>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</si>
  <si>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</si>
  <si>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</si>
  <si>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</si>
  <si>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</si>
  <si>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</si>
  <si>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</si>
  <si>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</si>
  <si>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</si>
  <si>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</si>
  <si>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</si>
  <si>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</si>
  <si>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</si>
  <si>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</si>
  <si>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</si>
  <si>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</si>
  <si>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</si>
  <si>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</si>
  <si>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</si>
  <si>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</si>
  <si>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</si>
  <si>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</si>
  <si>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</si>
  <si>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</si>
  <si>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</si>
  <si>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</si>
  <si>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</si>
  <si>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</si>
  <si>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</si>
  <si>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</si>
  <si>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</si>
  <si>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</si>
  <si>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</si>
  <si>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</si>
  <si>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</si>
  <si>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</si>
  <si>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</si>
  <si>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</si>
  <si>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</si>
  <si>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</si>
  <si>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</si>
  <si>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</si>
  <si>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</si>
  <si>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</si>
  <si>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</si>
  <si>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</si>
  <si>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</si>
  <si>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</si>
  <si>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</si>
  <si>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</si>
  <si>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</si>
  <si>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</si>
  <si>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</si>
  <si>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</si>
  <si>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</si>
  <si>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</si>
  <si>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</si>
  <si>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</si>
  <si>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</si>
  <si>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</si>
  <si>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</si>
  <si>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</si>
  <si>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</si>
  <si>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</si>
  <si>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</si>
  <si>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</si>
  <si>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</si>
  <si>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</si>
  <si>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</si>
  <si>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</si>
  <si>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</si>
  <si>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</si>
  <si>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</si>
  <si>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</si>
  <si>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</si>
  <si>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</si>
  <si>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</si>
  <si>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</si>
  <si>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</si>
  <si>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</si>
  <si>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</si>
  <si>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</si>
  <si>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</si>
  <si>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</si>
  <si>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</si>
  <si>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</si>
  <si>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</si>
  <si>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</si>
  <si>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</si>
  <si>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</si>
  <si>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</si>
  <si>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</si>
  <si>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</si>
  <si>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</si>
  <si>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</si>
  <si>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</si>
  <si>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</si>
  <si>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</si>
  <si>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</si>
  <si>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</si>
  <si>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</si>
  <si>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</si>
  <si>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</si>
  <si>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</si>
  <si>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</si>
  <si>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</si>
  <si>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</si>
  <si>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</si>
  <si>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</si>
  <si>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</si>
  <si>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</si>
  <si>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</si>
  <si>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</si>
  <si>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</si>
  <si>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</si>
  <si>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</si>
  <si>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</si>
  <si>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</si>
  <si>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</si>
  <si>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</si>
  <si>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</si>
  <si>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</si>
  <si>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</si>
  <si>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</si>
  <si>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</si>
  <si>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</si>
  <si>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</si>
  <si>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</si>
  <si>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</si>
  <si>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</si>
  <si>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</si>
  <si>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</si>
  <si>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</si>
  <si>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</si>
  <si>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</si>
  <si>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</si>
  <si>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</si>
  <si>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</si>
  <si>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</si>
  <si>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</si>
  <si>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</si>
  <si>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</si>
  <si>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</si>
  <si>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</si>
  <si>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</si>
  <si>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</si>
  <si>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</si>
  <si>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</si>
  <si>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</si>
  <si>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</si>
  <si>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</si>
  <si>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</si>
  <si>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</si>
  <si>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</si>
  <si>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</si>
  <si>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</si>
  <si>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</si>
  <si>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</si>
  <si>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</si>
  <si>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</si>
  <si>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</si>
  <si>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</si>
  <si>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</si>
  <si>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</si>
  <si>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</si>
  <si>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</si>
  <si>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</si>
  <si>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</si>
  <si>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</si>
  <si>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</si>
  <si>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</si>
  <si>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</si>
  <si>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</si>
  <si>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</si>
  <si>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</si>
  <si>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</si>
  <si>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</si>
  <si>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</si>
  <si>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</si>
  <si>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</si>
  <si>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</si>
  <si>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</si>
  <si>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</si>
  <si>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</si>
  <si>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</si>
  <si>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</si>
  <si>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</si>
  <si>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</si>
  <si>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</si>
  <si>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</si>
  <si>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</si>
  <si>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</si>
  <si>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</si>
  <si>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</si>
  <si>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</si>
  <si>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</si>
  <si>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</si>
  <si>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</si>
  <si>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</si>
  <si>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</si>
  <si>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</si>
  <si>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</si>
  <si>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</si>
  <si>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</si>
  <si>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</si>
  <si>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</si>
  <si>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</si>
  <si>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</si>
  <si>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</si>
  <si>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</si>
  <si>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</si>
  <si>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</si>
  <si>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</si>
  <si>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</si>
  <si>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</si>
  <si>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</si>
  <si>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</si>
  <si>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</si>
  <si>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</si>
  <si>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</si>
  <si>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</si>
  <si>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</si>
  <si>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</si>
  <si>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</si>
  <si>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</si>
  <si>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</si>
  <si>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</si>
  <si>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</si>
  <si>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</si>
  <si>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</si>
  <si>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</si>
  <si>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</si>
  <si>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</si>
  <si>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</si>
  <si>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</si>
  <si>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</si>
  <si>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</si>
  <si>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</si>
  <si>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</si>
  <si>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</si>
  <si>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</si>
  <si>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</si>
  <si>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</si>
  <si>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</si>
  <si>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</si>
  <si>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</si>
  <si>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</si>
  <si>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</si>
  <si>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</si>
  <si>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</si>
  <si>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</si>
  <si>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</si>
  <si>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</si>
  <si>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</si>
  <si>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</si>
  <si>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</si>
  <si>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</si>
  <si>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</si>
  <si>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</si>
  <si>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</si>
  <si>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</si>
  <si>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</si>
  <si>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</si>
  <si>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</si>
  <si>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</si>
  <si>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</si>
  <si>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</si>
  <si>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</si>
  <si>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</si>
  <si>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</si>
  <si>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</si>
  <si>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</si>
  <si>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</si>
  <si>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</si>
  <si>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</si>
  <si>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</si>
  <si>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</si>
  <si>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</si>
  <si>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</si>
  <si>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</si>
  <si>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</si>
  <si>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</si>
  <si>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</si>
  <si>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</si>
  <si>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</si>
  <si>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</si>
  <si>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</si>
  <si>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</si>
  <si>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</si>
  <si>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</si>
  <si>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</si>
  <si>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</si>
  <si>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</si>
  <si>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</si>
  <si>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</si>
  <si>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</si>
  <si>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</si>
  <si>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</si>
  <si>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</si>
  <si>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</si>
  <si>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</si>
  <si>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</si>
  <si>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</si>
  <si>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</si>
  <si>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</si>
  <si>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</si>
  <si>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</si>
  <si>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</si>
  <si>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</si>
  <si>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</si>
  <si>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</si>
  <si>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</si>
  <si>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</si>
  <si>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</si>
  <si>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</si>
  <si>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</si>
  <si>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</si>
  <si>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</si>
  <si>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</si>
  <si>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</si>
  <si>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</si>
  <si>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</si>
  <si>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</si>
  <si>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</si>
  <si>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</si>
  <si>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</si>
  <si>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</si>
  <si>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</si>
  <si>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</si>
  <si>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</si>
  <si>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</si>
  <si>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</si>
  <si>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</si>
  <si>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</si>
  <si>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</si>
  <si>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</si>
  <si>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</si>
  <si>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</si>
  <si>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</si>
  <si>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</si>
  <si>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</si>
  <si>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</si>
  <si>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</si>
  <si>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</si>
  <si>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</si>
  <si>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</si>
  <si>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</si>
  <si>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</si>
  <si>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</si>
  <si>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</si>
  <si>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</si>
  <si>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</si>
  <si>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</si>
  <si>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</si>
  <si>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</si>
  <si>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</si>
  <si>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</si>
  <si>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</si>
  <si>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</si>
  <si>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</si>
  <si>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</si>
  <si>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</si>
  <si>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</si>
  <si>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</si>
  <si>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</si>
  <si>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</si>
  <si>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</si>
  <si>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</si>
  <si>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</si>
  <si>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</si>
  <si>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</si>
  <si>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</si>
  <si>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</si>
  <si>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</si>
  <si>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</si>
  <si>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</si>
  <si>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</si>
  <si>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</si>
  <si>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</si>
  <si>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</si>
  <si>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</si>
  <si>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</si>
  <si>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</si>
  <si>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</si>
  <si>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</si>
  <si>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</si>
  <si>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</si>
  <si>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</si>
  <si>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</si>
  <si>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</si>
  <si>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</si>
  <si>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</si>
  <si>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</si>
  <si>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</si>
  <si>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</si>
  <si>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</si>
  <si>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</si>
  <si>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</si>
  <si>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</si>
  <si>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</si>
  <si>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</si>
  <si>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</si>
  <si>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</si>
  <si>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</si>
  <si>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</si>
  <si>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</si>
  <si>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</si>
  <si>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</si>
  <si>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</si>
  <si>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</si>
  <si>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</si>
  <si>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</si>
  <si>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</si>
  <si>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</si>
  <si>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</si>
  <si>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</si>
  <si>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</si>
  <si>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</si>
  <si>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</si>
  <si>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</si>
  <si>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</si>
  <si>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</si>
  <si>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</si>
  <si>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</si>
  <si>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</si>
  <si>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</si>
  <si>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</si>
  <si>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</si>
  <si>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</si>
  <si>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</si>
  <si>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</si>
  <si>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</si>
  <si>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</si>
  <si>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</si>
  <si>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</si>
  <si>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</si>
  <si>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</si>
  <si>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</si>
  <si>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</si>
  <si>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</si>
  <si>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</si>
  <si>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</si>
  <si>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</si>
  <si>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</si>
  <si>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</si>
  <si>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</si>
  <si>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</si>
  <si>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</si>
  <si>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</si>
  <si>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</si>
  <si>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</si>
  <si>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</si>
  <si>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</si>
  <si>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</si>
  <si>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</si>
  <si>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</si>
  <si>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</si>
  <si>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</si>
  <si>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</si>
  <si>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</si>
  <si>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</si>
  <si>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</si>
  <si>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</si>
  <si>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</si>
  <si>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</si>
  <si>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</si>
  <si>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</si>
  <si>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</si>
  <si>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</si>
  <si>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</si>
  <si>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</si>
  <si>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</si>
  <si>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</si>
  <si>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</si>
  <si>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</si>
  <si>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</si>
  <si>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</si>
  <si>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</si>
  <si>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</si>
  <si>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</si>
  <si>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</si>
  <si>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</si>
  <si>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</si>
  <si>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</si>
  <si>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</si>
  <si>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</si>
  <si>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</si>
  <si>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</si>
  <si>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</si>
  <si>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</si>
  <si>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</si>
  <si>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</si>
  <si>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</si>
  <si>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</si>
  <si>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</si>
  <si>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</si>
  <si>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</si>
  <si>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</si>
  <si>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</si>
  <si>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</si>
  <si>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</si>
  <si>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</si>
  <si>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</si>
  <si>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</si>
  <si>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</si>
  <si>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</si>
  <si>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</si>
  <si>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</si>
  <si>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</si>
  <si>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</si>
  <si>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</si>
  <si>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</si>
  <si>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</si>
  <si>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</si>
  <si>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</si>
  <si>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</si>
  <si>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</si>
  <si>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</si>
  <si>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</si>
  <si>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</si>
  <si>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</si>
  <si>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</si>
  <si>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</si>
  <si>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</si>
  <si>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</si>
  <si>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</si>
  <si>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</si>
  <si>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</si>
  <si>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</si>
  <si>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</si>
  <si>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</si>
  <si>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</si>
  <si>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</si>
  <si>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</si>
  <si>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</si>
  <si>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</si>
  <si>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</si>
  <si>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</si>
  <si>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</si>
  <si>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</si>
  <si>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</si>
  <si>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</si>
  <si>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</si>
  <si>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</si>
  <si>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</si>
  <si>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</si>
  <si>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</si>
  <si>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</si>
  <si>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</si>
  <si>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</si>
  <si>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</si>
  <si>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</si>
  <si>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</si>
  <si>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</si>
  <si>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</si>
  <si>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</si>
  <si>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</si>
  <si>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</si>
  <si>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</si>
  <si>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</si>
  <si>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</si>
  <si>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</si>
  <si>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</si>
  <si>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</si>
  <si>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</si>
  <si>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</si>
  <si>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</si>
  <si>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</si>
  <si>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</si>
  <si>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</si>
  <si>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</si>
  <si>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</si>
  <si>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</si>
  <si>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</si>
  <si>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</si>
  <si>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</si>
  <si>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</si>
  <si>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</si>
  <si>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</si>
  <si>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</si>
  <si>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</si>
  <si>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</si>
  <si>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</si>
  <si>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</si>
  <si>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</si>
  <si>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</si>
  <si>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</si>
  <si>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</si>
  <si>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</si>
  <si>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</si>
  <si>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</si>
  <si>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</si>
  <si>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</si>
  <si>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</si>
  <si>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</si>
  <si>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</si>
  <si>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</si>
  <si>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</si>
  <si>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</si>
  <si>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</si>
  <si>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</si>
  <si>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</si>
  <si>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</si>
  <si>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</si>
  <si>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</si>
  <si>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</si>
  <si>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</si>
  <si>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</si>
  <si>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</si>
  <si>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</si>
  <si>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</si>
  <si>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</si>
  <si>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</si>
  <si>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</si>
  <si>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</si>
  <si>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</si>
  <si>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</si>
  <si>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</si>
  <si>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</si>
  <si>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</si>
  <si>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</si>
  <si>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</si>
  <si>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</si>
  <si>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</si>
  <si>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</si>
  <si>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</si>
  <si>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</si>
  <si>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</si>
  <si>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</si>
  <si>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</si>
  <si>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</si>
  <si>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</si>
  <si>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</si>
  <si>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</si>
  <si>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</si>
  <si>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</si>
  <si>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</si>
  <si>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</si>
  <si>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</si>
  <si>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</si>
  <si>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</si>
  <si>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</si>
  <si>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</si>
  <si>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</si>
  <si>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</si>
  <si>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</si>
  <si>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</si>
  <si>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</si>
  <si>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</si>
  <si>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</si>
  <si>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</si>
  <si>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</si>
  <si>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</si>
  <si>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</si>
  <si>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</si>
  <si>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</si>
  <si>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</si>
  <si>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</si>
  <si>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</si>
  <si>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</si>
  <si>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</si>
  <si>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</si>
  <si>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</si>
  <si>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</si>
  <si>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</si>
  <si>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</si>
  <si>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</si>
  <si>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</si>
  <si>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</si>
  <si>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</si>
  <si>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</si>
  <si>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</si>
  <si>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</si>
  <si>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</si>
  <si>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</si>
  <si>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</si>
  <si>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</si>
  <si>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</si>
  <si>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</si>
  <si>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</si>
  <si>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</si>
  <si>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</si>
  <si>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</si>
  <si>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</si>
  <si>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</si>
  <si>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</si>
  <si>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</si>
  <si>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</si>
  <si>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</si>
  <si>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</si>
  <si>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</si>
  <si>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</si>
  <si>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</si>
  <si>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</si>
  <si>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</si>
  <si>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</si>
  <si>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</si>
  <si>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</si>
  <si>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</si>
  <si>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</si>
  <si>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</si>
  <si>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</si>
  <si>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</si>
  <si>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</si>
  <si>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</si>
  <si>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</si>
  <si>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</si>
  <si>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</si>
  <si>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</si>
  <si>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</si>
  <si>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</si>
  <si>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</si>
  <si>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</si>
  <si>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</si>
  <si>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</si>
  <si>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</si>
  <si>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</si>
  <si>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</si>
  <si>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</si>
  <si>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</si>
  <si>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</si>
  <si>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</si>
  <si>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</si>
  <si>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</si>
  <si>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</si>
  <si>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</si>
  <si>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</si>
  <si>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</si>
  <si>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</si>
  <si>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</si>
  <si>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</si>
  <si>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</si>
  <si>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</si>
  <si>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</si>
  <si>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</si>
  <si>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</si>
  <si>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</si>
  <si>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</si>
  <si>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</si>
  <si>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</si>
  <si>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</si>
  <si>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</si>
  <si>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</si>
  <si>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</si>
  <si>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</si>
  <si>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</si>
  <si>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</si>
  <si>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</si>
  <si>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</si>
  <si>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</si>
  <si>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</si>
  <si>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</si>
  <si>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</si>
  <si>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</si>
  <si>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</si>
  <si>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</si>
  <si>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</si>
  <si>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</si>
  <si>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</si>
  <si>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</si>
  <si>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</si>
  <si>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</si>
  <si>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</si>
  <si>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</si>
  <si>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</si>
  <si>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</si>
  <si>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</si>
  <si>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</si>
  <si>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</si>
  <si>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</si>
  <si>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</si>
  <si>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</si>
  <si>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</si>
  <si>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</si>
  <si>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</si>
  <si>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</si>
  <si>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</si>
  <si>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</si>
  <si>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</si>
  <si>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</si>
  <si>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</si>
  <si>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</si>
  <si>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</si>
  <si>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</si>
  <si>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</si>
  <si>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</si>
  <si>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</si>
  <si>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</si>
  <si>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</si>
  <si>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</si>
  <si>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</si>
  <si>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</si>
  <si>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</si>
  <si>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</si>
  <si>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</si>
  <si>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</si>
  <si>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</si>
  <si>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</si>
  <si>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</si>
  <si>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</si>
  <si>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</si>
  <si>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</si>
  <si>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</si>
  <si>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</si>
  <si>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</si>
  <si>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</si>
  <si>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</si>
  <si>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</si>
  <si>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</si>
  <si>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</si>
  <si>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</si>
  <si>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</si>
  <si>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</si>
  <si>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</si>
  <si>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</si>
  <si>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</si>
  <si>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</si>
  <si>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</si>
  <si>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</si>
  <si>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</si>
  <si>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</si>
  <si>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</si>
  <si>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</si>
  <si>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</si>
  <si>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</si>
  <si>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</si>
  <si>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</si>
  <si>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</si>
  <si>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</si>
  <si>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</si>
  <si>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</si>
  <si>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</si>
  <si>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</si>
  <si>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</si>
  <si>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</si>
  <si>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</si>
  <si>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</si>
  <si>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</si>
  <si>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</si>
  <si>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</si>
  <si>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</si>
  <si>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</si>
  <si>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</si>
  <si>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</si>
  <si>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</si>
  <si>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</si>
  <si>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</si>
  <si>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</si>
  <si>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</si>
  <si>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</si>
  <si>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</si>
  <si>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</si>
  <si>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</si>
  <si>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</si>
  <si>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</si>
  <si>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</si>
  <si>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</si>
  <si>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</si>
  <si>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</si>
  <si>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</si>
  <si>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</si>
  <si>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</si>
  <si>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</si>
  <si>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</si>
  <si>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</si>
  <si>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</si>
  <si>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</si>
  <si>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</si>
  <si>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</si>
  <si>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</si>
  <si>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</si>
  <si>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</si>
  <si>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</si>
  <si>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</si>
  <si>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</si>
  <si>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</si>
  <si>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</si>
  <si>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</si>
  <si>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</si>
  <si>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</si>
  <si>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</si>
  <si>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</si>
  <si>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</si>
  <si>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</si>
  <si>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</si>
  <si>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</si>
  <si>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</si>
  <si>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</si>
  <si>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</si>
  <si>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</si>
  <si>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</si>
  <si>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</si>
  <si>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</si>
  <si>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</si>
  <si>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</si>
  <si>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</si>
  <si>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</si>
  <si>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</si>
  <si>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</si>
  <si>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</si>
  <si>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</si>
  <si>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</si>
  <si>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</si>
  <si>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</si>
  <si>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</si>
  <si>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</si>
  <si>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</si>
  <si>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</si>
  <si>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</si>
  <si>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</si>
  <si>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</si>
  <si>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</si>
  <si>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</si>
  <si>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</si>
  <si>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</si>
  <si>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</si>
  <si>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</si>
  <si>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</si>
  <si>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</si>
  <si>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</si>
  <si>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</si>
  <si>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</si>
  <si>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</si>
  <si>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</si>
  <si>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</si>
  <si>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</si>
  <si>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</si>
  <si>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</si>
  <si>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</si>
  <si>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</si>
  <si>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</si>
  <si>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</si>
  <si>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</si>
  <si>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</si>
  <si>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</si>
  <si>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</si>
  <si>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</si>
  <si>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</si>
  <si>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</si>
  <si>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</si>
  <si>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</si>
  <si>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</si>
  <si>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</si>
  <si>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</si>
  <si>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</si>
  <si>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</si>
  <si>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</si>
  <si>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</si>
  <si>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</si>
  <si>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</si>
  <si>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</si>
  <si>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</si>
  <si>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</si>
  <si>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</si>
  <si>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</si>
  <si>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</si>
  <si>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</si>
  <si>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</si>
  <si>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</si>
  <si>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</si>
  <si>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</si>
  <si>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</si>
  <si>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</si>
  <si>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</si>
  <si>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</si>
  <si>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</si>
  <si>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</si>
  <si>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</si>
  <si>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</si>
  <si>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</si>
  <si>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</si>
  <si>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</si>
  <si>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</si>
  <si>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</si>
  <si>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</si>
  <si>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</si>
  <si>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</si>
  <si>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</si>
  <si>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</si>
  <si>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</si>
  <si>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</si>
  <si>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</si>
  <si>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</si>
  <si>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</si>
  <si>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</si>
  <si>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</si>
  <si>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</si>
  <si>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</si>
  <si>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</si>
  <si>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</si>
  <si>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</si>
  <si>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</si>
  <si>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</si>
  <si>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</si>
  <si>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</si>
  <si>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</si>
  <si>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</si>
  <si>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</si>
  <si>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</si>
  <si>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</si>
  <si>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</si>
  <si>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</si>
  <si>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</si>
  <si>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</si>
  <si>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</si>
  <si>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</si>
  <si>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</si>
  <si>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</si>
  <si>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</si>
  <si>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</si>
  <si>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</si>
  <si>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</si>
  <si>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</si>
  <si>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</si>
  <si>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</si>
  <si>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</si>
  <si>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</si>
  <si>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</si>
  <si>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</si>
  <si>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</si>
  <si>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</si>
  <si>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</si>
  <si>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</si>
  <si>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</si>
  <si>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</si>
  <si>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</si>
  <si>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</si>
  <si>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</si>
  <si>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</si>
  <si>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</si>
  <si>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</si>
  <si>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</si>
  <si>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</si>
  <si>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</si>
  <si>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</si>
  <si>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</si>
  <si>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</si>
  <si>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</si>
  <si>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</si>
  <si>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</si>
  <si>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</si>
  <si>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</si>
  <si>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</si>
  <si>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</si>
  <si>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</si>
  <si>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</si>
  <si>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</si>
  <si>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</si>
  <si>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</si>
  <si>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</si>
  <si>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</si>
  <si>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</si>
  <si>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</si>
  <si>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</si>
  <si>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</si>
  <si>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</si>
  <si>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</si>
  <si>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</si>
  <si>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</si>
  <si>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</si>
  <si>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</si>
  <si>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</si>
  <si>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</si>
  <si>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</si>
  <si>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</si>
  <si>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</si>
  <si>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</si>
  <si>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</si>
  <si>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</si>
  <si>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</si>
  <si>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</si>
  <si>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</si>
  <si>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</si>
  <si>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</si>
  <si>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</si>
  <si>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</si>
  <si>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</si>
  <si>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</si>
  <si>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</si>
  <si>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</si>
  <si>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</si>
  <si>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</si>
  <si>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</si>
  <si>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</si>
  <si>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</si>
  <si>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</si>
  <si>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</si>
  <si>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</si>
  <si>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</si>
  <si>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</si>
  <si>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</si>
  <si>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</si>
  <si>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</si>
  <si>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</si>
  <si>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</si>
  <si>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</si>
  <si>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</si>
  <si>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</si>
  <si>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</si>
  <si>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</si>
  <si>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</si>
  <si>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</si>
  <si>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</si>
  <si>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</si>
  <si>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</si>
  <si>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</si>
  <si>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</si>
  <si>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</si>
  <si>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</si>
  <si>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</si>
  <si>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</si>
  <si>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</si>
  <si>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</si>
  <si>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</si>
  <si>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</si>
  <si>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</si>
  <si>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</si>
  <si>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</si>
  <si>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</si>
  <si>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</si>
  <si>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</si>
  <si>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</si>
  <si>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</si>
  <si>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</si>
  <si>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</si>
  <si>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</si>
  <si>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</si>
  <si>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</si>
  <si>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</si>
  <si>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</si>
  <si>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</si>
  <si>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</si>
  <si>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</si>
  <si>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</si>
  <si>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</si>
  <si>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</si>
  <si>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</si>
  <si>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</si>
  <si>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</si>
  <si>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</si>
  <si>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</si>
  <si>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</si>
  <si>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</si>
  <si>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</si>
  <si>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</si>
  <si>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</si>
  <si>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</si>
  <si>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</si>
  <si>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</si>
  <si>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</si>
  <si>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</si>
  <si>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</si>
  <si>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</si>
  <si>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</si>
  <si>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</si>
  <si>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</si>
  <si>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</si>
  <si>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</si>
  <si>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</si>
  <si>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</si>
  <si>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</si>
  <si>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</si>
  <si>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</si>
  <si>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</si>
  <si>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</si>
  <si>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</si>
  <si>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</si>
  <si>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</si>
  <si>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</si>
  <si>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</si>
  <si>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</si>
  <si>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</si>
  <si>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</si>
  <si>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</si>
  <si>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</si>
  <si>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</si>
  <si>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</si>
  <si>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</si>
  <si>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</si>
  <si>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</si>
  <si>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</si>
  <si>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</si>
  <si>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</si>
  <si>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</si>
  <si>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</si>
  <si>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</si>
  <si>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</si>
  <si>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</si>
  <si>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</si>
  <si>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</si>
  <si>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</si>
  <si>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</si>
  <si>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</si>
  <si>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</si>
  <si>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</si>
  <si>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</si>
  <si>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</si>
  <si>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</si>
  <si>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</si>
  <si>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</si>
  <si>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</si>
  <si>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</si>
  <si>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</si>
  <si>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</si>
  <si>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</si>
  <si>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</si>
  <si>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</si>
  <si>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</si>
  <si>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</si>
  <si>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</si>
  <si>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</si>
  <si>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</si>
  <si>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</si>
  <si>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</si>
  <si>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</si>
  <si>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</si>
  <si>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</si>
  <si>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</si>
  <si>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</si>
  <si>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</si>
  <si>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</si>
  <si>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</si>
  <si>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</si>
  <si>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</si>
  <si>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</si>
  <si>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</si>
  <si>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</si>
  <si>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</si>
  <si>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</si>
  <si>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</si>
  <si>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</si>
  <si>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</si>
  <si>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</si>
  <si>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</si>
  <si>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</si>
  <si>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</si>
  <si>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</si>
  <si>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</si>
  <si>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</si>
  <si>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</si>
  <si>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</si>
  <si>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</si>
  <si>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</si>
  <si>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</si>
  <si>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</si>
  <si>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</si>
  <si>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</si>
  <si>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</si>
  <si>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</si>
  <si>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</si>
  <si>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</si>
  <si>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</si>
  <si>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</si>
  <si>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</si>
  <si>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</si>
  <si>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</si>
  <si>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</si>
  <si>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</si>
  <si>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</si>
  <si>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</si>
  <si>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</si>
  <si>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</si>
  <si>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</si>
  <si>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</si>
  <si>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</si>
  <si>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</si>
  <si>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</si>
  <si>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</si>
  <si>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</si>
  <si>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</si>
  <si>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</si>
  <si>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</si>
  <si>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</si>
  <si>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</si>
  <si>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</si>
  <si>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</si>
  <si>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</si>
  <si>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</si>
  <si>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</si>
  <si>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</si>
  <si>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</si>
  <si>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</si>
  <si>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</si>
  <si>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</si>
  <si>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</si>
  <si>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</si>
  <si>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</si>
  <si>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</si>
  <si>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</si>
  <si>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</si>
  <si>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</si>
  <si>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</si>
  <si>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</si>
  <si>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</si>
  <si>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</si>
  <si>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</si>
  <si>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</si>
  <si>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</si>
  <si>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</si>
  <si>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</si>
  <si>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</si>
  <si>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</si>
  <si>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</si>
  <si>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</si>
  <si>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</si>
  <si>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</si>
  <si>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</si>
  <si>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</si>
  <si>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</si>
  <si>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</si>
  <si>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</si>
  <si>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</si>
  <si>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</si>
  <si>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</si>
  <si>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</si>
  <si>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</si>
  <si>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</si>
  <si>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</si>
  <si>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</si>
  <si>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</si>
  <si>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</si>
  <si>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</si>
  <si>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</si>
  <si>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</si>
  <si>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</si>
  <si>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</si>
  <si>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</si>
  <si>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</si>
  <si>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</si>
  <si>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</si>
  <si>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</si>
  <si>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</si>
  <si>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</si>
  <si>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</si>
  <si>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</si>
  <si>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</si>
  <si>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</si>
  <si>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</si>
  <si>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</si>
  <si>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</si>
  <si>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</si>
  <si>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</si>
  <si>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</si>
  <si>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</si>
  <si>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</si>
  <si>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</si>
  <si>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</si>
  <si>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</si>
  <si>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</si>
  <si>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</si>
  <si>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</si>
  <si>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</si>
  <si>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</si>
  <si>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</si>
  <si>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</si>
  <si>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</si>
  <si>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</si>
  <si>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</si>
  <si>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</si>
  <si>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</si>
  <si>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</si>
  <si>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</si>
  <si>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</si>
  <si>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</si>
  <si>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</si>
  <si>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</si>
  <si>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</si>
  <si>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</si>
  <si>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</si>
  <si>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</si>
  <si>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</si>
  <si>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</si>
  <si>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</si>
  <si>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</si>
  <si>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</si>
  <si>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</si>
  <si>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</si>
  <si>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</si>
  <si>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</si>
  <si>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</si>
  <si>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</si>
  <si>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</si>
  <si>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</si>
  <si>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</si>
  <si>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</si>
  <si>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</si>
  <si>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</si>
  <si>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</si>
  <si>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</si>
  <si>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</si>
  <si>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</si>
  <si>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</si>
  <si>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</si>
  <si>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</si>
  <si>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</si>
  <si>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</si>
  <si>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</si>
  <si>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</si>
  <si>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</si>
  <si>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</si>
  <si>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</si>
  <si>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</si>
  <si>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</si>
  <si>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</si>
  <si>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</si>
  <si>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</si>
  <si>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</si>
  <si>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</si>
  <si>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</si>
  <si>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</si>
  <si>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</si>
  <si>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</si>
  <si>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</si>
  <si>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</si>
  <si>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</si>
  <si>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</si>
  <si>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</si>
  <si>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</si>
  <si>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</si>
  <si>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</si>
  <si>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</si>
  <si>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</si>
  <si>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</si>
  <si>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</si>
  <si>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</si>
  <si>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</si>
  <si>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</si>
  <si>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</si>
  <si>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</si>
  <si>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</si>
  <si>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</si>
  <si>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</si>
  <si>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</si>
  <si>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</si>
  <si>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</si>
  <si>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</si>
  <si>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</si>
  <si>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</si>
  <si>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</si>
  <si>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</si>
  <si>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</si>
  <si>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</si>
  <si>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</si>
  <si>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</si>
  <si>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</si>
  <si>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</si>
  <si>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</si>
  <si>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</si>
  <si>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</si>
  <si>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</si>
  <si>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</si>
  <si>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</si>
  <si>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</si>
  <si>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</si>
  <si>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</si>
  <si>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</si>
  <si>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</si>
  <si>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</si>
  <si>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</si>
  <si>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</si>
  <si>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</si>
  <si>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</si>
  <si>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</si>
  <si>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</si>
  <si>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</si>
  <si>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</si>
  <si>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</si>
  <si>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</si>
  <si>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</si>
  <si>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</si>
  <si>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</si>
  <si>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</si>
  <si>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</si>
  <si>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</si>
  <si>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</si>
  <si>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</si>
  <si>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</si>
  <si>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</si>
  <si>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</si>
  <si>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</si>
  <si>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</si>
  <si>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</si>
  <si>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</si>
  <si>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</si>
  <si>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</si>
  <si>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</si>
  <si>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</si>
  <si>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</si>
  <si>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</si>
  <si>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</si>
  <si>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</si>
  <si>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</si>
  <si>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</si>
  <si>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</si>
  <si>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</si>
  <si>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</si>
  <si>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</si>
  <si>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</si>
  <si>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</si>
  <si>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</si>
  <si>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</si>
  <si>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</si>
  <si>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</si>
  <si>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</si>
  <si>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</si>
  <si>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</si>
  <si>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</si>
  <si>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</si>
  <si>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</si>
  <si>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</si>
  <si>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</si>
  <si>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</si>
  <si>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</si>
  <si>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</si>
  <si>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</si>
  <si>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</si>
  <si>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</si>
  <si>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</si>
  <si>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</si>
  <si>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</si>
  <si>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</si>
  <si>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</si>
  <si>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</si>
  <si>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</si>
  <si>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</si>
  <si>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</si>
  <si>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</si>
  <si>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</si>
  <si>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</si>
  <si>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</si>
  <si>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</si>
  <si>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</si>
  <si>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</si>
  <si>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</si>
  <si>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</si>
  <si>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</si>
  <si>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</si>
  <si>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</si>
  <si>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</si>
  <si>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</si>
  <si>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</si>
  <si>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</si>
  <si>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</si>
  <si>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</si>
  <si>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</si>
  <si>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</si>
  <si>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</si>
  <si>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</si>
  <si>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</si>
  <si>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</si>
  <si>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</si>
  <si>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</si>
  <si>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</si>
  <si>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</si>
  <si>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</si>
  <si>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</si>
  <si>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</si>
  <si>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</si>
  <si>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</si>
  <si>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</si>
  <si>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</si>
  <si>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</si>
  <si>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</si>
  <si>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</si>
  <si>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</si>
  <si>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</si>
  <si>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</si>
  <si>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</si>
  <si>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</si>
  <si>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</si>
  <si>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</si>
  <si>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</si>
  <si>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</si>
  <si>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</si>
  <si>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</si>
  <si>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</si>
  <si>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</si>
  <si>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</si>
  <si>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</si>
  <si>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</si>
  <si>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</si>
  <si>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</si>
  <si>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</si>
  <si>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</si>
  <si>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</si>
  <si>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</si>
  <si>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</si>
  <si>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</si>
  <si>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</si>
  <si>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</si>
  <si>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</si>
  <si>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</si>
  <si>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</si>
  <si>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</si>
  <si>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</si>
  <si>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</si>
  <si>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</si>
  <si>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</si>
  <si>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</si>
  <si>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</si>
  <si>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</si>
  <si>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</si>
  <si>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</si>
  <si>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</si>
  <si>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</si>
  <si>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</si>
  <si>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</si>
  <si>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</si>
  <si>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</si>
  <si>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</si>
  <si>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</si>
  <si>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</si>
  <si>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</si>
  <si>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</si>
  <si>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</si>
  <si>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</si>
  <si>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</si>
  <si>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</si>
  <si>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</si>
  <si>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</si>
  <si>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</si>
  <si>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</si>
  <si>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</si>
  <si>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</si>
  <si>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</si>
  <si>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</si>
  <si>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</si>
  <si>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</si>
  <si>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</si>
  <si>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</si>
  <si>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</si>
  <si>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</si>
  <si>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</si>
  <si>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</si>
  <si>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</si>
  <si>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</si>
  <si>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</si>
  <si>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</si>
  <si>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</si>
  <si>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</si>
  <si>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</si>
  <si>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</si>
  <si>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</si>
  <si>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</si>
  <si>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</si>
  <si>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</si>
  <si>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</si>
  <si>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</si>
  <si>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</si>
  <si>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</si>
  <si>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</si>
  <si>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</si>
  <si>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</si>
  <si>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</si>
  <si>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</si>
  <si>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</si>
  <si>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</si>
  <si>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</si>
  <si>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</si>
  <si>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</si>
  <si>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</si>
  <si>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</si>
  <si>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</si>
  <si>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</si>
  <si>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</si>
  <si>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</si>
  <si>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</si>
  <si>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</si>
  <si>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</si>
  <si>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</si>
  <si>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</si>
  <si>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</si>
  <si>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</si>
  <si>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</si>
  <si>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</si>
  <si>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</si>
  <si>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</si>
  <si>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</si>
  <si>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</si>
  <si>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</si>
  <si>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</si>
  <si>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</si>
  <si>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</si>
  <si>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</si>
  <si>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</si>
  <si>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</si>
  <si>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</si>
  <si>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</si>
  <si>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</si>
  <si>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</si>
  <si>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</si>
  <si>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</si>
  <si>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</si>
  <si>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</si>
  <si>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</si>
  <si>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</si>
  <si>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</si>
  <si>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</si>
  <si>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</si>
  <si>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</si>
  <si>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</si>
  <si>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</si>
  <si>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</si>
  <si>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</si>
  <si>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</si>
  <si>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</si>
  <si>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</si>
  <si>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</si>
  <si>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</si>
  <si>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</si>
  <si>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</si>
  <si>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</si>
  <si>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</si>
  <si>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</si>
  <si>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</si>
  <si>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</si>
  <si>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</si>
  <si>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</si>
  <si>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</si>
  <si>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</si>
  <si>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</si>
  <si>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</si>
  <si>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</si>
  <si>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</si>
  <si>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</si>
  <si>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</si>
  <si>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</si>
  <si>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</si>
  <si>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</si>
  <si>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</si>
  <si>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</si>
  <si>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</si>
  <si>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</si>
  <si>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</si>
  <si>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</si>
  <si>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</si>
  <si>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</si>
  <si>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</si>
  <si>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</si>
  <si>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</si>
  <si>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</si>
  <si>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</si>
  <si>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</si>
  <si>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</si>
  <si>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</si>
  <si>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</si>
  <si>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</si>
  <si>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</si>
  <si>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</si>
  <si>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</si>
  <si>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</si>
  <si>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</si>
  <si>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Phay,Suki</t>
  </si>
  <si>
    <t xml:space="preserve">Alex, Jonathan </t>
  </si>
  <si>
    <t>QiAn, Vijay, Alex</t>
  </si>
  <si>
    <t>Suki, Vijay, Alex</t>
  </si>
  <si>
    <t>Wei Yen,Vijay</t>
  </si>
  <si>
    <t>Jia Leong,Phay, Vijay</t>
  </si>
  <si>
    <t>Wei Yen, Jia Leong, Vijay</t>
  </si>
  <si>
    <t>Jia Leong,Phay</t>
  </si>
  <si>
    <t>Phay,QiAn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</si>
</sst>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7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9" fillId="21" borderId="79" xfId="0" applyNumberFormat="1" applyFont="1" applyFill="1" applyBorder="1"/>
    <xf numFmtId="0" fontId="55" fillId="0" borderId="13" xfId="0" applyNumberFormat="1" applyFont="1" applyBorder="1" applyAlignment="1">
      <alignment horizontal="left" vertical="center"/>
    </xf>
    <xf numFmtId="0" fontId="23" fillId="15" borderId="40" xfId="0" applyNumberFormat="1" applyFont="1" applyFill="1" applyBorder="1" applyAlignment="1">
      <alignment horizontal="left" vertical="top"/>
    </xf>
    <xf numFmtId="0" fontId="23" fillId="7" borderId="40" xfId="0" applyNumberFormat="1" applyFont="1" applyFill="1" applyBorder="1" applyAlignment="1">
      <alignment horizontal="left" vertical="top"/>
    </xf>
    <xf numFmtId="0" fontId="9" fillId="32" borderId="79" xfId="0" applyNumberFormat="1" applyFont="1" applyFill="1" applyBorder="1"/>
    <xf numFmtId="0" fontId="9" fillId="32" borderId="57" xfId="0" applyNumberFormat="1" applyFont="1" applyFill="1" applyBorder="1"/>
    <xf numFmtId="0" fontId="19" fillId="0" borderId="13" xfId="0" applyNumberFormat="1" applyFont="1" applyBorder="1" applyAlignment="1">
      <alignment horizontal="left" vertical="center"/>
    </xf>
    <xf numFmtId="0" fontId="9" fillId="21" borderId="57" xfId="0" applyNumberFormat="1" applyFont="1" applyFill="1" applyBorder="1"/>
    <xf numFmtId="0" fontId="19" fillId="7" borderId="40" xfId="0" applyNumberFormat="1" applyFont="1" applyFill="1" applyBorder="1" applyAlignment="1">
      <alignment horizontal="left" vertical="top"/>
    </xf>
    <xf numFmtId="0" fontId="9" fillId="15" borderId="56" xfId="0" applyNumberFormat="1" applyFont="1" applyFill="1" applyBorder="1"/>
    <xf numFmtId="0" fontId="23" fillId="15" borderId="59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center" vertical="center"/>
    </xf>
    <xf numFmtId="0" fontId="23" fillId="15" borderId="41" xfId="0" applyNumberFormat="1" applyFont="1" applyFill="1" applyBorder="1" applyAlignment="1">
      <alignment horizontal="left" vertical="center"/>
    </xf>
    <xf numFmtId="0" fontId="19" fillId="7" borderId="41" xfId="0" applyNumberFormat="1" applyFont="1" applyFill="1" applyBorder="1" applyAlignment="1">
      <alignment horizontal="left" vertical="center"/>
    </xf>
    <xf numFmtId="0" fontId="19" fillId="7" borderId="59" xfId="0" applyNumberFormat="1" applyFont="1" applyFill="1" applyBorder="1" applyAlignment="1">
      <alignment horizontal="left" vertical="center"/>
    </xf>
    <xf numFmtId="0" fontId="34" fillId="15" borderId="40" xfId="0" applyNumberFormat="1" applyFont="1" applyFill="1" applyBorder="1"/>
    <xf numFmtId="0" fontId="19" fillId="15" borderId="40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left" vertical="center"/>
    </xf>
    <xf numFmtId="0" fontId="19" fillId="7" borderId="15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vertical="center"/>
    </xf>
  </cellXfs>
  <cellStyles count="1">
    <cellStyle name="Normal" xfId="0" builtinId="0"/>
  </cellStyles>
  <dxfs count="53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1"/>
      <c r="H2" s="821"/>
      <c r="I2" s="821"/>
      <c r="J2" s="821"/>
      <c r="K2" s="8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3">
        <v>2024</v>
      </c>
      <c r="D4" s="814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814"/>
      <c r="T4" s="814"/>
      <c r="U4" s="814"/>
      <c r="V4" s="814"/>
      <c r="W4" s="814"/>
      <c r="X4" s="814"/>
      <c r="Y4" s="814"/>
      <c r="Z4" s="814"/>
      <c r="AA4" s="814"/>
      <c r="AB4" s="814"/>
      <c r="AC4" s="814"/>
      <c r="AD4" s="814"/>
      <c r="AE4" s="814"/>
      <c r="AF4" s="814"/>
      <c r="AG4" s="814"/>
      <c r="AH4" s="814"/>
      <c r="AI4" s="814"/>
      <c r="AJ4" s="814"/>
      <c r="AK4" s="814"/>
      <c r="AL4" s="814"/>
      <c r="AM4" s="814"/>
      <c r="AN4" s="814"/>
      <c r="AO4" s="814"/>
      <c r="AP4" s="814"/>
      <c r="AQ4" s="814"/>
      <c r="AR4" s="814"/>
      <c r="AS4" s="814"/>
      <c r="AT4" s="814"/>
      <c r="AU4" s="814"/>
      <c r="AV4" s="814"/>
      <c r="AW4" s="814"/>
      <c r="AX4" s="814"/>
      <c r="AY4" s="814"/>
      <c r="AZ4" s="814"/>
      <c r="BA4" s="814"/>
      <c r="BB4" s="814"/>
      <c r="BC4" s="815"/>
    </row>
    <row r="5" spans="1:55">
      <c r="A5" s="473"/>
      <c r="B5" s="474" t="s">
        <v>1</v>
      </c>
      <c r="C5" s="816" t="s">
        <v>2</v>
      </c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7"/>
      <c r="P5" s="818" t="s">
        <v>3</v>
      </c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9"/>
      <c r="AC5" s="818" t="s">
        <v>4</v>
      </c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9"/>
      <c r="AP5" s="818" t="s">
        <v>5</v>
      </c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9"/>
      <c r="BC5" s="485" t="s">
        <v>1</v>
      </c>
    </row>
    <row r="6" spans="1:55">
      <c r="A6" s="473"/>
      <c r="B6" s="475" t="s">
        <v>1</v>
      </c>
      <c r="C6" s="820" t="s">
        <v>6</v>
      </c>
      <c r="D6" s="820"/>
      <c r="E6" s="820"/>
      <c r="F6" s="820"/>
      <c r="G6" s="822"/>
      <c r="H6" s="811" t="s">
        <v>7</v>
      </c>
      <c r="I6" s="811"/>
      <c r="J6" s="811"/>
      <c r="K6" s="812"/>
      <c r="L6" s="811" t="s">
        <v>8</v>
      </c>
      <c r="M6" s="811"/>
      <c r="N6" s="811"/>
      <c r="O6" s="812"/>
      <c r="P6" s="811" t="s">
        <v>9</v>
      </c>
      <c r="Q6" s="811"/>
      <c r="R6" s="811"/>
      <c r="S6" s="811"/>
      <c r="T6" s="812"/>
      <c r="U6" s="811" t="s">
        <v>10</v>
      </c>
      <c r="V6" s="811"/>
      <c r="W6" s="811"/>
      <c r="X6" s="812"/>
      <c r="Y6" s="811" t="s">
        <v>11</v>
      </c>
      <c r="Z6" s="811"/>
      <c r="AA6" s="811"/>
      <c r="AB6" s="812"/>
      <c r="AC6" s="811" t="s">
        <v>12</v>
      </c>
      <c r="AD6" s="811"/>
      <c r="AE6" s="811"/>
      <c r="AF6" s="811"/>
      <c r="AG6" s="812"/>
      <c r="AH6" s="811" t="s">
        <v>13</v>
      </c>
      <c r="AI6" s="811"/>
      <c r="AJ6" s="811"/>
      <c r="AK6" s="812"/>
      <c r="AL6" s="811" t="s">
        <v>14</v>
      </c>
      <c r="AM6" s="811"/>
      <c r="AN6" s="811"/>
      <c r="AO6" s="811"/>
      <c r="AP6" s="812"/>
      <c r="AQ6" s="811" t="s">
        <v>15</v>
      </c>
      <c r="AR6" s="811"/>
      <c r="AS6" s="811"/>
      <c r="AT6" s="812"/>
      <c r="AU6" s="811" t="s">
        <v>16</v>
      </c>
      <c r="AV6" s="811"/>
      <c r="AW6" s="811"/>
      <c r="AX6" s="812"/>
      <c r="AY6" s="820" t="s">
        <v>17</v>
      </c>
      <c r="AZ6" s="820"/>
      <c r="BA6" s="820"/>
      <c r="BB6" s="82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3" t="s">
        <v>76</v>
      </c>
      <c r="B1" s="823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7" priority="1">
      <formula>AND(ISNUMBER(N6), N6&gt;=5, NOT(ISBLANK(O6)))</formula>
    </cfRule>
    <cfRule type="expression" dxfId="536" priority="2">
      <formula>AND(ISNUMBER(N6), N6&gt;=5)</formula>
    </cfRule>
    <cfRule type="expression" dxfId="535" priority="3">
      <formula>AND(ISNUMBER(N6), N6&lt;5, NOT(ISBLANK(O6)))</formula>
    </cfRule>
    <cfRule type="expression" dxfId="53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3" priority="1">
      <formula>AND(ISNUMBER(N6), N6&gt;=5, NOT(ISBLANK(O6)))</formula>
    </cfRule>
    <cfRule type="expression" dxfId="532" priority="2">
      <formula>AND(ISNUMBER(N6), N6&gt;=5)</formula>
    </cfRule>
    <cfRule type="expression" dxfId="531" priority="3">
      <formula>AND(ISNUMBER(N6), N6&lt;5, NOT(ISBLANK(O6)))</formula>
    </cfRule>
    <cfRule type="expression" dxfId="53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9" priority="1">
      <formula>AND(ISNUMBER(N6), N6&gt;=5, NOT(ISBLANK(O6)))</formula>
    </cfRule>
    <cfRule type="expression" dxfId="528" priority="2">
      <formula>AND(ISNUMBER(N6), N6&gt;=5)</formula>
    </cfRule>
    <cfRule type="expression" dxfId="527" priority="3">
      <formula>AND(ISNUMBER(N6), N6&lt;5, NOT(ISBLANK(O6)))</formula>
    </cfRule>
    <cfRule type="expression" dxfId="52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5" priority="1">
      <formula>AND(ISNUMBER(N6), N6&gt;=5, NOT(ISBLANK(O6)))</formula>
    </cfRule>
    <cfRule type="expression" dxfId="524" priority="2">
      <formula>AND(ISNUMBER(N6), N6&gt;=5)</formula>
    </cfRule>
    <cfRule type="expression" dxfId="523" priority="3">
      <formula>AND(ISNUMBER(N6), N6&lt;5, NOT(ISBLANK(O6)))</formula>
    </cfRule>
    <cfRule type="expression" dxfId="52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1" priority="1">
      <formula>AND(ISNUMBER(N6), N6&gt;=5, NOT(ISBLANK(O6)))</formula>
    </cfRule>
    <cfRule type="expression" dxfId="520" priority="2">
      <formula>AND(ISNUMBER(N6), N6&gt;=5)</formula>
    </cfRule>
    <cfRule type="expression" dxfId="519" priority="3">
      <formula>AND(ISNUMBER(N6), N6&lt;5, NOT(ISBLANK(O6)))</formula>
    </cfRule>
    <cfRule type="expression" dxfId="51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7" priority="1">
      <formula>AND(ISNUMBER(N6), N6&gt;=5, NOT(ISBLANK(O6)))</formula>
    </cfRule>
    <cfRule type="expression" dxfId="516" priority="2">
      <formula>AND(ISNUMBER(N6), N6&gt;=5)</formula>
    </cfRule>
    <cfRule type="expression" dxfId="515" priority="3">
      <formula>AND(ISNUMBER(N6), N6&lt;5, NOT(ISBLANK(O6)))</formula>
    </cfRule>
    <cfRule type="expression" dxfId="51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3" priority="1">
      <formula>AND(ISNUMBER(N6), N6&gt;=5, NOT(ISBLANK(O6)))</formula>
    </cfRule>
    <cfRule type="expression" dxfId="512" priority="2">
      <formula>AND(ISNUMBER(N6), N6&gt;=5)</formula>
    </cfRule>
    <cfRule type="expression" dxfId="511" priority="3">
      <formula>AND(ISNUMBER(N6), N6&lt;5, NOT(ISBLANK(O6)))</formula>
    </cfRule>
    <cfRule type="expression" dxfId="51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9" priority="1">
      <formula>AND(ISNUMBER(N6), N6&gt;=5, NOT(ISBLANK(O6)))</formula>
    </cfRule>
    <cfRule type="expression" dxfId="508" priority="2">
      <formula>AND(ISNUMBER(N6), N6&gt;=5)</formula>
    </cfRule>
    <cfRule type="expression" dxfId="507" priority="3">
      <formula>AND(ISNUMBER(N6), N6&lt;5, NOT(ISBLANK(O6)))</formula>
    </cfRule>
    <cfRule type="expression" dxfId="50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5" priority="1">
      <formula>AND(ISNUMBER(N6), N6&gt;=5, NOT(ISBLANK(O6)))</formula>
    </cfRule>
    <cfRule type="expression" dxfId="504" priority="2">
      <formula>AND(ISNUMBER(N6), N6&gt;=5)</formula>
    </cfRule>
    <cfRule type="expression" dxfId="503" priority="3">
      <formula>AND(ISNUMBER(N6), N6&lt;5, NOT(ISBLANK(O6)))</formula>
    </cfRule>
    <cfRule type="expression" dxfId="50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185</v>
      </c>
      <c r="G5" s="223" t="s">
        <v>186</v>
      </c>
      <c r="H5" s="223" t="s">
        <v>187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1" priority="1">
      <formula>AND(ISNUMBER(N6), N6&gt;=5, NOT(ISBLANK(O6)))</formula>
    </cfRule>
    <cfRule type="expression" dxfId="500" priority="2">
      <formula>AND(ISNUMBER(N6), N6&gt;=5)</formula>
    </cfRule>
    <cfRule type="expression" dxfId="499" priority="3">
      <formula>AND(ISNUMBER(N6), N6&lt;5, NOT(ISBLANK(O6)))</formula>
    </cfRule>
    <cfRule type="expression" dxfId="49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192</v>
      </c>
      <c r="I12" s="515" t="s">
        <v>192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192</v>
      </c>
      <c r="I13" s="515" t="s">
        <v>192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194</v>
      </c>
      <c r="I16" s="515" t="s">
        <v>54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194</v>
      </c>
      <c r="I17" s="515" t="s">
        <v>54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194</v>
      </c>
      <c r="I18" s="515" t="s">
        <v>54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194</v>
      </c>
      <c r="I19" s="452" t="s">
        <v>54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194</v>
      </c>
      <c r="I20" s="452" t="s">
        <v>54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195</v>
      </c>
      <c r="I21" s="452" t="s">
        <v>196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195</v>
      </c>
      <c r="I22" s="452" t="s">
        <v>196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197</v>
      </c>
      <c r="I23" s="452" t="s">
        <v>198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199</v>
      </c>
      <c r="I24" s="452" t="s">
        <v>198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199</v>
      </c>
      <c r="I25" s="575" t="s">
        <v>200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199</v>
      </c>
      <c r="I26" s="575" t="s">
        <v>200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201</v>
      </c>
      <c r="I27" s="575" t="s">
        <v>200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201</v>
      </c>
      <c r="I28" s="575" t="s">
        <v>200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202</v>
      </c>
      <c r="I29" s="575" t="s">
        <v>203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202</v>
      </c>
      <c r="I30" s="575" t="s">
        <v>203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202</v>
      </c>
      <c r="I31" s="575" t="s">
        <v>203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204</v>
      </c>
      <c r="I32" s="575" t="s">
        <v>203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204</v>
      </c>
      <c r="I33" s="575" t="s">
        <v>110</v>
      </c>
      <c r="J33" s="458" t="s">
        <v>193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205</v>
      </c>
      <c r="I34" s="537" t="s">
        <v>206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205</v>
      </c>
      <c r="I35" s="537" t="s">
        <v>206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205</v>
      </c>
      <c r="I36" s="537" t="s">
        <v>206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207</v>
      </c>
      <c r="I37" s="537" t="s">
        <v>206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207</v>
      </c>
      <c r="I38" s="537" t="s">
        <v>206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214</v>
      </c>
      <c r="G12" s="515" t="s">
        <v>214</v>
      </c>
      <c r="H12" s="515" t="s">
        <v>214</v>
      </c>
      <c r="I12" s="515" t="s">
        <v>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214</v>
      </c>
      <c r="G13" s="515" t="s">
        <v>214</v>
      </c>
      <c r="H13" s="515" t="s">
        <v>214</v>
      </c>
      <c r="I13" s="515" t="s">
        <v>214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215</v>
      </c>
      <c r="G14" s="515" t="s">
        <v>57</v>
      </c>
      <c r="H14" s="515" t="s">
        <v>54</v>
      </c>
      <c r="I14" s="452" t="s">
        <v>57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216</v>
      </c>
      <c r="G15" s="515" t="s">
        <v>54</v>
      </c>
      <c r="H15" s="515" t="s">
        <v>54</v>
      </c>
      <c r="I15" s="452" t="s">
        <v>57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216</v>
      </c>
      <c r="G16" s="515" t="s">
        <v>217</v>
      </c>
      <c r="H16" s="515" t="s">
        <v>54</v>
      </c>
      <c r="I16" s="452" t="s">
        <v>57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214</v>
      </c>
      <c r="F17" s="515" t="s">
        <v>216</v>
      </c>
      <c r="G17" s="515" t="s">
        <v>217</v>
      </c>
      <c r="H17" s="515" t="s">
        <v>54</v>
      </c>
      <c r="I17" s="452" t="s">
        <v>218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219</v>
      </c>
      <c r="G18" s="515" t="s">
        <v>217</v>
      </c>
      <c r="H18" s="561" t="s">
        <v>220</v>
      </c>
      <c r="I18" s="452" t="s">
        <v>218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219</v>
      </c>
      <c r="G19" s="515" t="s">
        <v>217</v>
      </c>
      <c r="H19" s="561" t="s">
        <v>221</v>
      </c>
      <c r="I19" s="452" t="s">
        <v>222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224</v>
      </c>
      <c r="G20" s="515" t="s">
        <v>217</v>
      </c>
      <c r="H20" s="561" t="s">
        <v>221</v>
      </c>
      <c r="I20" s="452" t="s">
        <v>222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223</v>
      </c>
      <c r="F21" s="515" t="s">
        <v>219</v>
      </c>
      <c r="G21" s="515" t="s">
        <v>54</v>
      </c>
      <c r="H21" s="561" t="s">
        <v>225</v>
      </c>
      <c r="I21" s="452" t="s">
        <v>226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227</v>
      </c>
      <c r="G22" s="515" t="s">
        <v>54</v>
      </c>
      <c r="H22" s="561" t="s">
        <v>225</v>
      </c>
      <c r="I22" s="452" t="s">
        <v>228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230</v>
      </c>
      <c r="G23" s="515" t="s">
        <v>54</v>
      </c>
      <c r="H23" s="561" t="s">
        <v>225</v>
      </c>
      <c r="I23" s="452" t="s">
        <v>228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223</v>
      </c>
      <c r="F24" s="515" t="s">
        <v>230</v>
      </c>
      <c r="G24" s="515" t="s">
        <v>54</v>
      </c>
      <c r="H24" s="561" t="s">
        <v>231</v>
      </c>
      <c r="I24" s="452" t="s">
        <v>228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232</v>
      </c>
      <c r="F25" s="515" t="s">
        <v>233</v>
      </c>
      <c r="G25" s="515" t="s">
        <v>234</v>
      </c>
      <c r="H25" s="561" t="s">
        <v>235</v>
      </c>
      <c r="I25" s="452" t="s">
        <v>228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233</v>
      </c>
      <c r="G26" s="452" t="s">
        <v>217</v>
      </c>
      <c r="H26" s="561" t="s">
        <v>236</v>
      </c>
      <c r="I26" s="452" t="s">
        <v>237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195</v>
      </c>
      <c r="F27" s="515" t="s">
        <v>238</v>
      </c>
      <c r="G27" s="452" t="s">
        <v>217</v>
      </c>
      <c r="H27" s="561" t="s">
        <v>236</v>
      </c>
      <c r="I27" s="452" t="s">
        <v>237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195</v>
      </c>
      <c r="F28" s="515" t="s">
        <v>239</v>
      </c>
      <c r="G28" s="452" t="s">
        <v>54</v>
      </c>
      <c r="H28" s="561" t="s">
        <v>236</v>
      </c>
      <c r="I28" s="306" t="s">
        <v>240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195</v>
      </c>
      <c r="F29" s="515" t="s">
        <v>195</v>
      </c>
      <c r="G29" s="452" t="s">
        <v>54</v>
      </c>
      <c r="H29" s="561" t="s">
        <v>241</v>
      </c>
      <c r="I29" s="306" t="s">
        <v>163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195</v>
      </c>
      <c r="F30" s="515" t="s">
        <v>195</v>
      </c>
      <c r="G30" s="452" t="s">
        <v>54</v>
      </c>
      <c r="H30" s="561" t="s">
        <v>241</v>
      </c>
      <c r="I30" s="306" t="s">
        <v>163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242</v>
      </c>
      <c r="F31" s="515" t="s">
        <v>195</v>
      </c>
      <c r="G31" s="452" t="s">
        <v>54</v>
      </c>
      <c r="H31" s="561" t="s">
        <v>241</v>
      </c>
      <c r="I31" s="306" t="s">
        <v>163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242</v>
      </c>
      <c r="F32" s="515" t="s">
        <v>195</v>
      </c>
      <c r="G32" s="452" t="s">
        <v>54</v>
      </c>
      <c r="H32" s="561" t="s">
        <v>241</v>
      </c>
      <c r="I32" s="306" t="s">
        <v>163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242</v>
      </c>
      <c r="F33" s="515" t="s">
        <v>195</v>
      </c>
      <c r="G33" s="452" t="s">
        <v>54</v>
      </c>
      <c r="H33" s="561" t="s">
        <v>243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244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244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225</v>
      </c>
      <c r="F12" s="515" t="s">
        <v>225</v>
      </c>
      <c r="G12" s="515" t="s">
        <v>225</v>
      </c>
      <c r="H12" s="515" t="s">
        <v>225</v>
      </c>
      <c r="I12" s="515" t="s">
        <v>225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225</v>
      </c>
      <c r="G13" s="515" t="s">
        <v>225</v>
      </c>
      <c r="H13" s="515" t="s">
        <v>225</v>
      </c>
      <c r="I13" s="515" t="s">
        <v>225</v>
      </c>
      <c r="J13" s="583" t="s">
        <v>248</v>
      </c>
      <c r="K13" s="459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194</v>
      </c>
      <c r="F14" s="515" t="s">
        <v>67</v>
      </c>
      <c r="G14" s="515" t="s">
        <v>249</v>
      </c>
      <c r="H14" s="585" t="s">
        <v>225</v>
      </c>
      <c r="I14" s="515" t="s">
        <v>225</v>
      </c>
      <c r="J14" s="583" t="s">
        <v>248</v>
      </c>
      <c r="K14" s="583" t="s">
        <v>248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194</v>
      </c>
      <c r="F15" s="515" t="s">
        <v>67</v>
      </c>
      <c r="G15" s="515" t="s">
        <v>249</v>
      </c>
      <c r="H15" s="585" t="s">
        <v>225</v>
      </c>
      <c r="I15" s="515" t="s">
        <v>225</v>
      </c>
      <c r="J15" s="583" t="s">
        <v>248</v>
      </c>
      <c r="K15" s="583" t="s">
        <v>248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194</v>
      </c>
      <c r="F16" s="452" t="s">
        <v>67</v>
      </c>
      <c r="G16" s="515" t="s">
        <v>249</v>
      </c>
      <c r="H16" s="585" t="s">
        <v>225</v>
      </c>
      <c r="I16" s="452" t="s">
        <v>65</v>
      </c>
      <c r="J16" s="583" t="s">
        <v>248</v>
      </c>
      <c r="K16" s="583" t="s">
        <v>248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194</v>
      </c>
      <c r="F17" s="515" t="s">
        <v>250</v>
      </c>
      <c r="G17" s="515" t="s">
        <v>249</v>
      </c>
      <c r="H17" s="585" t="s">
        <v>225</v>
      </c>
      <c r="I17" s="452" t="s">
        <v>65</v>
      </c>
      <c r="J17" s="583" t="s">
        <v>248</v>
      </c>
      <c r="K17" s="583" t="s">
        <v>248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250</v>
      </c>
      <c r="G18" s="515" t="s">
        <v>251</v>
      </c>
      <c r="H18" s="585" t="s">
        <v>163</v>
      </c>
      <c r="I18" s="452" t="s">
        <v>252</v>
      </c>
      <c r="J18" s="583" t="s">
        <v>248</v>
      </c>
      <c r="K18" s="583" t="s">
        <v>248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253</v>
      </c>
      <c r="F19" s="515" t="s">
        <v>250</v>
      </c>
      <c r="G19" s="515" t="s">
        <v>249</v>
      </c>
      <c r="H19" s="585" t="s">
        <v>163</v>
      </c>
      <c r="I19" s="452" t="s">
        <v>252</v>
      </c>
      <c r="J19" s="583" t="s">
        <v>248</v>
      </c>
      <c r="K19" s="583" t="s">
        <v>248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253</v>
      </c>
      <c r="F20" s="515" t="s">
        <v>250</v>
      </c>
      <c r="G20" s="515" t="s">
        <v>249</v>
      </c>
      <c r="H20" s="585" t="s">
        <v>163</v>
      </c>
      <c r="I20" s="452" t="s">
        <v>252</v>
      </c>
      <c r="J20" s="583" t="s">
        <v>248</v>
      </c>
      <c r="K20" s="583" t="s">
        <v>248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254</v>
      </c>
      <c r="F21" s="515" t="s">
        <v>255</v>
      </c>
      <c r="G21" s="452" t="s">
        <v>249</v>
      </c>
      <c r="H21" s="585" t="s">
        <v>256</v>
      </c>
      <c r="I21" s="452" t="s">
        <v>257</v>
      </c>
      <c r="J21" s="583" t="s">
        <v>248</v>
      </c>
      <c r="K21" s="583" t="s">
        <v>248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258</v>
      </c>
      <c r="F22" s="515" t="s">
        <v>259</v>
      </c>
      <c r="G22" s="452" t="s">
        <v>260</v>
      </c>
      <c r="H22" s="585" t="s">
        <v>261</v>
      </c>
      <c r="I22" s="585" t="s">
        <v>262</v>
      </c>
      <c r="J22" s="583" t="s">
        <v>248</v>
      </c>
      <c r="K22" s="583" t="s">
        <v>248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258</v>
      </c>
      <c r="F23" s="515" t="s">
        <v>263</v>
      </c>
      <c r="G23" s="452" t="s">
        <v>260</v>
      </c>
      <c r="H23" s="585" t="s">
        <v>261</v>
      </c>
      <c r="I23" s="585" t="s">
        <v>262</v>
      </c>
      <c r="J23" s="583" t="s">
        <v>248</v>
      </c>
      <c r="K23" s="583" t="s">
        <v>248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264</v>
      </c>
      <c r="F24" s="515" t="s">
        <v>263</v>
      </c>
      <c r="G24" s="452" t="s">
        <v>265</v>
      </c>
      <c r="H24" s="585" t="s">
        <v>266</v>
      </c>
      <c r="I24" s="585" t="s">
        <v>262</v>
      </c>
      <c r="J24" s="583" t="s">
        <v>193</v>
      </c>
      <c r="K24" s="583" t="s">
        <v>248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264</v>
      </c>
      <c r="F25" s="515" t="s">
        <v>263</v>
      </c>
      <c r="G25" s="452" t="s">
        <v>265</v>
      </c>
      <c r="H25" s="585" t="s">
        <v>266</v>
      </c>
      <c r="I25" s="585" t="s">
        <v>267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264</v>
      </c>
      <c r="F26" s="515" t="s">
        <v>268</v>
      </c>
      <c r="G26" s="452" t="s">
        <v>269</v>
      </c>
      <c r="H26" s="585" t="s">
        <v>266</v>
      </c>
      <c r="I26" s="585" t="s">
        <v>270</v>
      </c>
      <c r="J26" s="583" t="s">
        <v>248</v>
      </c>
      <c r="K26" s="583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271</v>
      </c>
      <c r="F27" s="515" t="s">
        <v>272</v>
      </c>
      <c r="G27" s="452" t="s">
        <v>273</v>
      </c>
      <c r="H27" s="585" t="s">
        <v>266</v>
      </c>
      <c r="I27" s="585" t="s">
        <v>274</v>
      </c>
      <c r="J27" s="583" t="s">
        <v>248</v>
      </c>
      <c r="K27" s="583" t="s">
        <v>248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271</v>
      </c>
      <c r="F28" s="515" t="s">
        <v>272</v>
      </c>
      <c r="G28" s="452" t="s">
        <v>273</v>
      </c>
      <c r="H28" s="585" t="s">
        <v>275</v>
      </c>
      <c r="I28" s="585" t="s">
        <v>274</v>
      </c>
      <c r="J28" s="459" t="s">
        <v>248</v>
      </c>
      <c r="K28" s="583" t="s">
        <v>248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276</v>
      </c>
      <c r="F29" s="515" t="s">
        <v>272</v>
      </c>
      <c r="G29" s="452" t="s">
        <v>277</v>
      </c>
      <c r="H29" s="585" t="s">
        <v>275</v>
      </c>
      <c r="I29" s="585" t="s">
        <v>278</v>
      </c>
      <c r="J29" s="459" t="s">
        <v>248</v>
      </c>
      <c r="K29" s="459" t="s">
        <v>248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276</v>
      </c>
      <c r="F30" s="452" t="s">
        <v>68</v>
      </c>
      <c r="G30" s="452" t="s">
        <v>279</v>
      </c>
      <c r="H30" s="585" t="s">
        <v>280</v>
      </c>
      <c r="I30" s="585" t="s">
        <v>278</v>
      </c>
      <c r="J30" s="459" t="s">
        <v>248</v>
      </c>
      <c r="K30" s="459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281</v>
      </c>
      <c r="F31" s="452" t="s">
        <v>282</v>
      </c>
      <c r="G31" s="452" t="s">
        <v>279</v>
      </c>
      <c r="H31" s="585" t="s">
        <v>280</v>
      </c>
      <c r="I31" s="585" t="s">
        <v>278</v>
      </c>
      <c r="J31" s="459" t="s">
        <v>193</v>
      </c>
      <c r="K31" s="459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283</v>
      </c>
      <c r="F32" s="452" t="s">
        <v>282</v>
      </c>
      <c r="G32" s="452" t="s">
        <v>284</v>
      </c>
      <c r="H32" s="585" t="s">
        <v>280</v>
      </c>
      <c r="I32" s="585" t="s">
        <v>278</v>
      </c>
      <c r="J32" s="459" t="s">
        <v>193</v>
      </c>
      <c r="K32" s="459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285</v>
      </c>
      <c r="F33" s="452" t="s">
        <v>282</v>
      </c>
      <c r="G33" s="452" t="s">
        <v>286</v>
      </c>
      <c r="H33" s="585" t="s">
        <v>280</v>
      </c>
      <c r="I33" s="585" t="s">
        <v>278</v>
      </c>
      <c r="J33" s="583" t="s">
        <v>193</v>
      </c>
      <c r="K33" s="459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287</v>
      </c>
      <c r="F34" s="586" t="s">
        <v>288</v>
      </c>
      <c r="G34" s="538" t="s">
        <v>286</v>
      </c>
      <c r="H34" s="538"/>
      <c r="I34" s="537" t="s">
        <v>110</v>
      </c>
      <c r="J34" s="583" t="s">
        <v>193</v>
      </c>
      <c r="K34" s="459" t="s">
        <v>193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287</v>
      </c>
      <c r="F35" s="586" t="s">
        <v>288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287</v>
      </c>
      <c r="F36" s="586" t="s">
        <v>288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289</v>
      </c>
      <c r="F37" s="586" t="s">
        <v>288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289</v>
      </c>
      <c r="F38" s="586" t="s">
        <v>288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192</v>
      </c>
      <c r="F12" s="515" t="s">
        <v>192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192</v>
      </c>
      <c r="F13" s="515" t="s">
        <v>192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192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192</v>
      </c>
      <c r="F15" s="515" t="s">
        <v>291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192</v>
      </c>
      <c r="F16" s="515" t="s">
        <v>291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223</v>
      </c>
      <c r="F17" s="515" t="s">
        <v>291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291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232</v>
      </c>
      <c r="F19" s="515" t="s">
        <v>291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232</v>
      </c>
      <c r="F20" s="515" t="s">
        <v>291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232</v>
      </c>
      <c r="F21" s="515" t="s">
        <v>291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194</v>
      </c>
      <c r="F22" s="515" t="s">
        <v>292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293</v>
      </c>
      <c r="F23" s="515" t="s">
        <v>292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293</v>
      </c>
      <c r="F24" s="515" t="s">
        <v>294</v>
      </c>
      <c r="G24" s="515"/>
      <c r="H24" s="515"/>
      <c r="I24" s="515" t="s">
        <v>67</v>
      </c>
      <c r="J24" s="458"/>
      <c r="K24" s="460"/>
      <c r="L24" s="61"/>
      <c r="M24" s="416" t="s">
        <v>295</v>
      </c>
      <c r="N24" s="565">
        <f>COUNTIF(E7:K44, "*Wei Jun*")/2</f>
        <v>4.5</v>
      </c>
      <c r="O24" s="550"/>
      <c r="P24" s="199"/>
      <c r="Q24" s="416" t="s">
        <v>295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294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293</v>
      </c>
      <c r="F26" s="515" t="s">
        <v>294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293</v>
      </c>
      <c r="F27" s="515" t="s">
        <v>294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296</v>
      </c>
      <c r="F28" s="515" t="s">
        <v>296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296</v>
      </c>
      <c r="F29" s="515" t="s">
        <v>297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298</v>
      </c>
      <c r="F30" s="515" t="s">
        <v>297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298</v>
      </c>
      <c r="F31" s="515" t="s">
        <v>299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298</v>
      </c>
      <c r="F32" s="515" t="s">
        <v>299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298</v>
      </c>
      <c r="F33" s="515" t="s">
        <v>299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301</v>
      </c>
      <c r="F6" s="282" t="s">
        <v>301</v>
      </c>
      <c r="G6" s="282" t="s">
        <v>301</v>
      </c>
      <c r="H6" s="282" t="s">
        <v>301</v>
      </c>
      <c r="I6" s="282" t="s">
        <v>301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302</v>
      </c>
      <c r="F12" s="515" t="s">
        <v>302</v>
      </c>
      <c r="G12" s="515" t="s">
        <v>302</v>
      </c>
      <c r="H12" s="515" t="s">
        <v>302</v>
      </c>
      <c r="I12" s="515" t="s">
        <v>302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302</v>
      </c>
      <c r="F13" s="515" t="s">
        <v>302</v>
      </c>
      <c r="G13" s="515" t="s">
        <v>302</v>
      </c>
      <c r="H13" s="515" t="s">
        <v>302</v>
      </c>
      <c r="I13" s="515" t="s">
        <v>302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219</v>
      </c>
      <c r="F14" s="515" t="s">
        <v>303</v>
      </c>
      <c r="G14" s="515" t="s">
        <v>302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219</v>
      </c>
      <c r="F15" s="515" t="s">
        <v>304</v>
      </c>
      <c r="G15" s="515" t="s">
        <v>219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219</v>
      </c>
      <c r="F16" s="515" t="s">
        <v>304</v>
      </c>
      <c r="G16" s="515" t="s">
        <v>219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305</v>
      </c>
      <c r="F17" s="515" t="s">
        <v>304</v>
      </c>
      <c r="G17" s="515" t="s">
        <v>219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302</v>
      </c>
      <c r="F18" s="515" t="s">
        <v>304</v>
      </c>
      <c r="G18" s="452" t="s">
        <v>225</v>
      </c>
      <c r="H18" s="261" t="s">
        <v>68</v>
      </c>
      <c r="I18" s="452" t="s">
        <v>243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306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302</v>
      </c>
      <c r="F19" s="515" t="s">
        <v>304</v>
      </c>
      <c r="G19" s="452" t="s">
        <v>225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302</v>
      </c>
      <c r="F20" s="515" t="s">
        <v>304</v>
      </c>
      <c r="G20" s="452" t="s">
        <v>307</v>
      </c>
      <c r="H20" s="261" t="s">
        <v>68</v>
      </c>
      <c r="I20" s="452" t="s">
        <v>243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308</v>
      </c>
      <c r="F21" s="515" t="s">
        <v>304</v>
      </c>
      <c r="G21" s="452" t="s">
        <v>309</v>
      </c>
      <c r="H21" s="261" t="s">
        <v>68</v>
      </c>
      <c r="I21" s="452" t="s">
        <v>243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310</v>
      </c>
      <c r="F22" s="515" t="s">
        <v>304</v>
      </c>
      <c r="G22" s="452" t="s">
        <v>309</v>
      </c>
      <c r="H22" s="261" t="s">
        <v>311</v>
      </c>
      <c r="I22" s="452" t="s">
        <v>243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312</v>
      </c>
      <c r="F23" s="515" t="s">
        <v>304</v>
      </c>
      <c r="G23" s="452" t="s">
        <v>309</v>
      </c>
      <c r="H23" s="261" t="s">
        <v>311</v>
      </c>
      <c r="I23" s="452" t="s">
        <v>243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312</v>
      </c>
      <c r="F24" s="515" t="s">
        <v>304</v>
      </c>
      <c r="G24" s="452" t="s">
        <v>309</v>
      </c>
      <c r="H24" s="515" t="s">
        <v>57</v>
      </c>
      <c r="I24" s="452" t="s">
        <v>243</v>
      </c>
      <c r="J24" s="458"/>
      <c r="K24" s="460"/>
      <c r="L24" s="61"/>
      <c r="M24" s="416" t="s">
        <v>295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313</v>
      </c>
      <c r="F25" s="515" t="s">
        <v>292</v>
      </c>
      <c r="G25" s="452" t="s">
        <v>309</v>
      </c>
      <c r="H25" s="515" t="s">
        <v>57</v>
      </c>
      <c r="I25" s="452" t="s">
        <v>243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313</v>
      </c>
      <c r="F26" s="515" t="s">
        <v>292</v>
      </c>
      <c r="G26" s="452" t="s">
        <v>314</v>
      </c>
      <c r="H26" s="515" t="s">
        <v>57</v>
      </c>
      <c r="I26" s="452" t="s">
        <v>243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315</v>
      </c>
      <c r="F27" s="515" t="s">
        <v>316</v>
      </c>
      <c r="G27" s="452" t="s">
        <v>314</v>
      </c>
      <c r="H27" s="515" t="s">
        <v>57</v>
      </c>
      <c r="I27" s="452" t="s">
        <v>243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317</v>
      </c>
      <c r="F28" s="515" t="s">
        <v>316</v>
      </c>
      <c r="G28" s="452" t="s">
        <v>318</v>
      </c>
      <c r="H28" s="515" t="s">
        <v>57</v>
      </c>
      <c r="I28" s="306" t="s">
        <v>243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317</v>
      </c>
      <c r="F29" s="515" t="s">
        <v>316</v>
      </c>
      <c r="G29" s="452" t="s">
        <v>318</v>
      </c>
      <c r="H29" s="261" t="s">
        <v>243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317</v>
      </c>
      <c r="F30" s="515" t="s">
        <v>65</v>
      </c>
      <c r="G30" s="452" t="s">
        <v>319</v>
      </c>
      <c r="H30" s="261" t="s">
        <v>243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320</v>
      </c>
      <c r="F31" s="515" t="s">
        <v>314</v>
      </c>
      <c r="G31" s="452" t="s">
        <v>321</v>
      </c>
      <c r="H31" s="261" t="s">
        <v>243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320</v>
      </c>
      <c r="F32" s="515" t="s">
        <v>314</v>
      </c>
      <c r="G32" s="452" t="s">
        <v>321</v>
      </c>
      <c r="H32" s="261" t="s">
        <v>243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320</v>
      </c>
      <c r="F33" s="515" t="s">
        <v>314</v>
      </c>
      <c r="G33" s="452" t="s">
        <v>323</v>
      </c>
      <c r="H33" s="261" t="s">
        <v>243</v>
      </c>
      <c r="I33" s="306" t="s">
        <v>322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325</v>
      </c>
      <c r="F6" s="282" t="s">
        <v>326</v>
      </c>
      <c r="G6" s="282" t="s">
        <v>326</v>
      </c>
      <c r="H6" s="282" t="s">
        <v>326</v>
      </c>
      <c r="I6" s="282" t="s">
        <v>326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229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327</v>
      </c>
      <c r="F12" s="515" t="s">
        <v>328</v>
      </c>
      <c r="G12" s="515" t="s">
        <v>328</v>
      </c>
      <c r="H12" s="515" t="s">
        <v>328</v>
      </c>
      <c r="I12" s="515" t="s">
        <v>328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327</v>
      </c>
      <c r="F13" s="515" t="s">
        <v>328</v>
      </c>
      <c r="G13" s="515" t="s">
        <v>328</v>
      </c>
      <c r="H13" s="515" t="s">
        <v>328</v>
      </c>
      <c r="I13" s="515" t="s">
        <v>328</v>
      </c>
      <c r="J13" s="458"/>
      <c r="K13" s="459" t="s">
        <v>193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329</v>
      </c>
      <c r="G14" s="515" t="s">
        <v>330</v>
      </c>
      <c r="H14" s="261" t="s">
        <v>328</v>
      </c>
      <c r="I14" s="452" t="s">
        <v>330</v>
      </c>
      <c r="J14" s="458"/>
      <c r="K14" s="460" t="s">
        <v>193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331</v>
      </c>
      <c r="F15" s="515" t="s">
        <v>329</v>
      </c>
      <c r="G15" s="515" t="s">
        <v>330</v>
      </c>
      <c r="H15" s="261" t="s">
        <v>328</v>
      </c>
      <c r="I15" s="452" t="s">
        <v>330</v>
      </c>
      <c r="J15" s="458"/>
      <c r="K15" s="460" t="s">
        <v>193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331</v>
      </c>
      <c r="F16" s="515" t="s">
        <v>329</v>
      </c>
      <c r="G16" s="515" t="s">
        <v>330</v>
      </c>
      <c r="H16" s="261" t="s">
        <v>328</v>
      </c>
      <c r="I16" s="452" t="s">
        <v>330</v>
      </c>
      <c r="J16" s="458" t="s">
        <v>332</v>
      </c>
      <c r="K16" s="460" t="s">
        <v>193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333</v>
      </c>
      <c r="F17" s="515" t="s">
        <v>329</v>
      </c>
      <c r="G17" s="515" t="s">
        <v>330</v>
      </c>
      <c r="H17" s="261" t="s">
        <v>328</v>
      </c>
      <c r="I17" s="452" t="s">
        <v>330</v>
      </c>
      <c r="J17" s="458" t="s">
        <v>332</v>
      </c>
      <c r="K17" s="460" t="s">
        <v>193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333</v>
      </c>
      <c r="F18" s="515" t="s">
        <v>57</v>
      </c>
      <c r="G18" s="452" t="s">
        <v>67</v>
      </c>
      <c r="H18" s="261" t="s">
        <v>328</v>
      </c>
      <c r="I18" s="452" t="s">
        <v>330</v>
      </c>
      <c r="J18" s="458" t="s">
        <v>334</v>
      </c>
      <c r="K18" s="460" t="s">
        <v>193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333</v>
      </c>
      <c r="F19" s="515" t="s">
        <v>329</v>
      </c>
      <c r="G19" s="452" t="s">
        <v>333</v>
      </c>
      <c r="H19" s="261" t="s">
        <v>328</v>
      </c>
      <c r="I19" s="452" t="s">
        <v>335</v>
      </c>
      <c r="J19" s="458" t="s">
        <v>334</v>
      </c>
      <c r="K19" s="460" t="s">
        <v>193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336</v>
      </c>
      <c r="F20" s="515" t="s">
        <v>330</v>
      </c>
      <c r="G20" s="452" t="s">
        <v>337</v>
      </c>
      <c r="H20" s="261" t="s">
        <v>68</v>
      </c>
      <c r="I20" s="452" t="s">
        <v>57</v>
      </c>
      <c r="J20" s="458" t="s">
        <v>334</v>
      </c>
      <c r="K20" s="460" t="s">
        <v>193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336</v>
      </c>
      <c r="F21" s="515" t="s">
        <v>328</v>
      </c>
      <c r="G21" s="452" t="s">
        <v>337</v>
      </c>
      <c r="H21" s="261" t="s">
        <v>68</v>
      </c>
      <c r="I21" s="452" t="s">
        <v>338</v>
      </c>
      <c r="J21" s="458" t="s">
        <v>339</v>
      </c>
      <c r="K21" s="460" t="s">
        <v>193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336</v>
      </c>
      <c r="F22" s="515" t="s">
        <v>328</v>
      </c>
      <c r="G22" s="452" t="s">
        <v>337</v>
      </c>
      <c r="H22" s="561" t="s">
        <v>70</v>
      </c>
      <c r="I22" s="452" t="s">
        <v>338</v>
      </c>
      <c r="J22" s="458" t="s">
        <v>339</v>
      </c>
      <c r="K22" s="460" t="s">
        <v>193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336</v>
      </c>
      <c r="F23" s="515" t="s">
        <v>328</v>
      </c>
      <c r="G23" s="452" t="s">
        <v>340</v>
      </c>
      <c r="H23" s="561" t="s">
        <v>70</v>
      </c>
      <c r="I23" s="452" t="s">
        <v>341</v>
      </c>
      <c r="J23" s="458" t="s">
        <v>339</v>
      </c>
      <c r="K23" s="460" t="s">
        <v>193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342</v>
      </c>
      <c r="F24" s="515" t="s">
        <v>328</v>
      </c>
      <c r="G24" s="452" t="s">
        <v>343</v>
      </c>
      <c r="H24" s="561" t="s">
        <v>70</v>
      </c>
      <c r="I24" s="452" t="s">
        <v>341</v>
      </c>
      <c r="J24" s="458" t="s">
        <v>344</v>
      </c>
      <c r="K24" s="460" t="s">
        <v>193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328</v>
      </c>
      <c r="G25" s="452" t="s">
        <v>70</v>
      </c>
      <c r="H25" s="561" t="s">
        <v>70</v>
      </c>
      <c r="I25" s="452" t="s">
        <v>341</v>
      </c>
      <c r="J25" s="458" t="s">
        <v>345</v>
      </c>
      <c r="K25" s="460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328</v>
      </c>
      <c r="G26" s="452" t="s">
        <v>57</v>
      </c>
      <c r="H26" s="561" t="s">
        <v>70</v>
      </c>
      <c r="I26" s="452" t="s">
        <v>57</v>
      </c>
      <c r="J26" s="458" t="s">
        <v>345</v>
      </c>
      <c r="K26" s="460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346</v>
      </c>
      <c r="F27" s="515" t="s">
        <v>328</v>
      </c>
      <c r="G27" s="452" t="s">
        <v>57</v>
      </c>
      <c r="H27" s="561" t="s">
        <v>70</v>
      </c>
      <c r="I27" s="452" t="s">
        <v>347</v>
      </c>
      <c r="J27" s="458" t="s">
        <v>345</v>
      </c>
      <c r="K27" s="460" t="s">
        <v>193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346</v>
      </c>
      <c r="F28" s="452" t="s">
        <v>348</v>
      </c>
      <c r="G28" s="452" t="s">
        <v>333</v>
      </c>
      <c r="H28" s="561" t="s">
        <v>67</v>
      </c>
      <c r="I28" s="452" t="s">
        <v>67</v>
      </c>
      <c r="J28" s="458" t="s">
        <v>345</v>
      </c>
      <c r="K28" s="460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346</v>
      </c>
      <c r="F29" s="452" t="s">
        <v>348</v>
      </c>
      <c r="G29" s="452" t="s">
        <v>333</v>
      </c>
      <c r="H29" s="561" t="s">
        <v>328</v>
      </c>
      <c r="I29" s="452" t="s">
        <v>328</v>
      </c>
      <c r="J29" s="458" t="s">
        <v>345</v>
      </c>
      <c r="K29" s="460" t="s">
        <v>193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346</v>
      </c>
      <c r="F30" s="452" t="s">
        <v>348</v>
      </c>
      <c r="G30" s="452" t="s">
        <v>333</v>
      </c>
      <c r="H30" s="561" t="s">
        <v>349</v>
      </c>
      <c r="I30" s="452" t="s">
        <v>70</v>
      </c>
      <c r="J30" s="458" t="s">
        <v>345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348</v>
      </c>
      <c r="F31" s="452" t="s">
        <v>348</v>
      </c>
      <c r="G31" s="452" t="s">
        <v>70</v>
      </c>
      <c r="H31" s="561" t="s">
        <v>349</v>
      </c>
      <c r="I31" s="452" t="s">
        <v>350</v>
      </c>
      <c r="J31" s="458" t="s">
        <v>345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348</v>
      </c>
      <c r="F32" s="452" t="s">
        <v>348</v>
      </c>
      <c r="G32" s="452" t="s">
        <v>70</v>
      </c>
      <c r="H32" s="561" t="s">
        <v>349</v>
      </c>
      <c r="I32" s="452" t="s">
        <v>350</v>
      </c>
      <c r="J32" s="458" t="s">
        <v>345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348</v>
      </c>
      <c r="F33" s="452" t="s">
        <v>348</v>
      </c>
      <c r="G33" s="452" t="s">
        <v>70</v>
      </c>
      <c r="H33" s="561" t="s">
        <v>349</v>
      </c>
      <c r="I33" s="452" t="s">
        <v>351</v>
      </c>
      <c r="J33" s="458" t="s">
        <v>345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348</v>
      </c>
      <c r="J34" s="458" t="s">
        <v>345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348</v>
      </c>
      <c r="J35" s="458" t="s">
        <v>345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348</v>
      </c>
      <c r="J36" s="458" t="s">
        <v>345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344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344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344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344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353</v>
      </c>
      <c r="F7" s="515" t="s">
        <v>353</v>
      </c>
      <c r="G7" s="515" t="s">
        <v>353</v>
      </c>
      <c r="H7" s="515" t="s">
        <v>353</v>
      </c>
      <c r="I7" s="515" t="s">
        <v>353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218</v>
      </c>
      <c r="F12" s="515" t="s">
        <v>66</v>
      </c>
      <c r="G12" s="515" t="s">
        <v>218</v>
      </c>
      <c r="H12" s="515" t="s">
        <v>218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218</v>
      </c>
      <c r="F13" s="515" t="s">
        <v>66</v>
      </c>
      <c r="G13" s="515" t="s">
        <v>218</v>
      </c>
      <c r="H13" s="515" t="s">
        <v>218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356</v>
      </c>
      <c r="G14" s="515" t="s">
        <v>357</v>
      </c>
      <c r="H14" s="561" t="s">
        <v>357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232</v>
      </c>
      <c r="F15" s="515" t="s">
        <v>356</v>
      </c>
      <c r="G15" s="515" t="s">
        <v>358</v>
      </c>
      <c r="H15" s="561" t="s">
        <v>357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232</v>
      </c>
      <c r="F16" s="515" t="s">
        <v>356</v>
      </c>
      <c r="G16" s="515" t="s">
        <v>358</v>
      </c>
      <c r="H16" s="561" t="s">
        <v>357</v>
      </c>
      <c r="I16" s="452" t="s">
        <v>343</v>
      </c>
      <c r="J16" s="458" t="s">
        <v>359</v>
      </c>
      <c r="K16" s="460" t="s">
        <v>360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361</v>
      </c>
      <c r="F17" s="515" t="s">
        <v>356</v>
      </c>
      <c r="G17" s="515" t="s">
        <v>358</v>
      </c>
      <c r="H17" s="561" t="s">
        <v>362</v>
      </c>
      <c r="I17" s="452" t="s">
        <v>343</v>
      </c>
      <c r="J17" s="458" t="s">
        <v>359</v>
      </c>
      <c r="K17" s="460" t="s">
        <v>360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356</v>
      </c>
      <c r="G18" s="452" t="s">
        <v>333</v>
      </c>
      <c r="H18" s="561" t="s">
        <v>225</v>
      </c>
      <c r="I18" s="452" t="s">
        <v>343</v>
      </c>
      <c r="J18" s="458" t="s">
        <v>359</v>
      </c>
      <c r="K18" s="460" t="s">
        <v>360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223</v>
      </c>
      <c r="F19" s="515" t="s">
        <v>363</v>
      </c>
      <c r="G19" s="452" t="s">
        <v>67</v>
      </c>
      <c r="H19" s="561" t="s">
        <v>316</v>
      </c>
      <c r="I19" s="452" t="s">
        <v>348</v>
      </c>
      <c r="J19" s="458" t="s">
        <v>359</v>
      </c>
      <c r="K19" s="460" t="s">
        <v>364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363</v>
      </c>
      <c r="G20" s="452" t="s">
        <v>67</v>
      </c>
      <c r="H20" s="561" t="s">
        <v>365</v>
      </c>
      <c r="I20" s="452" t="s">
        <v>348</v>
      </c>
      <c r="J20" s="458" t="s">
        <v>359</v>
      </c>
      <c r="K20" s="460" t="s">
        <v>364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357</v>
      </c>
      <c r="I21" s="452" t="s">
        <v>348</v>
      </c>
      <c r="J21" s="458" t="s">
        <v>359</v>
      </c>
      <c r="K21" s="460" t="s">
        <v>364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66</v>
      </c>
      <c r="G22" s="452" t="s">
        <v>67</v>
      </c>
      <c r="H22" s="561" t="s">
        <v>366</v>
      </c>
      <c r="I22" s="452" t="s">
        <v>348</v>
      </c>
      <c r="J22" s="458" t="s">
        <v>359</v>
      </c>
      <c r="K22" s="460" t="s">
        <v>364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223</v>
      </c>
      <c r="F23" s="515" t="s">
        <v>66</v>
      </c>
      <c r="G23" s="452" t="s">
        <v>343</v>
      </c>
      <c r="H23" s="452" t="s">
        <v>357</v>
      </c>
      <c r="I23" s="452" t="s">
        <v>348</v>
      </c>
      <c r="J23" s="458" t="s">
        <v>359</v>
      </c>
      <c r="K23" s="460" t="s">
        <v>364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361</v>
      </c>
      <c r="F24" s="515" t="s">
        <v>66</v>
      </c>
      <c r="G24" s="452" t="s">
        <v>343</v>
      </c>
      <c r="H24" s="452" t="s">
        <v>367</v>
      </c>
      <c r="I24" s="452" t="s">
        <v>348</v>
      </c>
      <c r="J24" s="458" t="s">
        <v>359</v>
      </c>
      <c r="K24" s="460" t="s">
        <v>364</v>
      </c>
      <c r="L24" s="61"/>
      <c r="M24" s="416" t="s">
        <v>295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361</v>
      </c>
      <c r="F25" s="515" t="s">
        <v>59</v>
      </c>
      <c r="G25" s="452" t="s">
        <v>343</v>
      </c>
      <c r="H25" s="452" t="s">
        <v>367</v>
      </c>
      <c r="I25" s="452" t="s">
        <v>348</v>
      </c>
      <c r="J25" s="458" t="s">
        <v>359</v>
      </c>
      <c r="K25" s="460" t="s">
        <v>364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59</v>
      </c>
      <c r="G26" s="452" t="s">
        <v>368</v>
      </c>
      <c r="H26" s="452" t="s">
        <v>367</v>
      </c>
      <c r="I26" s="452" t="s">
        <v>61</v>
      </c>
      <c r="J26" s="458" t="s">
        <v>359</v>
      </c>
      <c r="K26" s="460" t="s">
        <v>364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232</v>
      </c>
      <c r="F27" s="515" t="s">
        <v>369</v>
      </c>
      <c r="G27" s="452" t="s">
        <v>370</v>
      </c>
      <c r="H27" s="452" t="s">
        <v>371</v>
      </c>
      <c r="I27" s="452" t="s">
        <v>61</v>
      </c>
      <c r="J27" s="458" t="s">
        <v>359</v>
      </c>
      <c r="K27" s="460" t="s">
        <v>364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372</v>
      </c>
      <c r="F28" s="515" t="s">
        <v>369</v>
      </c>
      <c r="G28" s="452" t="s">
        <v>370</v>
      </c>
      <c r="H28" s="561" t="s">
        <v>373</v>
      </c>
      <c r="I28" s="452" t="s">
        <v>70</v>
      </c>
      <c r="J28" s="458" t="s">
        <v>359</v>
      </c>
      <c r="K28" s="460" t="s">
        <v>364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370</v>
      </c>
      <c r="F29" s="515" t="s">
        <v>369</v>
      </c>
      <c r="G29" s="452" t="s">
        <v>370</v>
      </c>
      <c r="H29" s="561" t="s">
        <v>373</v>
      </c>
      <c r="I29" s="452" t="s">
        <v>70</v>
      </c>
      <c r="J29" s="458" t="s">
        <v>359</v>
      </c>
      <c r="K29" s="460" t="s">
        <v>364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370</v>
      </c>
      <c r="F30" s="515" t="s">
        <v>369</v>
      </c>
      <c r="G30" s="452" t="s">
        <v>370</v>
      </c>
      <c r="H30" s="561" t="s">
        <v>373</v>
      </c>
      <c r="I30" s="452" t="s">
        <v>373</v>
      </c>
      <c r="J30" s="458" t="s">
        <v>359</v>
      </c>
      <c r="K30" s="460" t="s">
        <v>364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370</v>
      </c>
      <c r="F31" s="515" t="s">
        <v>369</v>
      </c>
      <c r="G31" s="452" t="s">
        <v>370</v>
      </c>
      <c r="H31" s="561" t="s">
        <v>343</v>
      </c>
      <c r="I31" s="452" t="s">
        <v>373</v>
      </c>
      <c r="J31" s="458" t="s">
        <v>359</v>
      </c>
      <c r="K31" s="460" t="s">
        <v>364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370</v>
      </c>
      <c r="F32" s="515" t="s">
        <v>369</v>
      </c>
      <c r="G32" s="452" t="s">
        <v>370</v>
      </c>
      <c r="H32" s="561" t="s">
        <v>343</v>
      </c>
      <c r="I32" s="452" t="s">
        <v>373</v>
      </c>
      <c r="J32" s="458"/>
      <c r="K32" s="460" t="s">
        <v>364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370</v>
      </c>
      <c r="F33" s="515" t="s">
        <v>369</v>
      </c>
      <c r="G33" s="452" t="s">
        <v>370</v>
      </c>
      <c r="H33" s="561" t="s">
        <v>343</v>
      </c>
      <c r="I33" s="452" t="s">
        <v>373</v>
      </c>
      <c r="J33" s="458"/>
      <c r="K33" s="460" t="s">
        <v>364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374</v>
      </c>
      <c r="F34" s="538"/>
      <c r="G34" s="538"/>
      <c r="H34" s="538"/>
      <c r="I34" s="537" t="s">
        <v>373</v>
      </c>
      <c r="J34" s="458"/>
      <c r="K34" s="460" t="s">
        <v>364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374</v>
      </c>
      <c r="F35" s="353"/>
      <c r="G35" s="350"/>
      <c r="H35" s="538"/>
      <c r="I35" s="537"/>
      <c r="J35" s="458"/>
      <c r="K35" s="460" t="s">
        <v>364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374</v>
      </c>
      <c r="F36" s="353"/>
      <c r="G36" s="350"/>
      <c r="H36" s="538"/>
      <c r="I36" s="537"/>
      <c r="J36" s="458"/>
      <c r="K36" s="460" t="s">
        <v>364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374</v>
      </c>
      <c r="F37" s="353"/>
      <c r="G37" s="337"/>
      <c r="H37" s="538"/>
      <c r="I37" s="273"/>
      <c r="J37" s="458"/>
      <c r="K37" s="460" t="s">
        <v>360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374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374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374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375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376</v>
      </c>
      <c r="F5" s="223" t="s">
        <v>377</v>
      </c>
      <c r="G5" s="223" t="s">
        <v>378</v>
      </c>
      <c r="H5" s="223" t="s">
        <v>379</v>
      </c>
      <c r="I5" s="223" t="s">
        <v>380</v>
      </c>
      <c r="J5" s="223" t="s">
        <v>381</v>
      </c>
      <c r="K5" s="223" t="s">
        <v>382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383</v>
      </c>
      <c r="F6" s="282" t="s">
        <v>384</v>
      </c>
      <c r="G6" s="282" t="s">
        <v>383</v>
      </c>
      <c r="H6" s="282" t="s">
        <v>385</v>
      </c>
      <c r="I6" s="282" t="s">
        <v>383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386</v>
      </c>
      <c r="F7" s="515" t="s">
        <v>343</v>
      </c>
      <c r="G7" s="515" t="s">
        <v>386</v>
      </c>
      <c r="H7" s="560"/>
      <c r="I7" s="452" t="s">
        <v>386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386</v>
      </c>
      <c r="F8" s="515" t="s">
        <v>343</v>
      </c>
      <c r="G8" s="515" t="s">
        <v>386</v>
      </c>
      <c r="H8" s="560"/>
      <c r="I8" s="452" t="s">
        <v>386</v>
      </c>
      <c r="J8" s="458" t="s">
        <v>332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387</v>
      </c>
      <c r="F9" s="515" t="s">
        <v>368</v>
      </c>
      <c r="G9" s="515" t="s">
        <v>386</v>
      </c>
      <c r="H9" s="308"/>
      <c r="I9" s="452" t="s">
        <v>386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361</v>
      </c>
      <c r="F10" s="515" t="s">
        <v>368</v>
      </c>
      <c r="G10" s="515" t="s">
        <v>386</v>
      </c>
      <c r="H10" s="308"/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361</v>
      </c>
      <c r="F11" s="452" t="s">
        <v>388</v>
      </c>
      <c r="G11" s="515" t="s">
        <v>386</v>
      </c>
      <c r="H11" s="308"/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361</v>
      </c>
      <c r="F12" s="515" t="s">
        <v>389</v>
      </c>
      <c r="G12" s="515" t="s">
        <v>386</v>
      </c>
      <c r="H12" s="308"/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250</v>
      </c>
      <c r="F13" s="515" t="s">
        <v>389</v>
      </c>
      <c r="G13" s="452" t="s">
        <v>363</v>
      </c>
      <c r="H13" s="308"/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250</v>
      </c>
      <c r="F14" s="515" t="s">
        <v>389</v>
      </c>
      <c r="G14" s="452" t="s">
        <v>389</v>
      </c>
      <c r="H14" s="308"/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250</v>
      </c>
      <c r="F15" s="515" t="s">
        <v>389</v>
      </c>
      <c r="G15" s="452" t="s">
        <v>389</v>
      </c>
      <c r="H15" s="308"/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390</v>
      </c>
      <c r="F16" s="515" t="s">
        <v>389</v>
      </c>
      <c r="G16" s="452" t="s">
        <v>389</v>
      </c>
      <c r="H16" s="308"/>
      <c r="I16" s="452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390</v>
      </c>
      <c r="F17" s="515" t="s">
        <v>391</v>
      </c>
      <c r="G17" s="452" t="s">
        <v>389</v>
      </c>
      <c r="H17" s="308"/>
      <c r="I17" s="452" t="s">
        <v>392</v>
      </c>
      <c r="J17" s="458" t="s">
        <v>332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390</v>
      </c>
      <c r="F18" s="515" t="s">
        <v>393</v>
      </c>
      <c r="G18" s="452" t="s">
        <v>389</v>
      </c>
      <c r="H18" s="308"/>
      <c r="I18" s="452" t="s">
        <v>392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390</v>
      </c>
      <c r="F19" s="515" t="s">
        <v>393</v>
      </c>
      <c r="G19" s="452" t="s">
        <v>394</v>
      </c>
      <c r="H19" s="308"/>
      <c r="I19" s="452" t="s">
        <v>389</v>
      </c>
      <c r="J19" s="458" t="s">
        <v>332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390</v>
      </c>
      <c r="F20" s="515" t="s">
        <v>391</v>
      </c>
      <c r="G20" s="452" t="s">
        <v>343</v>
      </c>
      <c r="H20" s="308" t="s">
        <v>68</v>
      </c>
      <c r="I20" s="452" t="s">
        <v>392</v>
      </c>
      <c r="J20" s="458" t="s">
        <v>332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390</v>
      </c>
      <c r="F21" s="515" t="s">
        <v>391</v>
      </c>
      <c r="G21" s="452" t="s">
        <v>370</v>
      </c>
      <c r="H21" s="308" t="s">
        <v>244</v>
      </c>
      <c r="I21" s="452" t="s">
        <v>368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232</v>
      </c>
      <c r="F22" s="452" t="s">
        <v>395</v>
      </c>
      <c r="G22" s="452" t="s">
        <v>370</v>
      </c>
      <c r="H22" s="308" t="s">
        <v>272</v>
      </c>
      <c r="I22" s="452" t="s">
        <v>368</v>
      </c>
      <c r="J22" s="458" t="s">
        <v>332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396</v>
      </c>
      <c r="F23" s="452" t="s">
        <v>395</v>
      </c>
      <c r="G23" s="452" t="s">
        <v>397</v>
      </c>
      <c r="H23" s="308" t="s">
        <v>272</v>
      </c>
      <c r="I23" s="452" t="s">
        <v>368</v>
      </c>
      <c r="J23" s="458" t="s">
        <v>332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372</v>
      </c>
      <c r="F24" s="452" t="s">
        <v>395</v>
      </c>
      <c r="G24" s="452" t="s">
        <v>397</v>
      </c>
      <c r="H24" s="308" t="s">
        <v>272</v>
      </c>
      <c r="I24" s="452" t="s">
        <v>368</v>
      </c>
      <c r="J24" s="458" t="s">
        <v>332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372</v>
      </c>
      <c r="F25" s="452" t="s">
        <v>391</v>
      </c>
      <c r="G25" s="452" t="s">
        <v>373</v>
      </c>
      <c r="H25" s="308" t="s">
        <v>272</v>
      </c>
      <c r="I25" s="306" t="s">
        <v>398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372</v>
      </c>
      <c r="F26" s="452" t="s">
        <v>348</v>
      </c>
      <c r="G26" s="452" t="s">
        <v>373</v>
      </c>
      <c r="H26" s="308" t="s">
        <v>272</v>
      </c>
      <c r="I26" s="306" t="s">
        <v>398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372</v>
      </c>
      <c r="F27" s="452" t="s">
        <v>348</v>
      </c>
      <c r="G27" s="452" t="s">
        <v>368</v>
      </c>
      <c r="H27" s="308" t="s">
        <v>272</v>
      </c>
      <c r="I27" s="306" t="s">
        <v>398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372</v>
      </c>
      <c r="F28" s="452" t="s">
        <v>343</v>
      </c>
      <c r="G28" s="452" t="s">
        <v>368</v>
      </c>
      <c r="H28" s="308" t="s">
        <v>272</v>
      </c>
      <c r="I28" s="306" t="s">
        <v>398</v>
      </c>
      <c r="J28" s="458" t="s">
        <v>332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368</v>
      </c>
      <c r="H29" s="308" t="s">
        <v>272</v>
      </c>
      <c r="I29" s="537" t="s">
        <v>373</v>
      </c>
      <c r="J29" s="458" t="s">
        <v>332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272</v>
      </c>
      <c r="I30" s="537" t="s">
        <v>373</v>
      </c>
      <c r="J30" s="458" t="s">
        <v>332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272</v>
      </c>
      <c r="I31" s="537"/>
      <c r="J31" s="458" t="s">
        <v>332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272</v>
      </c>
      <c r="I32" s="273"/>
      <c r="J32" s="458" t="s">
        <v>332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375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399</v>
      </c>
      <c r="F5" s="223" t="s">
        <v>400</v>
      </c>
      <c r="G5" s="223" t="s">
        <v>401</v>
      </c>
      <c r="H5" s="223" t="s">
        <v>402</v>
      </c>
      <c r="I5" s="223" t="s">
        <v>403</v>
      </c>
      <c r="J5" s="223" t="s">
        <v>404</v>
      </c>
      <c r="K5" s="223" t="s">
        <v>405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406</v>
      </c>
      <c r="F6" s="282" t="s">
        <v>406</v>
      </c>
      <c r="G6" s="282" t="s">
        <v>406</v>
      </c>
      <c r="H6" s="282" t="s">
        <v>406</v>
      </c>
      <c r="I6" s="282" t="s">
        <v>406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198</v>
      </c>
      <c r="F7" s="515" t="s">
        <v>198</v>
      </c>
      <c r="G7" s="515" t="s">
        <v>198</v>
      </c>
      <c r="H7" s="515" t="s">
        <v>198</v>
      </c>
      <c r="I7" s="452" t="s">
        <v>198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198</v>
      </c>
      <c r="F8" s="515" t="s">
        <v>198</v>
      </c>
      <c r="G8" s="452" t="s">
        <v>198</v>
      </c>
      <c r="H8" s="515" t="s">
        <v>198</v>
      </c>
      <c r="I8" s="452" t="s">
        <v>198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192</v>
      </c>
      <c r="F9" s="515" t="s">
        <v>363</v>
      </c>
      <c r="G9" s="452" t="s">
        <v>348</v>
      </c>
      <c r="H9" s="452" t="s">
        <v>407</v>
      </c>
      <c r="I9" s="452" t="s">
        <v>408</v>
      </c>
      <c r="J9" s="460" t="s">
        <v>409</v>
      </c>
      <c r="K9" s="460" t="s">
        <v>409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192</v>
      </c>
      <c r="F10" s="515" t="s">
        <v>363</v>
      </c>
      <c r="G10" s="452" t="s">
        <v>348</v>
      </c>
      <c r="H10" s="452" t="s">
        <v>291</v>
      </c>
      <c r="I10" s="452" t="s">
        <v>348</v>
      </c>
      <c r="J10" s="460" t="s">
        <v>409</v>
      </c>
      <c r="K10" s="460" t="s">
        <v>409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363</v>
      </c>
      <c r="G11" s="452" t="s">
        <v>348</v>
      </c>
      <c r="H11" s="452" t="s">
        <v>291</v>
      </c>
      <c r="I11" s="452" t="s">
        <v>348</v>
      </c>
      <c r="J11" s="460" t="s">
        <v>409</v>
      </c>
      <c r="K11" s="460" t="s">
        <v>409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192</v>
      </c>
      <c r="F12" s="515" t="s">
        <v>363</v>
      </c>
      <c r="G12" s="452" t="s">
        <v>348</v>
      </c>
      <c r="H12" s="452" t="s">
        <v>192</v>
      </c>
      <c r="I12" s="452" t="s">
        <v>368</v>
      </c>
      <c r="J12" s="460" t="s">
        <v>409</v>
      </c>
      <c r="K12" s="460" t="s">
        <v>409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192</v>
      </c>
      <c r="F13" s="515" t="s">
        <v>363</v>
      </c>
      <c r="G13" s="452" t="s">
        <v>198</v>
      </c>
      <c r="H13" s="306" t="s">
        <v>410</v>
      </c>
      <c r="I13" s="452" t="s">
        <v>411</v>
      </c>
      <c r="J13" s="460" t="s">
        <v>409</v>
      </c>
      <c r="K13" s="460" t="s">
        <v>409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192</v>
      </c>
      <c r="F14" s="515" t="s">
        <v>363</v>
      </c>
      <c r="G14" s="452" t="s">
        <v>412</v>
      </c>
      <c r="H14" s="306" t="s">
        <v>410</v>
      </c>
      <c r="I14" s="452" t="s">
        <v>411</v>
      </c>
      <c r="J14" s="460" t="s">
        <v>409</v>
      </c>
      <c r="K14" s="460" t="s">
        <v>409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192</v>
      </c>
      <c r="F15" s="515" t="s">
        <v>363</v>
      </c>
      <c r="G15" s="452" t="s">
        <v>412</v>
      </c>
      <c r="H15" s="452" t="s">
        <v>413</v>
      </c>
      <c r="I15" s="452" t="s">
        <v>411</v>
      </c>
      <c r="J15" s="460" t="s">
        <v>409</v>
      </c>
      <c r="K15" s="460" t="s">
        <v>409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192</v>
      </c>
      <c r="F16" s="515" t="s">
        <v>363</v>
      </c>
      <c r="G16" s="452" t="s">
        <v>412</v>
      </c>
      <c r="H16" s="452" t="s">
        <v>413</v>
      </c>
      <c r="I16" s="452" t="s">
        <v>411</v>
      </c>
      <c r="J16" s="460" t="s">
        <v>409</v>
      </c>
      <c r="K16" s="460" t="s">
        <v>409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218</v>
      </c>
      <c r="G17" s="452" t="s">
        <v>412</v>
      </c>
      <c r="H17" s="452" t="s">
        <v>413</v>
      </c>
      <c r="I17" s="452" t="s">
        <v>414</v>
      </c>
      <c r="J17" s="460" t="s">
        <v>409</v>
      </c>
      <c r="K17" s="460" t="s">
        <v>409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192</v>
      </c>
      <c r="F18" s="452" t="s">
        <v>218</v>
      </c>
      <c r="G18" s="452" t="s">
        <v>412</v>
      </c>
      <c r="H18" s="452" t="s">
        <v>392</v>
      </c>
      <c r="I18" s="452" t="s">
        <v>414</v>
      </c>
      <c r="J18" s="460" t="s">
        <v>409</v>
      </c>
      <c r="K18" s="460" t="s">
        <v>415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192</v>
      </c>
      <c r="F19" s="452" t="s">
        <v>218</v>
      </c>
      <c r="G19" s="452" t="s">
        <v>368</v>
      </c>
      <c r="H19" s="452" t="s">
        <v>416</v>
      </c>
      <c r="I19" s="452" t="s">
        <v>414</v>
      </c>
      <c r="J19" s="460" t="s">
        <v>409</v>
      </c>
      <c r="K19" s="460" t="s">
        <v>415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192</v>
      </c>
      <c r="F20" s="452" t="s">
        <v>218</v>
      </c>
      <c r="G20" s="452" t="s">
        <v>368</v>
      </c>
      <c r="H20" s="452" t="s">
        <v>416</v>
      </c>
      <c r="I20" s="452" t="s">
        <v>414</v>
      </c>
      <c r="J20" s="460" t="s">
        <v>409</v>
      </c>
      <c r="K20" s="460" t="s">
        <v>415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192</v>
      </c>
      <c r="F21" s="452" t="s">
        <v>218</v>
      </c>
      <c r="G21" s="452" t="s">
        <v>368</v>
      </c>
      <c r="H21" s="452" t="s">
        <v>416</v>
      </c>
      <c r="I21" s="306" t="s">
        <v>390</v>
      </c>
      <c r="J21" s="460" t="s">
        <v>409</v>
      </c>
      <c r="K21" s="460" t="s">
        <v>415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192</v>
      </c>
      <c r="F22" s="452" t="s">
        <v>218</v>
      </c>
      <c r="G22" s="452" t="s">
        <v>368</v>
      </c>
      <c r="H22" s="452" t="s">
        <v>416</v>
      </c>
      <c r="I22" s="306" t="s">
        <v>389</v>
      </c>
      <c r="J22" s="460" t="s">
        <v>409</v>
      </c>
      <c r="K22" s="460" t="s">
        <v>415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192</v>
      </c>
      <c r="F23" s="452" t="s">
        <v>414</v>
      </c>
      <c r="G23" s="452" t="s">
        <v>369</v>
      </c>
      <c r="H23" s="452" t="s">
        <v>368</v>
      </c>
      <c r="I23" s="306" t="s">
        <v>392</v>
      </c>
      <c r="J23" s="460" t="s">
        <v>409</v>
      </c>
      <c r="K23" s="460" t="s">
        <v>415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363</v>
      </c>
      <c r="F24" s="452" t="s">
        <v>414</v>
      </c>
      <c r="G24" s="452" t="s">
        <v>369</v>
      </c>
      <c r="H24" s="452" t="s">
        <v>368</v>
      </c>
      <c r="I24" s="306" t="s">
        <v>392</v>
      </c>
      <c r="J24" s="460" t="s">
        <v>409</v>
      </c>
      <c r="K24" s="460" t="s">
        <v>409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363</v>
      </c>
      <c r="F25" s="452" t="s">
        <v>414</v>
      </c>
      <c r="G25" s="452" t="s">
        <v>369</v>
      </c>
      <c r="H25" s="452" t="s">
        <v>417</v>
      </c>
      <c r="I25" s="306" t="s">
        <v>392</v>
      </c>
      <c r="J25" s="460" t="s">
        <v>409</v>
      </c>
      <c r="K25" s="460" t="s">
        <v>409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363</v>
      </c>
      <c r="F26" s="452" t="s">
        <v>414</v>
      </c>
      <c r="G26" s="452" t="s">
        <v>369</v>
      </c>
      <c r="H26" s="452" t="s">
        <v>418</v>
      </c>
      <c r="I26" s="306" t="s">
        <v>392</v>
      </c>
      <c r="J26" s="460" t="s">
        <v>409</v>
      </c>
      <c r="K26" s="460" t="s">
        <v>409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363</v>
      </c>
      <c r="F27" s="452" t="s">
        <v>414</v>
      </c>
      <c r="G27" s="452" t="s">
        <v>419</v>
      </c>
      <c r="H27" s="213" t="s">
        <v>418</v>
      </c>
      <c r="I27" s="306" t="s">
        <v>392</v>
      </c>
      <c r="J27" s="460" t="s">
        <v>409</v>
      </c>
      <c r="K27" s="460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363</v>
      </c>
      <c r="F28" s="452" t="s">
        <v>414</v>
      </c>
      <c r="G28" s="452" t="s">
        <v>420</v>
      </c>
      <c r="H28" s="213" t="s">
        <v>418</v>
      </c>
      <c r="I28" s="306" t="s">
        <v>392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421</v>
      </c>
      <c r="H29" s="539" t="s">
        <v>418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421</v>
      </c>
      <c r="H30" s="559" t="s">
        <v>418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421</v>
      </c>
      <c r="H31" s="559" t="s">
        <v>418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421</v>
      </c>
      <c r="H32" s="559" t="s">
        <v>418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423</v>
      </c>
      <c r="H5" s="223" t="s">
        <v>424</v>
      </c>
      <c r="I5" s="223" t="s">
        <v>425</v>
      </c>
      <c r="J5" s="223" t="s">
        <v>426</v>
      </c>
      <c r="K5" s="223" t="s">
        <v>427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309</v>
      </c>
      <c r="F7" s="452" t="s">
        <v>309</v>
      </c>
      <c r="G7" s="452" t="s">
        <v>309</v>
      </c>
      <c r="H7" s="452" t="s">
        <v>309</v>
      </c>
      <c r="I7" s="452" t="s">
        <v>309</v>
      </c>
      <c r="J7" s="458" t="s">
        <v>332</v>
      </c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309</v>
      </c>
      <c r="F8" s="452" t="s">
        <v>309</v>
      </c>
      <c r="G8" s="452" t="s">
        <v>430</v>
      </c>
      <c r="H8" s="452" t="s">
        <v>309</v>
      </c>
      <c r="I8" s="452" t="s">
        <v>309</v>
      </c>
      <c r="J8" s="458" t="s">
        <v>332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412</v>
      </c>
      <c r="G9" s="452" t="s">
        <v>363</v>
      </c>
      <c r="H9" s="452" t="s">
        <v>53</v>
      </c>
      <c r="I9" s="452" t="s">
        <v>368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363</v>
      </c>
      <c r="H10" s="452" t="s">
        <v>53</v>
      </c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3.5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302</v>
      </c>
      <c r="G11" s="452" t="s">
        <v>363</v>
      </c>
      <c r="H11" s="452" t="s">
        <v>412</v>
      </c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389</v>
      </c>
      <c r="F12" s="452" t="s">
        <v>302</v>
      </c>
      <c r="G12" s="452" t="s">
        <v>363</v>
      </c>
      <c r="H12" s="452" t="s">
        <v>412</v>
      </c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389</v>
      </c>
      <c r="F13" s="452" t="s">
        <v>302</v>
      </c>
      <c r="G13" s="452" t="s">
        <v>363</v>
      </c>
      <c r="H13" s="306" t="s">
        <v>389</v>
      </c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412</v>
      </c>
      <c r="F14" s="452" t="s">
        <v>302</v>
      </c>
      <c r="G14" s="452" t="s">
        <v>363</v>
      </c>
      <c r="H14" s="306" t="s">
        <v>389</v>
      </c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412</v>
      </c>
      <c r="F15" s="452" t="s">
        <v>302</v>
      </c>
      <c r="G15" s="452" t="s">
        <v>363</v>
      </c>
      <c r="H15" s="452" t="s">
        <v>53</v>
      </c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412</v>
      </c>
      <c r="F16" s="452" t="s">
        <v>302</v>
      </c>
      <c r="G16" s="452" t="s">
        <v>363</v>
      </c>
      <c r="H16" s="452" t="s">
        <v>390</v>
      </c>
      <c r="I16" s="306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412</v>
      </c>
      <c r="F17" s="452" t="s">
        <v>302</v>
      </c>
      <c r="G17" s="452" t="s">
        <v>363</v>
      </c>
      <c r="H17" s="452" t="s">
        <v>390</v>
      </c>
      <c r="I17" s="306" t="s">
        <v>431</v>
      </c>
      <c r="J17" s="458" t="s">
        <v>332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389</v>
      </c>
      <c r="F18" s="452" t="s">
        <v>302</v>
      </c>
      <c r="G18" s="452" t="s">
        <v>363</v>
      </c>
      <c r="H18" s="452" t="s">
        <v>268</v>
      </c>
      <c r="I18" s="306" t="s">
        <v>431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389</v>
      </c>
      <c r="F19" s="452" t="s">
        <v>432</v>
      </c>
      <c r="G19" s="452" t="s">
        <v>363</v>
      </c>
      <c r="H19" s="452" t="s">
        <v>268</v>
      </c>
      <c r="I19" s="306" t="s">
        <v>431</v>
      </c>
      <c r="J19" s="458" t="s">
        <v>332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389</v>
      </c>
      <c r="F20" s="452" t="s">
        <v>432</v>
      </c>
      <c r="G20" s="452" t="s">
        <v>363</v>
      </c>
      <c r="H20" s="452" t="s">
        <v>268</v>
      </c>
      <c r="I20" s="306" t="s">
        <v>431</v>
      </c>
      <c r="J20" s="458" t="s">
        <v>332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432</v>
      </c>
      <c r="G21" s="452" t="s">
        <v>433</v>
      </c>
      <c r="H21" s="452" t="s">
        <v>268</v>
      </c>
      <c r="I21" s="452" t="s">
        <v>53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434</v>
      </c>
      <c r="G22" s="452" t="s">
        <v>433</v>
      </c>
      <c r="H22" s="452" t="s">
        <v>268</v>
      </c>
      <c r="I22" s="452" t="s">
        <v>53</v>
      </c>
      <c r="J22" s="458" t="s">
        <v>332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198</v>
      </c>
      <c r="F23" s="452" t="s">
        <v>434</v>
      </c>
      <c r="G23" s="452" t="s">
        <v>433</v>
      </c>
      <c r="H23" s="452" t="s">
        <v>387</v>
      </c>
      <c r="I23" s="452" t="s">
        <v>53</v>
      </c>
      <c r="J23" s="458" t="s">
        <v>332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198</v>
      </c>
      <c r="F24" s="452" t="s">
        <v>434</v>
      </c>
      <c r="G24" s="452" t="s">
        <v>433</v>
      </c>
      <c r="H24" s="452" t="s">
        <v>368</v>
      </c>
      <c r="I24" s="452" t="s">
        <v>53</v>
      </c>
      <c r="J24" s="458" t="s">
        <v>332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198</v>
      </c>
      <c r="F25" s="452" t="s">
        <v>434</v>
      </c>
      <c r="G25" s="452" t="s">
        <v>53</v>
      </c>
      <c r="H25" s="452" t="s">
        <v>368</v>
      </c>
      <c r="I25" s="452" t="s">
        <v>435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198</v>
      </c>
      <c r="F26" s="452" t="s">
        <v>434</v>
      </c>
      <c r="G26" s="452" t="s">
        <v>436</v>
      </c>
      <c r="H26" s="452" t="s">
        <v>368</v>
      </c>
      <c r="I26" s="452" t="s">
        <v>435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198</v>
      </c>
      <c r="F27" s="452" t="s">
        <v>434</v>
      </c>
      <c r="G27" s="452" t="s">
        <v>436</v>
      </c>
      <c r="H27" s="452" t="s">
        <v>53</v>
      </c>
      <c r="I27" s="452" t="s">
        <v>435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198</v>
      </c>
      <c r="F28" s="452" t="s">
        <v>434</v>
      </c>
      <c r="G28" s="452" t="s">
        <v>436</v>
      </c>
      <c r="H28" s="452" t="s">
        <v>53</v>
      </c>
      <c r="I28" s="306" t="s">
        <v>369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37" t="s">
        <v>440</v>
      </c>
      <c r="K6" s="237" t="s">
        <v>440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441</v>
      </c>
      <c r="F7" s="452" t="s">
        <v>432</v>
      </c>
      <c r="G7" s="452" t="s">
        <v>441</v>
      </c>
      <c r="H7" s="452" t="s">
        <v>441</v>
      </c>
      <c r="I7" s="452" t="s">
        <v>389</v>
      </c>
      <c r="J7" s="540" t="s">
        <v>442</v>
      </c>
      <c r="K7" s="540" t="s">
        <v>443</v>
      </c>
      <c r="L7" s="61"/>
      <c r="M7" s="414" t="s">
        <v>54</v>
      </c>
      <c r="N7" s="326">
        <f>COUNTIF(E7:K39, "*YZ*")/2</f>
        <v>3.5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441</v>
      </c>
      <c r="F8" s="452" t="s">
        <v>432</v>
      </c>
      <c r="G8" s="452" t="s">
        <v>441</v>
      </c>
      <c r="H8" s="452" t="s">
        <v>441</v>
      </c>
      <c r="I8" s="452" t="s">
        <v>389</v>
      </c>
      <c r="J8" s="540" t="s">
        <v>442</v>
      </c>
      <c r="K8" s="540" t="s">
        <v>443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389</v>
      </c>
      <c r="F9" s="452" t="s">
        <v>432</v>
      </c>
      <c r="G9" s="452" t="s">
        <v>68</v>
      </c>
      <c r="H9" s="452" t="s">
        <v>68</v>
      </c>
      <c r="I9" s="452" t="s">
        <v>389</v>
      </c>
      <c r="J9" s="540" t="s">
        <v>442</v>
      </c>
      <c r="K9" s="540" t="s">
        <v>443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363</v>
      </c>
      <c r="F10" s="452" t="s">
        <v>441</v>
      </c>
      <c r="G10" s="452" t="s">
        <v>68</v>
      </c>
      <c r="H10" s="452" t="s">
        <v>68</v>
      </c>
      <c r="I10" s="452" t="s">
        <v>389</v>
      </c>
      <c r="J10" s="540" t="s">
        <v>442</v>
      </c>
      <c r="K10" s="540" t="s">
        <v>443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363</v>
      </c>
      <c r="F11" s="452" t="s">
        <v>441</v>
      </c>
      <c r="G11" s="452" t="s">
        <v>68</v>
      </c>
      <c r="H11" s="452" t="s">
        <v>416</v>
      </c>
      <c r="I11" s="452" t="s">
        <v>389</v>
      </c>
      <c r="J11" s="540" t="s">
        <v>442</v>
      </c>
      <c r="K11" s="540" t="s">
        <v>443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363</v>
      </c>
      <c r="F12" s="452" t="s">
        <v>441</v>
      </c>
      <c r="G12" s="452" t="s">
        <v>68</v>
      </c>
      <c r="H12" s="452" t="s">
        <v>416</v>
      </c>
      <c r="I12" s="452" t="s">
        <v>389</v>
      </c>
      <c r="J12" s="540" t="s">
        <v>442</v>
      </c>
      <c r="K12" s="540" t="s">
        <v>443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444</v>
      </c>
      <c r="F13" s="452" t="s">
        <v>441</v>
      </c>
      <c r="G13" s="515" t="s">
        <v>363</v>
      </c>
      <c r="H13" s="306" t="s">
        <v>445</v>
      </c>
      <c r="I13" s="515" t="s">
        <v>363</v>
      </c>
      <c r="J13" s="540" t="s">
        <v>442</v>
      </c>
      <c r="K13" s="540" t="s">
        <v>443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391</v>
      </c>
      <c r="F14" s="452" t="s">
        <v>441</v>
      </c>
      <c r="G14" s="515" t="s">
        <v>363</v>
      </c>
      <c r="H14" s="306" t="s">
        <v>445</v>
      </c>
      <c r="I14" s="515" t="s">
        <v>363</v>
      </c>
      <c r="J14" s="540" t="s">
        <v>442</v>
      </c>
      <c r="K14" s="540" t="s">
        <v>443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391</v>
      </c>
      <c r="F15" s="452" t="s">
        <v>441</v>
      </c>
      <c r="G15" s="515" t="s">
        <v>363</v>
      </c>
      <c r="H15" s="452" t="s">
        <v>54</v>
      </c>
      <c r="I15" s="515" t="s">
        <v>363</v>
      </c>
      <c r="J15" s="540" t="s">
        <v>442</v>
      </c>
      <c r="K15" s="540" t="s">
        <v>443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446</v>
      </c>
      <c r="F16" s="452" t="s">
        <v>441</v>
      </c>
      <c r="G16" s="452" t="s">
        <v>68</v>
      </c>
      <c r="H16" s="452" t="s">
        <v>416</v>
      </c>
      <c r="I16" s="306" t="s">
        <v>249</v>
      </c>
      <c r="J16" s="540" t="s">
        <v>442</v>
      </c>
      <c r="K16" s="540" t="s">
        <v>443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446</v>
      </c>
      <c r="F17" s="452" t="s">
        <v>447</v>
      </c>
      <c r="G17" s="452" t="s">
        <v>68</v>
      </c>
      <c r="H17" s="452" t="s">
        <v>416</v>
      </c>
      <c r="I17" s="306" t="s">
        <v>249</v>
      </c>
      <c r="J17" s="540" t="s">
        <v>442</v>
      </c>
      <c r="K17" s="540" t="s">
        <v>443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446</v>
      </c>
      <c r="F18" s="452" t="s">
        <v>448</v>
      </c>
      <c r="G18" s="452" t="s">
        <v>68</v>
      </c>
      <c r="H18" s="452" t="s">
        <v>244</v>
      </c>
      <c r="I18" s="306" t="s">
        <v>449</v>
      </c>
      <c r="J18" s="540" t="s">
        <v>450</v>
      </c>
      <c r="K18" s="540" t="s">
        <v>443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446</v>
      </c>
      <c r="F19" s="452" t="s">
        <v>451</v>
      </c>
      <c r="G19" s="452" t="s">
        <v>53</v>
      </c>
      <c r="H19" s="452" t="s">
        <v>452</v>
      </c>
      <c r="I19" s="306" t="s">
        <v>432</v>
      </c>
      <c r="J19" s="540" t="s">
        <v>453</v>
      </c>
      <c r="K19" s="540" t="s">
        <v>454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446</v>
      </c>
      <c r="F20" s="452" t="s">
        <v>451</v>
      </c>
      <c r="G20" s="452" t="s">
        <v>53</v>
      </c>
      <c r="H20" s="452" t="s">
        <v>452</v>
      </c>
      <c r="I20" s="306" t="s">
        <v>449</v>
      </c>
      <c r="J20" s="540" t="s">
        <v>453</v>
      </c>
      <c r="K20" s="540" t="s">
        <v>443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446</v>
      </c>
      <c r="F21" s="452" t="s">
        <v>446</v>
      </c>
      <c r="G21" s="452" t="s">
        <v>68</v>
      </c>
      <c r="H21" s="452" t="s">
        <v>452</v>
      </c>
      <c r="I21" s="306" t="s">
        <v>455</v>
      </c>
      <c r="J21" s="540" t="s">
        <v>453</v>
      </c>
      <c r="K21" s="540" t="s">
        <v>443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446</v>
      </c>
      <c r="F22" s="452" t="s">
        <v>446</v>
      </c>
      <c r="G22" s="452" t="s">
        <v>456</v>
      </c>
      <c r="H22" s="452" t="s">
        <v>452</v>
      </c>
      <c r="I22" s="306" t="s">
        <v>455</v>
      </c>
      <c r="J22" s="540" t="s">
        <v>453</v>
      </c>
      <c r="K22" s="540" t="s">
        <v>443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407</v>
      </c>
      <c r="F23" s="452" t="s">
        <v>446</v>
      </c>
      <c r="G23" s="452" t="s">
        <v>456</v>
      </c>
      <c r="H23" s="452" t="s">
        <v>452</v>
      </c>
      <c r="I23" s="306" t="s">
        <v>455</v>
      </c>
      <c r="J23" s="540" t="s">
        <v>453</v>
      </c>
      <c r="K23" s="540" t="s">
        <v>443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407</v>
      </c>
      <c r="F24" s="452" t="s">
        <v>446</v>
      </c>
      <c r="G24" s="452" t="s">
        <v>456</v>
      </c>
      <c r="H24" s="452" t="s">
        <v>452</v>
      </c>
      <c r="I24" s="306" t="s">
        <v>457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446</v>
      </c>
      <c r="F25" s="452" t="s">
        <v>446</v>
      </c>
      <c r="G25" s="452" t="s">
        <v>67</v>
      </c>
      <c r="H25" s="452" t="s">
        <v>458</v>
      </c>
      <c r="I25" s="306" t="s">
        <v>457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446</v>
      </c>
      <c r="F26" s="452" t="s">
        <v>459</v>
      </c>
      <c r="G26" s="452" t="s">
        <v>67</v>
      </c>
      <c r="H26" s="452" t="s">
        <v>458</v>
      </c>
      <c r="I26" s="515" t="s">
        <v>363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446</v>
      </c>
      <c r="F27" s="452" t="s">
        <v>459</v>
      </c>
      <c r="G27" s="452" t="s">
        <v>67</v>
      </c>
      <c r="H27" s="452" t="s">
        <v>458</v>
      </c>
      <c r="I27" s="515" t="s">
        <v>363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446</v>
      </c>
      <c r="F28" s="452" t="s">
        <v>459</v>
      </c>
      <c r="G28" s="452" t="s">
        <v>67</v>
      </c>
      <c r="H28" s="452" t="s">
        <v>458</v>
      </c>
      <c r="I28" s="515" t="s">
        <v>363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212</v>
      </c>
      <c r="M50" s="61"/>
    </row>
    <row r="51" spans="2:13">
      <c r="B51" s="387" t="s">
        <v>138</v>
      </c>
      <c r="D51" t="s">
        <v>461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462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473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412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212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462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478</v>
      </c>
      <c r="F6" s="282" t="s">
        <v>478</v>
      </c>
      <c r="G6" s="282" t="s">
        <v>478</v>
      </c>
      <c r="H6" s="282" t="s">
        <v>478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468</v>
      </c>
      <c r="G7" s="452" t="s">
        <v>479</v>
      </c>
      <c r="H7" s="452" t="s">
        <v>480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481</v>
      </c>
      <c r="F8" s="452" t="s">
        <v>482</v>
      </c>
      <c r="G8" s="452" t="s">
        <v>483</v>
      </c>
      <c r="H8" s="452" t="s">
        <v>480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436</v>
      </c>
      <c r="F9" s="452" t="s">
        <v>482</v>
      </c>
      <c r="G9" s="452" t="s">
        <v>479</v>
      </c>
      <c r="H9" s="452" t="s">
        <v>407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484</v>
      </c>
      <c r="F10" s="452" t="s">
        <v>482</v>
      </c>
      <c r="G10" s="452" t="s">
        <v>485</v>
      </c>
      <c r="H10" s="452" t="s">
        <v>407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486</v>
      </c>
      <c r="F11" s="452" t="s">
        <v>482</v>
      </c>
      <c r="G11" s="452" t="s">
        <v>487</v>
      </c>
      <c r="H11" s="452" t="s">
        <v>407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484</v>
      </c>
      <c r="F12" s="452" t="s">
        <v>488</v>
      </c>
      <c r="G12" s="452" t="s">
        <v>487</v>
      </c>
      <c r="H12" s="306" t="s">
        <v>449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484</v>
      </c>
      <c r="F13" s="452" t="s">
        <v>468</v>
      </c>
      <c r="G13" s="452" t="s">
        <v>487</v>
      </c>
      <c r="H13" s="306" t="s">
        <v>449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484</v>
      </c>
      <c r="F14" s="452" t="s">
        <v>468</v>
      </c>
      <c r="G14" s="452" t="s">
        <v>487</v>
      </c>
      <c r="H14" s="452" t="s">
        <v>407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484</v>
      </c>
      <c r="F15" s="452" t="s">
        <v>489</v>
      </c>
      <c r="G15" s="452" t="s">
        <v>490</v>
      </c>
      <c r="H15" s="452" t="s">
        <v>491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484</v>
      </c>
      <c r="F16" s="452" t="s">
        <v>492</v>
      </c>
      <c r="G16" s="452" t="s">
        <v>493</v>
      </c>
      <c r="H16" s="452" t="s">
        <v>494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486</v>
      </c>
      <c r="F17" s="452" t="s">
        <v>495</v>
      </c>
      <c r="G17" s="452" t="s">
        <v>493</v>
      </c>
      <c r="H17" s="452" t="s">
        <v>496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486</v>
      </c>
      <c r="F18" s="452" t="s">
        <v>495</v>
      </c>
      <c r="G18" s="452" t="s">
        <v>497</v>
      </c>
      <c r="H18" s="452" t="s">
        <v>496</v>
      </c>
      <c r="I18" s="306"/>
      <c r="J18" s="458"/>
      <c r="K18" s="458"/>
      <c r="L18" s="61"/>
      <c r="M18" s="414" t="s">
        <v>451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498</v>
      </c>
      <c r="F19" s="452" t="s">
        <v>495</v>
      </c>
      <c r="G19" s="452" t="s">
        <v>497</v>
      </c>
      <c r="H19" s="452" t="s">
        <v>499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498</v>
      </c>
      <c r="F20" s="452" t="s">
        <v>495</v>
      </c>
      <c r="G20" s="452" t="s">
        <v>497</v>
      </c>
      <c r="H20" s="452" t="s">
        <v>499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498</v>
      </c>
      <c r="F21" s="452" t="s">
        <v>495</v>
      </c>
      <c r="G21" s="452" t="s">
        <v>497</v>
      </c>
      <c r="H21" s="452" t="s">
        <v>500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501</v>
      </c>
      <c r="F22" s="452" t="s">
        <v>502</v>
      </c>
      <c r="G22" s="452" t="s">
        <v>503</v>
      </c>
      <c r="H22" s="452" t="s">
        <v>504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501</v>
      </c>
      <c r="F23" s="452" t="s">
        <v>502</v>
      </c>
      <c r="G23" s="452" t="s">
        <v>503</v>
      </c>
      <c r="H23" s="452" t="s">
        <v>504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501</v>
      </c>
      <c r="F24" s="452" t="s">
        <v>502</v>
      </c>
      <c r="G24" s="452" t="s">
        <v>503</v>
      </c>
      <c r="H24" s="452" t="s">
        <v>504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501</v>
      </c>
      <c r="F25" s="452" t="s">
        <v>505</v>
      </c>
      <c r="G25" s="452" t="s">
        <v>503</v>
      </c>
      <c r="H25" s="452" t="s">
        <v>504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501</v>
      </c>
      <c r="F26" s="452" t="s">
        <v>505</v>
      </c>
      <c r="G26" s="452" t="s">
        <v>503</v>
      </c>
      <c r="H26" s="452" t="s">
        <v>504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501</v>
      </c>
      <c r="F27" s="452" t="s">
        <v>506</v>
      </c>
      <c r="G27" s="452" t="s">
        <v>479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501</v>
      </c>
      <c r="F28" s="538" t="s">
        <v>57</v>
      </c>
      <c r="G28" s="353" t="s">
        <v>479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501</v>
      </c>
      <c r="F29" s="353"/>
      <c r="G29" s="353" t="s">
        <v>479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484</v>
      </c>
      <c r="F30" s="353"/>
      <c r="G30" s="353" t="s">
        <v>479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484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484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484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507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509</v>
      </c>
      <c r="F5" s="223" t="s">
        <v>510</v>
      </c>
      <c r="G5" s="223" t="s">
        <v>511</v>
      </c>
      <c r="H5" s="223" t="s">
        <v>512</v>
      </c>
      <c r="I5" s="223" t="s">
        <v>513</v>
      </c>
      <c r="J5" s="223" t="s">
        <v>514</v>
      </c>
      <c r="K5" s="223" t="s">
        <v>515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391</v>
      </c>
      <c r="F7" s="452" t="s">
        <v>391</v>
      </c>
      <c r="G7" s="452" t="s">
        <v>391</v>
      </c>
      <c r="H7" s="306" t="s">
        <v>432</v>
      </c>
      <c r="I7" s="306" t="s">
        <v>391</v>
      </c>
      <c r="J7" s="458" t="s">
        <v>517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391</v>
      </c>
      <c r="F8" s="452" t="s">
        <v>391</v>
      </c>
      <c r="G8" s="452" t="s">
        <v>518</v>
      </c>
      <c r="H8" s="306" t="s">
        <v>432</v>
      </c>
      <c r="I8" s="306" t="s">
        <v>391</v>
      </c>
      <c r="J8" s="458" t="s">
        <v>519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451</v>
      </c>
      <c r="F9" s="452" t="s">
        <v>391</v>
      </c>
      <c r="G9" s="452" t="s">
        <v>520</v>
      </c>
      <c r="H9" s="306" t="s">
        <v>520</v>
      </c>
      <c r="I9" s="306" t="s">
        <v>391</v>
      </c>
      <c r="J9" s="458" t="s">
        <v>519</v>
      </c>
      <c r="K9" s="460"/>
      <c r="L9" s="61"/>
      <c r="M9" s="414" t="s">
        <v>57</v>
      </c>
      <c r="N9" s="326">
        <f>COUNTIF(E7:K39, "*Rafi*")/2</f>
        <v>33</v>
      </c>
      <c r="O9" s="419" t="s">
        <v>521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518</v>
      </c>
      <c r="F10" s="452" t="s">
        <v>522</v>
      </c>
      <c r="G10" s="452" t="s">
        <v>523</v>
      </c>
      <c r="H10" s="306" t="s">
        <v>524</v>
      </c>
      <c r="I10" s="306" t="s">
        <v>522</v>
      </c>
      <c r="J10" s="458" t="s">
        <v>519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518</v>
      </c>
      <c r="F11" s="452" t="s">
        <v>522</v>
      </c>
      <c r="G11" s="452" t="s">
        <v>523</v>
      </c>
      <c r="H11" s="306" t="s">
        <v>524</v>
      </c>
      <c r="I11" s="306" t="s">
        <v>522</v>
      </c>
      <c r="J11" s="458" t="s">
        <v>525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518</v>
      </c>
      <c r="F12" s="452" t="s">
        <v>522</v>
      </c>
      <c r="G12" s="452" t="s">
        <v>523</v>
      </c>
      <c r="H12" s="306" t="s">
        <v>524</v>
      </c>
      <c r="I12" s="306" t="s">
        <v>522</v>
      </c>
      <c r="J12" s="458" t="s">
        <v>525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526</v>
      </c>
      <c r="F13" s="452" t="s">
        <v>522</v>
      </c>
      <c r="G13" s="452" t="s">
        <v>523</v>
      </c>
      <c r="H13" s="306" t="s">
        <v>524</v>
      </c>
      <c r="I13" s="306" t="s">
        <v>522</v>
      </c>
      <c r="J13" s="458" t="s">
        <v>525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526</v>
      </c>
      <c r="F14" s="452" t="s">
        <v>522</v>
      </c>
      <c r="G14" s="452" t="s">
        <v>523</v>
      </c>
      <c r="H14" s="306" t="s">
        <v>524</v>
      </c>
      <c r="I14" s="306" t="s">
        <v>522</v>
      </c>
      <c r="J14" s="458" t="s">
        <v>525</v>
      </c>
      <c r="K14" s="460" t="s">
        <v>527</v>
      </c>
      <c r="L14" s="61"/>
      <c r="M14" s="414" t="s">
        <v>62</v>
      </c>
      <c r="N14" s="326">
        <f>COUNTIF(E7:K39, "*Vijay*")/2</f>
        <v>36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526</v>
      </c>
      <c r="F15" s="452" t="s">
        <v>522</v>
      </c>
      <c r="G15" s="452" t="s">
        <v>523</v>
      </c>
      <c r="H15" s="306" t="s">
        <v>524</v>
      </c>
      <c r="I15" s="306" t="s">
        <v>522</v>
      </c>
      <c r="J15" s="458" t="s">
        <v>525</v>
      </c>
      <c r="K15" s="460" t="s">
        <v>527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526</v>
      </c>
      <c r="F16" s="452" t="s">
        <v>522</v>
      </c>
      <c r="G16" s="452" t="s">
        <v>528</v>
      </c>
      <c r="H16" s="306" t="s">
        <v>524</v>
      </c>
      <c r="I16" s="306" t="s">
        <v>522</v>
      </c>
      <c r="J16" s="458" t="s">
        <v>525</v>
      </c>
      <c r="K16" s="460" t="s">
        <v>529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522</v>
      </c>
      <c r="F17" s="452" t="s">
        <v>522</v>
      </c>
      <c r="G17" s="452" t="s">
        <v>528</v>
      </c>
      <c r="H17" s="306" t="s">
        <v>449</v>
      </c>
      <c r="I17" s="306" t="s">
        <v>522</v>
      </c>
      <c r="J17" s="458" t="s">
        <v>525</v>
      </c>
      <c r="K17" s="460" t="s">
        <v>530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526</v>
      </c>
      <c r="F18" s="452" t="s">
        <v>522</v>
      </c>
      <c r="G18" s="452" t="s">
        <v>531</v>
      </c>
      <c r="H18" s="452" t="s">
        <v>532</v>
      </c>
      <c r="I18" s="306" t="s">
        <v>522</v>
      </c>
      <c r="J18" s="458" t="s">
        <v>525</v>
      </c>
      <c r="K18" s="460" t="s">
        <v>530</v>
      </c>
      <c r="L18" s="61"/>
      <c r="M18" s="414" t="s">
        <v>451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526</v>
      </c>
      <c r="F19" s="452" t="s">
        <v>249</v>
      </c>
      <c r="G19" s="452" t="s">
        <v>533</v>
      </c>
      <c r="H19" s="452" t="s">
        <v>534</v>
      </c>
      <c r="I19" s="306" t="s">
        <v>535</v>
      </c>
      <c r="J19" s="458" t="s">
        <v>525</v>
      </c>
      <c r="K19" s="460" t="s">
        <v>530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526</v>
      </c>
      <c r="F20" s="452" t="s">
        <v>526</v>
      </c>
      <c r="G20" s="452" t="s">
        <v>536</v>
      </c>
      <c r="H20" s="452" t="s">
        <v>537</v>
      </c>
      <c r="I20" s="306" t="s">
        <v>538</v>
      </c>
      <c r="J20" s="458" t="s">
        <v>525</v>
      </c>
      <c r="K20" s="460" t="s">
        <v>530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526</v>
      </c>
      <c r="F21" s="452" t="s">
        <v>526</v>
      </c>
      <c r="G21" s="452" t="s">
        <v>536</v>
      </c>
      <c r="H21" s="452" t="s">
        <v>537</v>
      </c>
      <c r="I21" s="306" t="s">
        <v>539</v>
      </c>
      <c r="J21" s="458" t="s">
        <v>525</v>
      </c>
      <c r="K21" s="460" t="s">
        <v>530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526</v>
      </c>
      <c r="F22" s="452" t="s">
        <v>526</v>
      </c>
      <c r="G22" s="452" t="s">
        <v>540</v>
      </c>
      <c r="H22" s="452" t="s">
        <v>541</v>
      </c>
      <c r="I22" s="306" t="s">
        <v>542</v>
      </c>
      <c r="J22" s="458" t="s">
        <v>525</v>
      </c>
      <c r="K22" s="460" t="s">
        <v>543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526</v>
      </c>
      <c r="F23" s="452" t="s">
        <v>526</v>
      </c>
      <c r="G23" s="452" t="s">
        <v>540</v>
      </c>
      <c r="H23" s="452" t="s">
        <v>541</v>
      </c>
      <c r="I23" s="306" t="s">
        <v>544</v>
      </c>
      <c r="J23" s="458" t="s">
        <v>525</v>
      </c>
      <c r="K23" s="460" t="s">
        <v>543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526</v>
      </c>
      <c r="F24" s="452" t="s">
        <v>526</v>
      </c>
      <c r="G24" s="452" t="s">
        <v>545</v>
      </c>
      <c r="H24" s="452" t="s">
        <v>541</v>
      </c>
      <c r="I24" s="306" t="s">
        <v>544</v>
      </c>
      <c r="J24" s="458" t="s">
        <v>525</v>
      </c>
      <c r="K24" s="460" t="s">
        <v>543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546</v>
      </c>
      <c r="F25" s="452" t="s">
        <v>526</v>
      </c>
      <c r="G25" s="452" t="s">
        <v>545</v>
      </c>
      <c r="H25" s="452" t="s">
        <v>541</v>
      </c>
      <c r="I25" s="306" t="s">
        <v>544</v>
      </c>
      <c r="J25" s="458" t="s">
        <v>525</v>
      </c>
      <c r="K25" s="460" t="s">
        <v>543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546</v>
      </c>
      <c r="F26" s="452" t="s">
        <v>526</v>
      </c>
      <c r="G26" s="452" t="s">
        <v>547</v>
      </c>
      <c r="H26" s="452" t="s">
        <v>548</v>
      </c>
      <c r="I26" s="306" t="s">
        <v>544</v>
      </c>
      <c r="J26" s="458" t="s">
        <v>549</v>
      </c>
      <c r="K26" s="460" t="s">
        <v>550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546</v>
      </c>
      <c r="F27" s="452" t="s">
        <v>526</v>
      </c>
      <c r="G27" s="452" t="s">
        <v>547</v>
      </c>
      <c r="H27" s="452" t="s">
        <v>551</v>
      </c>
      <c r="I27" s="306" t="s">
        <v>544</v>
      </c>
      <c r="J27" s="458" t="s">
        <v>549</v>
      </c>
      <c r="K27" s="460" t="s">
        <v>550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546</v>
      </c>
      <c r="F28" s="452" t="s">
        <v>526</v>
      </c>
      <c r="G28" s="452" t="s">
        <v>552</v>
      </c>
      <c r="H28" s="452" t="s">
        <v>553</v>
      </c>
      <c r="I28" s="306" t="s">
        <v>554</v>
      </c>
      <c r="J28" s="458" t="s">
        <v>549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555</v>
      </c>
      <c r="G29" s="438" t="s">
        <v>556</v>
      </c>
      <c r="H29" s="438" t="s">
        <v>557</v>
      </c>
      <c r="I29" s="439" t="s">
        <v>558</v>
      </c>
      <c r="J29" s="458" t="s">
        <v>549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559</v>
      </c>
      <c r="G30" s="438" t="s">
        <v>556</v>
      </c>
      <c r="H30" s="438" t="s">
        <v>557</v>
      </c>
      <c r="I30" s="439" t="s">
        <v>560</v>
      </c>
      <c r="J30" s="458" t="s">
        <v>549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559</v>
      </c>
      <c r="G31" s="438" t="s">
        <v>556</v>
      </c>
      <c r="H31" s="438" t="s">
        <v>561</v>
      </c>
      <c r="I31" s="439" t="s">
        <v>560</v>
      </c>
      <c r="J31" s="458" t="s">
        <v>549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562</v>
      </c>
      <c r="G32" s="438" t="s">
        <v>556</v>
      </c>
      <c r="H32" s="438" t="s">
        <v>563</v>
      </c>
      <c r="I32" s="439" t="s">
        <v>560</v>
      </c>
      <c r="J32" s="458" t="s">
        <v>549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562</v>
      </c>
      <c r="G33" s="438" t="s">
        <v>556</v>
      </c>
      <c r="H33" s="438" t="s">
        <v>563</v>
      </c>
      <c r="I33" s="439" t="s">
        <v>560</v>
      </c>
      <c r="J33" s="458" t="s">
        <v>549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559</v>
      </c>
      <c r="G34" s="438" t="s">
        <v>564</v>
      </c>
      <c r="H34" s="438" t="s">
        <v>565</v>
      </c>
      <c r="I34" s="439" t="s">
        <v>560</v>
      </c>
      <c r="J34" s="458" t="s">
        <v>549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559</v>
      </c>
      <c r="G35" s="438" t="s">
        <v>564</v>
      </c>
      <c r="H35" s="438" t="s">
        <v>565</v>
      </c>
      <c r="I35" s="439" t="s">
        <v>560</v>
      </c>
      <c r="J35" s="458" t="s">
        <v>549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559</v>
      </c>
      <c r="G36" s="438" t="s">
        <v>564</v>
      </c>
      <c r="H36" s="438" t="s">
        <v>565</v>
      </c>
      <c r="I36" s="439" t="s">
        <v>560</v>
      </c>
      <c r="J36" s="458" t="s">
        <v>549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559</v>
      </c>
      <c r="G37" s="438" t="s">
        <v>566</v>
      </c>
      <c r="H37" s="438" t="s">
        <v>565</v>
      </c>
      <c r="I37" s="439" t="s">
        <v>560</v>
      </c>
      <c r="J37" s="458" t="s">
        <v>549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559</v>
      </c>
      <c r="G38" s="438" t="s">
        <v>566</v>
      </c>
      <c r="H38" s="438" t="s">
        <v>565</v>
      </c>
      <c r="I38" s="439" t="s">
        <v>560</v>
      </c>
      <c r="J38" s="458" t="s">
        <v>525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559</v>
      </c>
      <c r="G39" s="350" t="s">
        <v>60</v>
      </c>
      <c r="H39" s="276" t="s">
        <v>60</v>
      </c>
      <c r="I39" s="439" t="s">
        <v>558</v>
      </c>
      <c r="J39" s="458" t="s">
        <v>525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507</v>
      </c>
      <c r="M50" s="61"/>
      <c r="N50" s="62"/>
    </row>
    <row r="51" spans="2:14">
      <c r="B51" s="387" t="s">
        <v>138</v>
      </c>
      <c r="D51" t="s">
        <v>461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568</v>
      </c>
      <c r="F5" s="223" t="s">
        <v>569</v>
      </c>
      <c r="G5" s="223" t="s">
        <v>570</v>
      </c>
      <c r="H5" s="223" t="s">
        <v>571</v>
      </c>
      <c r="I5" s="223" t="s">
        <v>572</v>
      </c>
      <c r="J5" s="223" t="s">
        <v>573</v>
      </c>
      <c r="K5" s="223" t="s">
        <v>574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575</v>
      </c>
      <c r="I7" s="306" t="s">
        <v>576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577</v>
      </c>
      <c r="H8" s="306" t="s">
        <v>578</v>
      </c>
      <c r="I8" s="306" t="s">
        <v>577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577</v>
      </c>
      <c r="H9" s="306" t="s">
        <v>578</v>
      </c>
      <c r="I9" s="306" t="s">
        <v>577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577</v>
      </c>
      <c r="H10" s="306" t="s">
        <v>578</v>
      </c>
      <c r="I10" s="306" t="s">
        <v>579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577</v>
      </c>
      <c r="H11" s="306" t="s">
        <v>578</v>
      </c>
      <c r="I11" s="306" t="s">
        <v>579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577</v>
      </c>
      <c r="H12" s="306" t="s">
        <v>578</v>
      </c>
      <c r="I12" s="306" t="s">
        <v>579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577</v>
      </c>
      <c r="H13" s="306" t="s">
        <v>578</v>
      </c>
      <c r="I13" s="306" t="s">
        <v>579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577</v>
      </c>
      <c r="H14" s="306" t="s">
        <v>578</v>
      </c>
      <c r="I14" s="306" t="s">
        <v>580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577</v>
      </c>
      <c r="H15" s="306" t="s">
        <v>578</v>
      </c>
      <c r="I15" s="306" t="s">
        <v>580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581</v>
      </c>
      <c r="I16" s="306" t="s">
        <v>582</v>
      </c>
      <c r="J16" s="458" t="s">
        <v>61</v>
      </c>
      <c r="K16" s="459" t="s">
        <v>583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584</v>
      </c>
      <c r="H17" s="306" t="s">
        <v>585</v>
      </c>
      <c r="I17" s="452" t="s">
        <v>586</v>
      </c>
      <c r="J17" s="458" t="s">
        <v>61</v>
      </c>
      <c r="K17" s="459" t="s">
        <v>583</v>
      </c>
      <c r="L17" s="61"/>
      <c r="M17" s="414" t="s">
        <v>65</v>
      </c>
      <c r="N17" s="326">
        <f>COUNTIF(E7:K39, "*Michael*")/2</f>
        <v>15</v>
      </c>
      <c r="O17" s="547" t="s">
        <v>587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584</v>
      </c>
      <c r="H18" s="306" t="s">
        <v>588</v>
      </c>
      <c r="I18" s="452" t="s">
        <v>586</v>
      </c>
      <c r="J18" s="458" t="s">
        <v>61</v>
      </c>
      <c r="K18" s="459" t="s">
        <v>583</v>
      </c>
      <c r="L18" s="61"/>
      <c r="M18" s="414" t="s">
        <v>451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584</v>
      </c>
      <c r="H19" s="306" t="s">
        <v>588</v>
      </c>
      <c r="I19" s="452" t="s">
        <v>586</v>
      </c>
      <c r="J19" s="458" t="s">
        <v>61</v>
      </c>
      <c r="K19" s="459" t="s">
        <v>583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589</v>
      </c>
      <c r="H20" s="306" t="s">
        <v>590</v>
      </c>
      <c r="I20" s="452" t="s">
        <v>591</v>
      </c>
      <c r="J20" s="458" t="s">
        <v>61</v>
      </c>
      <c r="K20" s="459" t="s">
        <v>583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592</v>
      </c>
      <c r="H21" s="306" t="s">
        <v>588</v>
      </c>
      <c r="I21" s="452" t="s">
        <v>586</v>
      </c>
      <c r="J21" s="458" t="s">
        <v>61</v>
      </c>
      <c r="K21" s="459" t="s">
        <v>583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589</v>
      </c>
      <c r="H22" s="306" t="s">
        <v>588</v>
      </c>
      <c r="I22" s="452" t="s">
        <v>586</v>
      </c>
      <c r="J22" s="458" t="s">
        <v>61</v>
      </c>
      <c r="K22" s="459" t="s">
        <v>583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593</v>
      </c>
      <c r="H23" s="306" t="s">
        <v>588</v>
      </c>
      <c r="I23" s="452" t="s">
        <v>586</v>
      </c>
      <c r="J23" s="458" t="s">
        <v>61</v>
      </c>
      <c r="K23" s="459" t="s">
        <v>583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593</v>
      </c>
      <c r="H24" s="306" t="s">
        <v>585</v>
      </c>
      <c r="I24" s="452" t="s">
        <v>594</v>
      </c>
      <c r="J24" s="458" t="s">
        <v>61</v>
      </c>
      <c r="K24" s="459" t="s">
        <v>583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593</v>
      </c>
      <c r="H25" s="452" t="s">
        <v>595</v>
      </c>
      <c r="I25" s="452" t="s">
        <v>595</v>
      </c>
      <c r="J25" s="458" t="s">
        <v>61</v>
      </c>
      <c r="K25" s="459" t="s">
        <v>583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593</v>
      </c>
      <c r="H26" s="452" t="s">
        <v>595</v>
      </c>
      <c r="I26" s="452" t="s">
        <v>596</v>
      </c>
      <c r="J26" s="458"/>
      <c r="K26" s="459" t="s">
        <v>583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452</v>
      </c>
      <c r="H27" s="452" t="s">
        <v>452</v>
      </c>
      <c r="I27" s="452" t="s">
        <v>451</v>
      </c>
      <c r="J27" s="458"/>
      <c r="K27" s="459" t="s">
        <v>583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451</v>
      </c>
      <c r="H28" s="452" t="s">
        <v>452</v>
      </c>
      <c r="I28" s="452" t="s">
        <v>451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599</v>
      </c>
      <c r="K5" s="223" t="s">
        <v>600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601</v>
      </c>
      <c r="F6" s="282" t="s">
        <v>601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602</v>
      </c>
      <c r="F7" s="452" t="s">
        <v>603</v>
      </c>
      <c r="G7" s="452" t="s">
        <v>603</v>
      </c>
      <c r="H7" s="306" t="s">
        <v>249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602</v>
      </c>
      <c r="F8" s="452" t="s">
        <v>603</v>
      </c>
      <c r="G8" s="452" t="s">
        <v>604</v>
      </c>
      <c r="H8" s="306" t="s">
        <v>605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602</v>
      </c>
      <c r="F9" s="452" t="s">
        <v>603</v>
      </c>
      <c r="G9" s="452" t="s">
        <v>604</v>
      </c>
      <c r="H9" s="306" t="s">
        <v>606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602</v>
      </c>
      <c r="F10" s="452" t="s">
        <v>603</v>
      </c>
      <c r="G10" s="452" t="s">
        <v>604</v>
      </c>
      <c r="H10" s="306" t="s">
        <v>606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602</v>
      </c>
      <c r="F11" s="452" t="s">
        <v>603</v>
      </c>
      <c r="G11" s="452" t="s">
        <v>604</v>
      </c>
      <c r="H11" s="306" t="s">
        <v>606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602</v>
      </c>
      <c r="F12" s="452" t="s">
        <v>603</v>
      </c>
      <c r="G12" s="452" t="s">
        <v>604</v>
      </c>
      <c r="H12" s="306" t="s">
        <v>606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602</v>
      </c>
      <c r="F13" s="452" t="s">
        <v>607</v>
      </c>
      <c r="G13" s="452" t="s">
        <v>604</v>
      </c>
      <c r="H13" s="306" t="s">
        <v>606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608</v>
      </c>
      <c r="F14" s="452" t="s">
        <v>607</v>
      </c>
      <c r="G14" s="452" t="s">
        <v>604</v>
      </c>
      <c r="H14" s="306" t="s">
        <v>606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608</v>
      </c>
      <c r="F15" s="452" t="s">
        <v>607</v>
      </c>
      <c r="G15" s="452" t="s">
        <v>604</v>
      </c>
      <c r="H15" s="306" t="s">
        <v>606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608</v>
      </c>
      <c r="F16" s="452" t="s">
        <v>607</v>
      </c>
      <c r="G16" s="452" t="s">
        <v>604</v>
      </c>
      <c r="H16" s="452" t="s">
        <v>609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610</v>
      </c>
      <c r="F17" s="452" t="s">
        <v>607</v>
      </c>
      <c r="G17" s="306" t="s">
        <v>611</v>
      </c>
      <c r="H17" s="452" t="s">
        <v>609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608</v>
      </c>
      <c r="F18" s="452" t="s">
        <v>603</v>
      </c>
      <c r="G18" s="306" t="s">
        <v>611</v>
      </c>
      <c r="H18" s="452" t="s">
        <v>609</v>
      </c>
      <c r="I18" s="308"/>
      <c r="J18" s="458"/>
      <c r="K18" s="460" t="s">
        <v>57</v>
      </c>
      <c r="L18" s="61"/>
      <c r="M18" s="414" t="s">
        <v>451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272</v>
      </c>
      <c r="F19" s="452" t="s">
        <v>447</v>
      </c>
      <c r="G19" s="452" t="s">
        <v>613</v>
      </c>
      <c r="H19" s="452" t="s">
        <v>614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615</v>
      </c>
      <c r="F20" s="452" t="s">
        <v>447</v>
      </c>
      <c r="G20" s="452" t="s">
        <v>616</v>
      </c>
      <c r="H20" s="452" t="s">
        <v>617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615</v>
      </c>
      <c r="F21" s="452" t="s">
        <v>447</v>
      </c>
      <c r="G21" s="452" t="s">
        <v>618</v>
      </c>
      <c r="H21" s="452" t="s">
        <v>619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620</v>
      </c>
      <c r="F22" s="452" t="s">
        <v>621</v>
      </c>
      <c r="G22" s="452" t="s">
        <v>618</v>
      </c>
      <c r="H22" s="452" t="s">
        <v>622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620</v>
      </c>
      <c r="F23" s="452" t="s">
        <v>621</v>
      </c>
      <c r="G23" s="452" t="s">
        <v>618</v>
      </c>
      <c r="H23" s="452" t="s">
        <v>623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620</v>
      </c>
      <c r="F24" s="452" t="s">
        <v>624</v>
      </c>
      <c r="G24" s="452" t="s">
        <v>618</v>
      </c>
      <c r="H24" s="452" t="s">
        <v>623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620</v>
      </c>
      <c r="F25" s="452" t="s">
        <v>624</v>
      </c>
      <c r="G25" s="452" t="s">
        <v>618</v>
      </c>
      <c r="H25" s="452" t="s">
        <v>625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620</v>
      </c>
      <c r="F26" s="452" t="s">
        <v>626</v>
      </c>
      <c r="G26" s="452" t="s">
        <v>618</v>
      </c>
      <c r="H26" s="452" t="s">
        <v>625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436</v>
      </c>
      <c r="F27" s="452" t="s">
        <v>626</v>
      </c>
      <c r="G27" s="452" t="s">
        <v>618</v>
      </c>
      <c r="H27" s="452" t="s">
        <v>625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436</v>
      </c>
      <c r="F28" s="452" t="s">
        <v>626</v>
      </c>
      <c r="G28" s="452" t="s">
        <v>433</v>
      </c>
      <c r="H28" s="452" t="s">
        <v>625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632</v>
      </c>
      <c r="I6" s="282" t="s">
        <v>633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635</v>
      </c>
      <c r="J10" s="458"/>
      <c r="K10" s="459" t="s">
        <v>636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635</v>
      </c>
      <c r="J11" s="458"/>
      <c r="K11" s="459" t="s">
        <v>636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637</v>
      </c>
      <c r="J12" s="458"/>
      <c r="K12" s="459" t="s">
        <v>636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638</v>
      </c>
      <c r="J13" s="458"/>
      <c r="K13" s="459" t="s">
        <v>636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639</v>
      </c>
      <c r="J14" s="458"/>
      <c r="K14" s="459" t="s">
        <v>636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639</v>
      </c>
      <c r="J15" s="458"/>
      <c r="K15" s="459" t="s">
        <v>636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639</v>
      </c>
      <c r="J16" s="458" t="s">
        <v>566</v>
      </c>
      <c r="K16" s="459" t="s">
        <v>636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639</v>
      </c>
      <c r="J17" s="458" t="s">
        <v>566</v>
      </c>
      <c r="K17" s="459" t="s">
        <v>636</v>
      </c>
      <c r="L17" s="61"/>
      <c r="M17" s="414" t="s">
        <v>65</v>
      </c>
      <c r="N17" s="326">
        <f>COUNTIF(E7:K39, "*Michael*")/2</f>
        <v>4.5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639</v>
      </c>
      <c r="J18" s="458" t="s">
        <v>566</v>
      </c>
      <c r="K18" s="459" t="s">
        <v>636</v>
      </c>
      <c r="L18" s="61"/>
      <c r="M18" s="414" t="s">
        <v>451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640</v>
      </c>
      <c r="J19" s="458" t="s">
        <v>566</v>
      </c>
      <c r="K19" s="459" t="s">
        <v>636</v>
      </c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641</v>
      </c>
      <c r="J20" s="458" t="s">
        <v>566</v>
      </c>
      <c r="K20" s="459" t="s">
        <v>636</v>
      </c>
      <c r="L20" s="61"/>
      <c r="M20" s="414" t="s">
        <v>68</v>
      </c>
      <c r="N20" s="326">
        <f>COUNTIF(E7:K39, "*Shaun*")/2</f>
        <v>4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642</v>
      </c>
      <c r="J21" s="458" t="s">
        <v>566</v>
      </c>
      <c r="K21" s="459" t="s">
        <v>636</v>
      </c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642</v>
      </c>
      <c r="J22" s="458" t="s">
        <v>566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642</v>
      </c>
      <c r="J23" s="458" t="s">
        <v>566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643</v>
      </c>
      <c r="F6" s="282" t="s">
        <v>633</v>
      </c>
      <c r="G6" s="282" t="s">
        <v>633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644</v>
      </c>
      <c r="F7" s="452" t="s">
        <v>645</v>
      </c>
      <c r="G7" s="452" t="s">
        <v>645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644</v>
      </c>
      <c r="F8" s="452" t="s">
        <v>645</v>
      </c>
      <c r="G8" s="452" t="s">
        <v>645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429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644</v>
      </c>
      <c r="F9" s="452" t="s">
        <v>645</v>
      </c>
      <c r="G9" s="452" t="s">
        <v>645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644</v>
      </c>
      <c r="F10" s="452" t="s">
        <v>645</v>
      </c>
      <c r="G10" s="452" t="s">
        <v>645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644</v>
      </c>
      <c r="F11" s="452" t="s">
        <v>645</v>
      </c>
      <c r="G11" s="452" t="s">
        <v>645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644</v>
      </c>
      <c r="F12" s="452" t="s">
        <v>63</v>
      </c>
      <c r="G12" s="452" t="s">
        <v>645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644</v>
      </c>
      <c r="F13" s="452" t="s">
        <v>68</v>
      </c>
      <c r="G13" s="306" t="s">
        <v>646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647</v>
      </c>
      <c r="F14" s="452" t="s">
        <v>68</v>
      </c>
      <c r="G14" s="452" t="s">
        <v>646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647</v>
      </c>
      <c r="F15" s="452" t="s">
        <v>648</v>
      </c>
      <c r="G15" s="452" t="s">
        <v>646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647</v>
      </c>
      <c r="F16" s="452" t="s">
        <v>649</v>
      </c>
      <c r="G16" s="452" t="s">
        <v>646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647</v>
      </c>
      <c r="F17" s="452" t="s">
        <v>649</v>
      </c>
      <c r="G17" s="452" t="s">
        <v>646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650</v>
      </c>
      <c r="F18" s="452" t="s">
        <v>651</v>
      </c>
      <c r="G18" s="452" t="s">
        <v>321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652</v>
      </c>
      <c r="F19" s="452" t="s">
        <v>219</v>
      </c>
      <c r="G19" s="452" t="s">
        <v>321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653</v>
      </c>
      <c r="G20" s="452" t="s">
        <v>321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654</v>
      </c>
      <c r="F21" s="452" t="s">
        <v>653</v>
      </c>
      <c r="G21" s="452" t="s">
        <v>321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654</v>
      </c>
      <c r="F22" s="452" t="s">
        <v>653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654</v>
      </c>
      <c r="F23" s="452" t="s">
        <v>655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654</v>
      </c>
      <c r="F24" s="452" t="s">
        <v>655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197</v>
      </c>
      <c r="F25" s="452" t="s">
        <v>655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197</v>
      </c>
      <c r="F26" s="452" t="s">
        <v>655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197</v>
      </c>
      <c r="F27" s="452" t="s">
        <v>656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197</v>
      </c>
      <c r="F28" s="452" t="s">
        <v>656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666</v>
      </c>
      <c r="F7" s="452" t="s">
        <v>667</v>
      </c>
      <c r="G7" s="452" t="s">
        <v>666</v>
      </c>
      <c r="H7" s="830"/>
      <c r="I7" s="306" t="s">
        <v>668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666</v>
      </c>
      <c r="F8" s="452" t="s">
        <v>667</v>
      </c>
      <c r="G8" s="452" t="s">
        <v>666</v>
      </c>
      <c r="H8" s="830"/>
      <c r="I8" s="306" t="s">
        <v>668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666</v>
      </c>
      <c r="F9" s="452" t="s">
        <v>667</v>
      </c>
      <c r="G9" s="452" t="s">
        <v>666</v>
      </c>
      <c r="H9" s="830"/>
      <c r="I9" s="306" t="s">
        <v>668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666</v>
      </c>
      <c r="F10" s="452" t="s">
        <v>667</v>
      </c>
      <c r="G10" s="452" t="s">
        <v>666</v>
      </c>
      <c r="H10" s="830"/>
      <c r="I10" s="306" t="s">
        <v>668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666</v>
      </c>
      <c r="F11" s="452" t="s">
        <v>667</v>
      </c>
      <c r="G11" s="452" t="s">
        <v>666</v>
      </c>
      <c r="H11" s="830"/>
      <c r="I11" s="306" t="s">
        <v>668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666</v>
      </c>
      <c r="F12" s="452" t="s">
        <v>669</v>
      </c>
      <c r="G12" s="306" t="s">
        <v>666</v>
      </c>
      <c r="H12" s="830"/>
      <c r="I12" s="306" t="s">
        <v>668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321</v>
      </c>
      <c r="F13" s="452" t="s">
        <v>648</v>
      </c>
      <c r="G13" s="452" t="s">
        <v>666</v>
      </c>
      <c r="H13" s="830"/>
      <c r="I13" s="306" t="s">
        <v>668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321</v>
      </c>
      <c r="F14" s="452" t="s">
        <v>649</v>
      </c>
      <c r="G14" s="452" t="s">
        <v>666</v>
      </c>
      <c r="H14" s="830"/>
      <c r="I14" s="306" t="s">
        <v>668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321</v>
      </c>
      <c r="F15" s="452" t="s">
        <v>649</v>
      </c>
      <c r="G15" s="452" t="s">
        <v>56</v>
      </c>
      <c r="H15" s="830"/>
      <c r="I15" s="306" t="s">
        <v>214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670</v>
      </c>
      <c r="F16" s="452" t="s">
        <v>649</v>
      </c>
      <c r="G16" s="452" t="s">
        <v>56</v>
      </c>
      <c r="H16" s="830"/>
      <c r="I16" s="306" t="s">
        <v>214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671</v>
      </c>
      <c r="F17" s="452" t="s">
        <v>311</v>
      </c>
      <c r="G17" s="452" t="s">
        <v>297</v>
      </c>
      <c r="H17" s="830"/>
      <c r="I17" s="306" t="s">
        <v>672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311</v>
      </c>
      <c r="F18" s="452" t="s">
        <v>667</v>
      </c>
      <c r="G18" s="452" t="s">
        <v>297</v>
      </c>
      <c r="H18" s="830"/>
      <c r="I18" s="306" t="s">
        <v>672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311</v>
      </c>
      <c r="F19" s="452" t="s">
        <v>667</v>
      </c>
      <c r="G19" s="452" t="s">
        <v>297</v>
      </c>
      <c r="H19" s="830"/>
      <c r="I19" s="306" t="s">
        <v>672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311</v>
      </c>
      <c r="F20" s="452" t="s">
        <v>673</v>
      </c>
      <c r="G20" s="452" t="s">
        <v>297</v>
      </c>
      <c r="H20" s="830"/>
      <c r="I20" s="306" t="s">
        <v>672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311</v>
      </c>
      <c r="F21" s="452" t="s">
        <v>673</v>
      </c>
      <c r="G21" s="452" t="s">
        <v>297</v>
      </c>
      <c r="H21" s="830"/>
      <c r="I21" s="306" t="s">
        <v>672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667</v>
      </c>
      <c r="F22" s="452" t="s">
        <v>674</v>
      </c>
      <c r="G22" s="452" t="s">
        <v>297</v>
      </c>
      <c r="H22" s="830"/>
      <c r="I22" s="306" t="s">
        <v>672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667</v>
      </c>
      <c r="F23" s="452" t="s">
        <v>674</v>
      </c>
      <c r="G23" s="452" t="s">
        <v>675</v>
      </c>
      <c r="H23" s="830"/>
      <c r="I23" s="306" t="s">
        <v>672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219</v>
      </c>
      <c r="F24" s="452" t="s">
        <v>674</v>
      </c>
      <c r="G24" s="452" t="s">
        <v>676</v>
      </c>
      <c r="H24" s="830"/>
      <c r="I24" s="306" t="s">
        <v>677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219</v>
      </c>
      <c r="F25" s="452" t="s">
        <v>678</v>
      </c>
      <c r="G25" s="452" t="s">
        <v>679</v>
      </c>
      <c r="H25" s="830"/>
      <c r="I25" s="306" t="s">
        <v>677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219</v>
      </c>
      <c r="F26" s="452" t="s">
        <v>680</v>
      </c>
      <c r="G26" s="452" t="s">
        <v>679</v>
      </c>
      <c r="H26" s="830"/>
      <c r="I26" s="306" t="s">
        <v>677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219</v>
      </c>
      <c r="F27" s="452" t="s">
        <v>680</v>
      </c>
      <c r="G27" s="452" t="s">
        <v>679</v>
      </c>
      <c r="H27" s="831"/>
      <c r="I27" s="306" t="s">
        <v>677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682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683</v>
      </c>
      <c r="F5" s="223" t="s">
        <v>684</v>
      </c>
      <c r="G5" s="223" t="s">
        <v>685</v>
      </c>
      <c r="H5" s="223" t="s">
        <v>686</v>
      </c>
      <c r="I5" s="223" t="s">
        <v>687</v>
      </c>
      <c r="J5" s="223" t="s">
        <v>688</v>
      </c>
      <c r="K5" s="223" t="s">
        <v>689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424" t="s">
        <v>690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323</v>
      </c>
      <c r="F7" s="452" t="s">
        <v>691</v>
      </c>
      <c r="G7" s="452" t="s">
        <v>309</v>
      </c>
      <c r="H7" s="306" t="s">
        <v>692</v>
      </c>
      <c r="I7" s="452" t="s">
        <v>693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323</v>
      </c>
      <c r="F8" s="452" t="s">
        <v>412</v>
      </c>
      <c r="G8" s="452" t="s">
        <v>694</v>
      </c>
      <c r="H8" s="306" t="s">
        <v>690</v>
      </c>
      <c r="I8" s="452" t="s">
        <v>693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695</v>
      </c>
      <c r="G9" s="452" t="s">
        <v>694</v>
      </c>
      <c r="H9" s="306" t="s">
        <v>690</v>
      </c>
      <c r="I9" s="452" t="s">
        <v>693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695</v>
      </c>
      <c r="G10" s="452" t="s">
        <v>694</v>
      </c>
      <c r="H10" s="306" t="s">
        <v>690</v>
      </c>
      <c r="I10" s="452" t="s">
        <v>693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695</v>
      </c>
      <c r="G11" s="452" t="s">
        <v>694</v>
      </c>
      <c r="H11" s="306" t="s">
        <v>690</v>
      </c>
      <c r="I11" s="452" t="s">
        <v>433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412</v>
      </c>
      <c r="G12" s="452" t="s">
        <v>666</v>
      </c>
      <c r="H12" s="452" t="s">
        <v>690</v>
      </c>
      <c r="I12" s="452" t="s">
        <v>433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576</v>
      </c>
      <c r="F13" s="452" t="s">
        <v>412</v>
      </c>
      <c r="G13" s="452" t="s">
        <v>666</v>
      </c>
      <c r="H13" s="452" t="s">
        <v>690</v>
      </c>
      <c r="I13" s="452" t="s">
        <v>433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576</v>
      </c>
      <c r="F14" s="452" t="s">
        <v>412</v>
      </c>
      <c r="G14" s="452" t="s">
        <v>666</v>
      </c>
      <c r="H14" s="452"/>
      <c r="I14" s="452" t="s">
        <v>433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576</v>
      </c>
      <c r="F15" s="452" t="s">
        <v>412</v>
      </c>
      <c r="G15" s="452" t="s">
        <v>666</v>
      </c>
      <c r="H15" s="452" t="s">
        <v>576</v>
      </c>
      <c r="I15" s="452" t="s">
        <v>433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576</v>
      </c>
      <c r="F16" s="452" t="s">
        <v>618</v>
      </c>
      <c r="G16" s="452" t="s">
        <v>666</v>
      </c>
      <c r="H16" s="452" t="s">
        <v>576</v>
      </c>
      <c r="I16" s="452" t="s">
        <v>696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576</v>
      </c>
      <c r="F17" s="452" t="s">
        <v>694</v>
      </c>
      <c r="G17" s="452" t="s">
        <v>697</v>
      </c>
      <c r="H17" s="452" t="s">
        <v>576</v>
      </c>
      <c r="I17" s="452" t="s">
        <v>696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694</v>
      </c>
      <c r="G18" s="452" t="s">
        <v>698</v>
      </c>
      <c r="H18" s="452" t="s">
        <v>576</v>
      </c>
      <c r="I18" s="452" t="s">
        <v>696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699</v>
      </c>
      <c r="G19" s="452" t="s">
        <v>700</v>
      </c>
      <c r="H19" s="452" t="s">
        <v>576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699</v>
      </c>
      <c r="G20" s="452" t="s">
        <v>700</v>
      </c>
      <c r="H20" s="452" t="s">
        <v>576</v>
      </c>
      <c r="I20" s="452" t="s">
        <v>690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701</v>
      </c>
      <c r="G21" s="452" t="s">
        <v>700</v>
      </c>
      <c r="H21" s="452"/>
      <c r="I21" s="452" t="s">
        <v>690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306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702</v>
      </c>
      <c r="F22" s="452" t="s">
        <v>274</v>
      </c>
      <c r="G22" s="452" t="s">
        <v>603</v>
      </c>
      <c r="H22" s="452"/>
      <c r="I22" s="452" t="s">
        <v>690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702</v>
      </c>
      <c r="F23" s="452" t="s">
        <v>703</v>
      </c>
      <c r="G23" s="452" t="s">
        <v>63</v>
      </c>
      <c r="H23" s="452"/>
      <c r="I23" s="452" t="s">
        <v>690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702</v>
      </c>
      <c r="F24" s="452" t="s">
        <v>703</v>
      </c>
      <c r="G24" s="452" t="s">
        <v>63</v>
      </c>
      <c r="H24" s="452"/>
      <c r="I24" s="452" t="s">
        <v>690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702</v>
      </c>
      <c r="F25" s="452" t="s">
        <v>703</v>
      </c>
      <c r="G25" s="452" t="s">
        <v>63</v>
      </c>
      <c r="H25" s="452"/>
      <c r="I25" s="452" t="s">
        <v>690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702</v>
      </c>
      <c r="F26" s="452" t="s">
        <v>703</v>
      </c>
      <c r="G26" s="452" t="s">
        <v>63</v>
      </c>
      <c r="H26" s="452" t="s">
        <v>690</v>
      </c>
      <c r="I26" s="452" t="s">
        <v>690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702</v>
      </c>
      <c r="F27" s="452" t="s">
        <v>703</v>
      </c>
      <c r="G27" s="452" t="s">
        <v>63</v>
      </c>
      <c r="H27" s="452" t="s">
        <v>690</v>
      </c>
      <c r="I27" s="452" t="s">
        <v>690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690</v>
      </c>
      <c r="F11" s="452" t="s">
        <v>53</v>
      </c>
      <c r="G11" s="306"/>
      <c r="H11" s="306" t="s">
        <v>707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708</v>
      </c>
      <c r="F12" s="452" t="s">
        <v>53</v>
      </c>
      <c r="G12" s="306"/>
      <c r="H12" s="306" t="s">
        <v>690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709</v>
      </c>
      <c r="F13" s="452" t="s">
        <v>53</v>
      </c>
      <c r="G13" s="452"/>
      <c r="H13" s="306" t="s">
        <v>690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710</v>
      </c>
      <c r="F14" s="452" t="s">
        <v>53</v>
      </c>
      <c r="G14" s="452"/>
      <c r="H14" s="306" t="s">
        <v>690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710</v>
      </c>
      <c r="F15" s="452" t="s">
        <v>711</v>
      </c>
      <c r="G15" s="452"/>
      <c r="H15" s="306" t="s">
        <v>690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710</v>
      </c>
      <c r="F16" s="452" t="s">
        <v>711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712</v>
      </c>
      <c r="F17" s="452" t="s">
        <v>711</v>
      </c>
      <c r="G17" s="452" t="s">
        <v>433</v>
      </c>
      <c r="H17" s="452" t="s">
        <v>713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690</v>
      </c>
      <c r="F18" s="452" t="s">
        <v>433</v>
      </c>
      <c r="G18" s="452" t="s">
        <v>433</v>
      </c>
      <c r="H18" s="452" t="s">
        <v>713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690</v>
      </c>
      <c r="F19" s="452" t="s">
        <v>433</v>
      </c>
      <c r="G19" s="452" t="s">
        <v>433</v>
      </c>
      <c r="H19" s="452" t="s">
        <v>713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690</v>
      </c>
      <c r="F20" s="452" t="s">
        <v>714</v>
      </c>
      <c r="G20" s="452" t="s">
        <v>433</v>
      </c>
      <c r="H20" s="452" t="s">
        <v>713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715</v>
      </c>
      <c r="F21" s="452" t="s">
        <v>714</v>
      </c>
      <c r="G21" s="452" t="s">
        <v>433</v>
      </c>
      <c r="H21" s="452" t="s">
        <v>713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306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715</v>
      </c>
      <c r="F22" s="452" t="s">
        <v>716</v>
      </c>
      <c r="G22" s="452" t="s">
        <v>433</v>
      </c>
      <c r="H22" s="452" t="s">
        <v>713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649</v>
      </c>
      <c r="G23" s="452" t="s">
        <v>717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649</v>
      </c>
      <c r="G24" s="452" t="s">
        <v>717</v>
      </c>
      <c r="H24" s="452" t="s">
        <v>690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649</v>
      </c>
      <c r="G25" s="452" t="s">
        <v>718</v>
      </c>
      <c r="H25" s="452" t="s">
        <v>690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649</v>
      </c>
      <c r="G26" s="452" t="s">
        <v>679</v>
      </c>
      <c r="H26" s="452" t="s">
        <v>690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649</v>
      </c>
      <c r="G27" s="452" t="s">
        <v>718</v>
      </c>
      <c r="H27" s="452" t="s">
        <v>690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727</v>
      </c>
      <c r="F6" s="282" t="s">
        <v>727</v>
      </c>
      <c r="G6" s="282" t="s">
        <v>727</v>
      </c>
      <c r="H6" s="282" t="s">
        <v>727</v>
      </c>
      <c r="I6" s="282" t="s">
        <v>727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218</v>
      </c>
      <c r="F7" s="452" t="s">
        <v>690</v>
      </c>
      <c r="G7" s="306" t="s">
        <v>218</v>
      </c>
      <c r="H7" s="306" t="s">
        <v>218</v>
      </c>
      <c r="I7" s="306" t="s">
        <v>728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218</v>
      </c>
      <c r="F8" s="452" t="s">
        <v>690</v>
      </c>
      <c r="G8" s="306" t="s">
        <v>218</v>
      </c>
      <c r="H8" s="306" t="s">
        <v>218</v>
      </c>
      <c r="I8" s="306" t="s">
        <v>728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218</v>
      </c>
      <c r="F9" s="452" t="s">
        <v>690</v>
      </c>
      <c r="G9" s="306" t="s">
        <v>218</v>
      </c>
      <c r="H9" s="306" t="s">
        <v>218</v>
      </c>
      <c r="I9" s="306" t="s">
        <v>728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218</v>
      </c>
      <c r="F10" s="452" t="s">
        <v>690</v>
      </c>
      <c r="G10" s="306" t="s">
        <v>218</v>
      </c>
      <c r="H10" s="306" t="s">
        <v>218</v>
      </c>
      <c r="I10" s="306" t="s">
        <v>730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306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218</v>
      </c>
      <c r="F11" s="452" t="s">
        <v>690</v>
      </c>
      <c r="G11" s="306" t="s">
        <v>389</v>
      </c>
      <c r="H11" s="452" t="s">
        <v>218</v>
      </c>
      <c r="I11" s="306" t="s">
        <v>731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218</v>
      </c>
      <c r="F12" s="452" t="s">
        <v>690</v>
      </c>
      <c r="G12" s="306" t="s">
        <v>389</v>
      </c>
      <c r="H12" s="452" t="s">
        <v>218</v>
      </c>
      <c r="I12" s="306" t="s">
        <v>732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218</v>
      </c>
      <c r="F13" s="452"/>
      <c r="G13" s="306" t="s">
        <v>389</v>
      </c>
      <c r="H13" s="452" t="s">
        <v>218</v>
      </c>
      <c r="I13" s="306" t="s">
        <v>732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733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218</v>
      </c>
      <c r="F14" s="452"/>
      <c r="G14" s="306" t="s">
        <v>734</v>
      </c>
      <c r="H14" s="452" t="s">
        <v>735</v>
      </c>
      <c r="I14" s="306" t="s">
        <v>736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218</v>
      </c>
      <c r="F15" s="452"/>
      <c r="G15" s="306" t="s">
        <v>734</v>
      </c>
      <c r="H15" s="452" t="s">
        <v>737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347</v>
      </c>
      <c r="F16" s="452" t="s">
        <v>67</v>
      </c>
      <c r="G16" s="306" t="s">
        <v>734</v>
      </c>
      <c r="H16" s="452" t="s">
        <v>737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347</v>
      </c>
      <c r="F17" s="452" t="s">
        <v>67</v>
      </c>
      <c r="G17" s="452" t="s">
        <v>226</v>
      </c>
      <c r="H17" s="452" t="s">
        <v>737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739</v>
      </c>
      <c r="F18" s="452"/>
      <c r="G18" s="452" t="s">
        <v>226</v>
      </c>
      <c r="H18" s="452" t="s">
        <v>740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741</v>
      </c>
      <c r="F19" s="452" t="s">
        <v>67</v>
      </c>
      <c r="G19" s="306" t="s">
        <v>742</v>
      </c>
      <c r="H19" s="452" t="s">
        <v>347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741</v>
      </c>
      <c r="F20" s="452" t="s">
        <v>67</v>
      </c>
      <c r="G20" s="306" t="s">
        <v>742</v>
      </c>
      <c r="H20" s="452" t="s">
        <v>347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741</v>
      </c>
      <c r="F21" s="452" t="s">
        <v>67</v>
      </c>
      <c r="G21" s="306" t="s">
        <v>742</v>
      </c>
      <c r="H21" s="452" t="s">
        <v>743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744</v>
      </c>
      <c r="F22" s="452"/>
      <c r="G22" s="452" t="s">
        <v>745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744</v>
      </c>
      <c r="F23" s="452"/>
      <c r="G23" s="452" t="s">
        <v>746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744</v>
      </c>
      <c r="F24" s="452"/>
      <c r="G24" s="452" t="s">
        <v>746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750</v>
      </c>
      <c r="H5" s="452" t="s">
        <v>738</v>
      </c>
      <c r="I5" s="223" t="s">
        <v>751</v>
      </c>
      <c r="J5" s="223" t="s">
        <v>752</v>
      </c>
      <c r="K5" s="223" t="s">
        <v>753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754</v>
      </c>
      <c r="F6" s="282" t="s">
        <v>754</v>
      </c>
      <c r="G6" s="282" t="s">
        <v>754</v>
      </c>
      <c r="H6" s="452" t="s">
        <v>738</v>
      </c>
      <c r="I6" s="282" t="s">
        <v>754</v>
      </c>
      <c r="J6" s="456"/>
      <c r="K6" s="457"/>
      <c r="L6" s="61"/>
      <c r="M6" s="424" t="s">
        <v>690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690</v>
      </c>
      <c r="F7" s="452" t="s">
        <v>690</v>
      </c>
      <c r="G7" s="306" t="s">
        <v>755</v>
      </c>
      <c r="H7" s="452" t="s">
        <v>738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690</v>
      </c>
      <c r="F8" s="452" t="s">
        <v>690</v>
      </c>
      <c r="G8" s="306" t="s">
        <v>755</v>
      </c>
      <c r="H8" s="452" t="s">
        <v>738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53</v>
      </c>
      <c r="G9" s="306" t="s">
        <v>756</v>
      </c>
      <c r="H9" s="452" t="s">
        <v>738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53</v>
      </c>
      <c r="G10" s="306" t="s">
        <v>756</v>
      </c>
      <c r="H10" s="452" t="s">
        <v>738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53</v>
      </c>
      <c r="G11" s="306" t="s">
        <v>756</v>
      </c>
      <c r="H11" s="452" t="s">
        <v>738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757</v>
      </c>
      <c r="H12" s="452" t="s">
        <v>738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757</v>
      </c>
      <c r="H13" s="452" t="s">
        <v>738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758</v>
      </c>
      <c r="G14" s="452" t="s">
        <v>755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759</v>
      </c>
      <c r="G15" s="452" t="s">
        <v>755</v>
      </c>
      <c r="H15" s="452" t="s">
        <v>62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759</v>
      </c>
      <c r="G16" s="452" t="s">
        <v>760</v>
      </c>
      <c r="H16" s="452" t="s">
        <v>735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761</v>
      </c>
      <c r="F17" s="452" t="s">
        <v>759</v>
      </c>
      <c r="G17" s="452" t="s">
        <v>762</v>
      </c>
      <c r="H17" s="452" t="s">
        <v>763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764</v>
      </c>
      <c r="F18" s="452" t="s">
        <v>765</v>
      </c>
      <c r="G18" s="452" t="s">
        <v>766</v>
      </c>
      <c r="H18" s="452" t="s">
        <v>763</v>
      </c>
      <c r="I18" s="452" t="s">
        <v>347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764</v>
      </c>
      <c r="F19" s="452" t="s">
        <v>765</v>
      </c>
      <c r="G19" s="452" t="s">
        <v>302</v>
      </c>
      <c r="H19" s="452" t="s">
        <v>763</v>
      </c>
      <c r="I19" s="452" t="s">
        <v>347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764</v>
      </c>
      <c r="F20" s="452" t="s">
        <v>767</v>
      </c>
      <c r="G20" s="452" t="s">
        <v>302</v>
      </c>
      <c r="H20" s="452" t="s">
        <v>768</v>
      </c>
      <c r="I20" s="452" t="s">
        <v>769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770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771</v>
      </c>
      <c r="F21" s="452" t="s">
        <v>767</v>
      </c>
      <c r="G21" s="452" t="s">
        <v>68</v>
      </c>
      <c r="H21" s="452" t="s">
        <v>768</v>
      </c>
      <c r="I21" s="452" t="s">
        <v>772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770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773</v>
      </c>
      <c r="F22" s="452" t="s">
        <v>774</v>
      </c>
      <c r="G22" s="452" t="s">
        <v>279</v>
      </c>
      <c r="H22" s="452" t="s">
        <v>456</v>
      </c>
      <c r="I22" s="452" t="s">
        <v>347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773</v>
      </c>
      <c r="F23" s="452" t="s">
        <v>775</v>
      </c>
      <c r="G23" s="452" t="s">
        <v>279</v>
      </c>
      <c r="H23" s="452" t="s">
        <v>456</v>
      </c>
      <c r="I23" s="452" t="s">
        <v>347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775</v>
      </c>
      <c r="G24" s="452" t="s">
        <v>57</v>
      </c>
      <c r="H24" s="452" t="s">
        <v>456</v>
      </c>
      <c r="I24" s="452" t="s">
        <v>347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775</v>
      </c>
      <c r="G25" s="452" t="s">
        <v>57</v>
      </c>
      <c r="H25" s="452" t="s">
        <v>776</v>
      </c>
      <c r="I25" s="452" t="s">
        <v>347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775</v>
      </c>
      <c r="G26" s="452"/>
      <c r="H26" s="452" t="s">
        <v>776</v>
      </c>
      <c r="I26" s="452" t="s">
        <v>347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779</v>
      </c>
      <c r="F6" s="282" t="s">
        <v>779</v>
      </c>
      <c r="G6" s="282" t="s">
        <v>779</v>
      </c>
      <c r="H6" s="282" t="s">
        <v>779</v>
      </c>
      <c r="I6" s="282" t="s">
        <v>779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780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347</v>
      </c>
      <c r="G9" s="306" t="s">
        <v>781</v>
      </c>
      <c r="H9" s="306" t="s">
        <v>57</v>
      </c>
      <c r="I9" s="306" t="s">
        <v>645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782</v>
      </c>
      <c r="G10" s="306" t="s">
        <v>781</v>
      </c>
      <c r="H10" s="306" t="s">
        <v>783</v>
      </c>
      <c r="I10" s="306" t="s">
        <v>645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56</v>
      </c>
      <c r="G11" s="306" t="s">
        <v>225</v>
      </c>
      <c r="H11" s="452" t="s">
        <v>690</v>
      </c>
      <c r="I11" s="306" t="s">
        <v>645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690</v>
      </c>
      <c r="F12" s="452" t="s">
        <v>784</v>
      </c>
      <c r="G12" s="452" t="s">
        <v>56</v>
      </c>
      <c r="H12" s="452" t="s">
        <v>785</v>
      </c>
      <c r="I12" s="306" t="s">
        <v>645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690</v>
      </c>
      <c r="F13" s="452" t="s">
        <v>784</v>
      </c>
      <c r="G13" s="452" t="s">
        <v>56</v>
      </c>
      <c r="H13" s="452" t="s">
        <v>785</v>
      </c>
      <c r="I13" s="306" t="s">
        <v>645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690</v>
      </c>
      <c r="F14" s="452" t="s">
        <v>784</v>
      </c>
      <c r="G14" s="452" t="s">
        <v>786</v>
      </c>
      <c r="H14" s="452" t="s">
        <v>56</v>
      </c>
      <c r="I14" s="452" t="s">
        <v>787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690</v>
      </c>
      <c r="F15" s="452" t="s">
        <v>784</v>
      </c>
      <c r="G15" s="452" t="s">
        <v>788</v>
      </c>
      <c r="H15" s="452" t="s">
        <v>714</v>
      </c>
      <c r="I15" s="452" t="s">
        <v>787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690</v>
      </c>
      <c r="F16" s="452" t="s">
        <v>784</v>
      </c>
      <c r="G16" s="452" t="s">
        <v>788</v>
      </c>
      <c r="H16" s="452" t="s">
        <v>789</v>
      </c>
      <c r="I16" s="452" t="s">
        <v>790</v>
      </c>
      <c r="J16" s="458"/>
      <c r="K16" s="460"/>
      <c r="L16" s="61"/>
      <c r="M16" s="414" t="s">
        <v>738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791</v>
      </c>
      <c r="F17" s="452" t="s">
        <v>792</v>
      </c>
      <c r="G17" s="452" t="s">
        <v>786</v>
      </c>
      <c r="H17" s="452" t="s">
        <v>793</v>
      </c>
      <c r="I17" s="452" t="s">
        <v>794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738</v>
      </c>
      <c r="F18" s="452" t="s">
        <v>792</v>
      </c>
      <c r="G18" s="452" t="s">
        <v>786</v>
      </c>
      <c r="H18" s="452" t="s">
        <v>793</v>
      </c>
      <c r="I18" s="452" t="s">
        <v>794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738</v>
      </c>
      <c r="F19" s="452" t="s">
        <v>792</v>
      </c>
      <c r="G19" s="452" t="s">
        <v>786</v>
      </c>
      <c r="H19" s="452" t="s">
        <v>793</v>
      </c>
      <c r="I19" s="452" t="s">
        <v>795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792</v>
      </c>
      <c r="G20" s="452" t="s">
        <v>786</v>
      </c>
      <c r="H20" s="452" t="s">
        <v>793</v>
      </c>
      <c r="I20" s="452" t="s">
        <v>797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796</v>
      </c>
      <c r="F21" s="452" t="s">
        <v>792</v>
      </c>
      <c r="G21" s="452" t="s">
        <v>56</v>
      </c>
      <c r="H21" s="452" t="s">
        <v>347</v>
      </c>
      <c r="I21" s="452" t="s">
        <v>798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799</v>
      </c>
      <c r="G22" s="452" t="s">
        <v>274</v>
      </c>
      <c r="H22" s="452" t="s">
        <v>347</v>
      </c>
      <c r="I22" s="452" t="s">
        <v>776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799</v>
      </c>
      <c r="G23" s="452" t="s">
        <v>274</v>
      </c>
      <c r="H23" s="452" t="s">
        <v>800</v>
      </c>
      <c r="I23" s="452" t="s">
        <v>776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801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799</v>
      </c>
      <c r="G24" s="452" t="s">
        <v>274</v>
      </c>
      <c r="H24" s="452" t="s">
        <v>800</v>
      </c>
      <c r="I24" s="452" t="s">
        <v>776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799</v>
      </c>
      <c r="G25" s="452" t="s">
        <v>274</v>
      </c>
      <c r="H25" s="452" t="s">
        <v>56</v>
      </c>
      <c r="I25" s="452" t="s">
        <v>776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802</v>
      </c>
      <c r="G26" s="452" t="s">
        <v>274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803</v>
      </c>
    </row>
    <row r="49" spans="2:15">
      <c r="B49" s="387" t="s">
        <v>138</v>
      </c>
      <c r="D49" t="s">
        <v>804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806</v>
      </c>
      <c r="F5" s="223" t="s">
        <v>807</v>
      </c>
      <c r="G5" s="223" t="s">
        <v>808</v>
      </c>
      <c r="H5" s="223" t="s">
        <v>809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811</v>
      </c>
      <c r="G6" s="282" t="s">
        <v>812</v>
      </c>
      <c r="H6" s="282" t="s">
        <v>813</v>
      </c>
      <c r="I6" s="282" t="s">
        <v>814</v>
      </c>
      <c r="J6" s="456" t="s">
        <v>815</v>
      </c>
      <c r="K6" s="457"/>
      <c r="L6" s="61"/>
      <c r="M6" s="424" t="s">
        <v>690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811</v>
      </c>
      <c r="G7" s="306" t="s">
        <v>409</v>
      </c>
      <c r="H7" s="306" t="s">
        <v>816</v>
      </c>
      <c r="I7" s="306" t="s">
        <v>409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811</v>
      </c>
      <c r="G8" s="306" t="s">
        <v>409</v>
      </c>
      <c r="H8" s="306" t="s">
        <v>816</v>
      </c>
      <c r="I8" s="306" t="s">
        <v>409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811</v>
      </c>
      <c r="G9" s="306" t="s">
        <v>409</v>
      </c>
      <c r="H9" s="306" t="s">
        <v>816</v>
      </c>
      <c r="I9" s="306" t="s">
        <v>409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811</v>
      </c>
      <c r="G10" s="306" t="s">
        <v>409</v>
      </c>
      <c r="H10" s="306" t="s">
        <v>67</v>
      </c>
      <c r="I10" s="306" t="s">
        <v>409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817</v>
      </c>
      <c r="H11" s="452"/>
      <c r="I11" s="452" t="s">
        <v>818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817</v>
      </c>
      <c r="H12" s="452"/>
      <c r="I12" s="452" t="s">
        <v>818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817</v>
      </c>
      <c r="H13" s="452"/>
      <c r="I13" s="452" t="s">
        <v>818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817</v>
      </c>
      <c r="H14" s="452"/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817</v>
      </c>
      <c r="H15" s="452"/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818</v>
      </c>
      <c r="G16" s="452" t="s">
        <v>817</v>
      </c>
      <c r="H16" s="452" t="s">
        <v>820</v>
      </c>
      <c r="I16" s="452" t="s">
        <v>819</v>
      </c>
      <c r="J16" s="458"/>
      <c r="K16" s="460"/>
      <c r="L16" s="61"/>
      <c r="M16" s="414" t="s">
        <v>738</v>
      </c>
      <c r="N16" s="417">
        <f>COUNTIF(E7:I27, "*Casey*")/2</f>
        <v>1.5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821</v>
      </c>
      <c r="G17" s="452" t="s">
        <v>822</v>
      </c>
      <c r="H17" s="452" t="s">
        <v>820</v>
      </c>
      <c r="I17" s="452" t="s">
        <v>821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823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821</v>
      </c>
      <c r="G18" s="452" t="s">
        <v>822</v>
      </c>
      <c r="H18" s="452" t="s">
        <v>820</v>
      </c>
      <c r="I18" s="452" t="s">
        <v>821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824</v>
      </c>
      <c r="F19" s="452" t="s">
        <v>825</v>
      </c>
      <c r="G19" s="452" t="s">
        <v>822</v>
      </c>
      <c r="H19" s="452" t="s">
        <v>820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824</v>
      </c>
      <c r="F20" s="452" t="s">
        <v>262</v>
      </c>
      <c r="G20" s="452" t="s">
        <v>822</v>
      </c>
      <c r="H20" s="452" t="s">
        <v>820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824</v>
      </c>
      <c r="F21" s="452" t="s">
        <v>262</v>
      </c>
      <c r="G21" s="452" t="s">
        <v>822</v>
      </c>
      <c r="H21" s="452" t="s">
        <v>820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824</v>
      </c>
      <c r="F22" s="452" t="s">
        <v>825</v>
      </c>
      <c r="G22" s="452" t="s">
        <v>826</v>
      </c>
      <c r="H22" s="452" t="s">
        <v>820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824</v>
      </c>
      <c r="F23" s="452" t="s">
        <v>776</v>
      </c>
      <c r="G23" s="452" t="s">
        <v>826</v>
      </c>
      <c r="H23" s="452" t="s">
        <v>820</v>
      </c>
      <c r="I23" s="452" t="s">
        <v>821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824</v>
      </c>
      <c r="F24" s="452" t="s">
        <v>776</v>
      </c>
      <c r="G24" s="452" t="s">
        <v>826</v>
      </c>
      <c r="H24" s="452" t="s">
        <v>820</v>
      </c>
      <c r="I24" s="452" t="s">
        <v>821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262</v>
      </c>
      <c r="F25" s="452" t="s">
        <v>776</v>
      </c>
      <c r="G25" s="452" t="s">
        <v>817</v>
      </c>
      <c r="H25" s="452" t="s">
        <v>820</v>
      </c>
      <c r="I25" s="452" t="s">
        <v>821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262</v>
      </c>
      <c r="F26" s="452" t="s">
        <v>821</v>
      </c>
      <c r="G26" s="452" t="s">
        <v>826</v>
      </c>
      <c r="H26" s="452" t="s">
        <v>820</v>
      </c>
      <c r="I26" s="452" t="s">
        <v>821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827</v>
      </c>
    </row>
    <row r="49" spans="2:15">
      <c r="B49" s="387" t="s">
        <v>138</v>
      </c>
      <c r="D49" t="s">
        <v>828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829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830</v>
      </c>
      <c r="F5" s="223" t="s">
        <v>831</v>
      </c>
      <c r="G5" s="223" t="s">
        <v>832</v>
      </c>
      <c r="H5" s="223" t="s">
        <v>833</v>
      </c>
      <c r="I5" s="223" t="s">
        <v>834</v>
      </c>
      <c r="J5" s="223" t="s">
        <v>835</v>
      </c>
      <c r="K5" s="223" t="s">
        <v>836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837</v>
      </c>
      <c r="F6" s="282" t="s">
        <v>837</v>
      </c>
      <c r="G6" s="282" t="s">
        <v>837</v>
      </c>
      <c r="H6" s="282" t="s">
        <v>837</v>
      </c>
      <c r="I6" s="282" t="s">
        <v>837</v>
      </c>
      <c r="J6" s="392"/>
      <c r="K6" s="276"/>
      <c r="L6" s="61"/>
      <c r="M6" s="424" t="s">
        <v>690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838</v>
      </c>
      <c r="F7" s="452" t="s">
        <v>839</v>
      </c>
      <c r="G7" s="306" t="s">
        <v>225</v>
      </c>
      <c r="H7" s="306" t="s">
        <v>67</v>
      </c>
      <c r="I7" s="372" t="s">
        <v>840</v>
      </c>
      <c r="J7" s="393" t="s">
        <v>841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839</v>
      </c>
      <c r="F8" s="452" t="s">
        <v>842</v>
      </c>
      <c r="G8" s="306" t="s">
        <v>225</v>
      </c>
      <c r="H8" s="306" t="s">
        <v>67</v>
      </c>
      <c r="I8" s="372" t="s">
        <v>840</v>
      </c>
      <c r="J8" s="393" t="s">
        <v>841</v>
      </c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839</v>
      </c>
      <c r="F9" s="452" t="s">
        <v>842</v>
      </c>
      <c r="G9" s="306" t="s">
        <v>225</v>
      </c>
      <c r="H9" s="306" t="s">
        <v>67</v>
      </c>
      <c r="I9" s="372" t="s">
        <v>840</v>
      </c>
      <c r="J9" s="393" t="s">
        <v>841</v>
      </c>
      <c r="K9" s="300" t="s">
        <v>193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842</v>
      </c>
      <c r="F10" s="452" t="s">
        <v>842</v>
      </c>
      <c r="G10" s="306" t="s">
        <v>225</v>
      </c>
      <c r="H10" s="306" t="s">
        <v>67</v>
      </c>
      <c r="I10" s="372" t="s">
        <v>840</v>
      </c>
      <c r="J10" s="393" t="s">
        <v>841</v>
      </c>
      <c r="K10" s="300" t="s">
        <v>843</v>
      </c>
      <c r="L10" s="61"/>
      <c r="M10" s="414" t="s">
        <v>56</v>
      </c>
      <c r="N10" s="417">
        <f>COUNTIF(E7:I27, "*Alex*")/2</f>
        <v>0</v>
      </c>
      <c r="O10" s="419" t="s">
        <v>844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842</v>
      </c>
      <c r="F11" s="452" t="s">
        <v>842</v>
      </c>
      <c r="G11" s="306" t="s">
        <v>302</v>
      </c>
      <c r="H11" s="372" t="s">
        <v>68</v>
      </c>
      <c r="I11" s="306" t="s">
        <v>68</v>
      </c>
      <c r="J11" s="393" t="s">
        <v>841</v>
      </c>
      <c r="K11" s="300" t="s">
        <v>843</v>
      </c>
      <c r="L11" s="61"/>
      <c r="M11" s="414" t="s">
        <v>57</v>
      </c>
      <c r="N11" s="417">
        <f>COUNTIF(E7:I27, "*Rafi*")/2</f>
        <v>0</v>
      </c>
      <c r="O11" s="419" t="s">
        <v>780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842</v>
      </c>
      <c r="F12" s="452" t="s">
        <v>842</v>
      </c>
      <c r="G12" s="306" t="s">
        <v>302</v>
      </c>
      <c r="H12" s="372" t="s">
        <v>68</v>
      </c>
      <c r="I12" s="306" t="s">
        <v>68</v>
      </c>
      <c r="J12" s="393" t="s">
        <v>841</v>
      </c>
      <c r="K12" s="300" t="s">
        <v>843</v>
      </c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842</v>
      </c>
      <c r="F13" s="452" t="s">
        <v>842</v>
      </c>
      <c r="G13" s="306" t="s">
        <v>302</v>
      </c>
      <c r="H13" s="372" t="s">
        <v>68</v>
      </c>
      <c r="I13" s="306" t="s">
        <v>68</v>
      </c>
      <c r="J13" s="393" t="s">
        <v>841</v>
      </c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842</v>
      </c>
      <c r="F14" s="452" t="s">
        <v>845</v>
      </c>
      <c r="G14" s="306" t="s">
        <v>302</v>
      </c>
      <c r="H14" s="372" t="s">
        <v>68</v>
      </c>
      <c r="I14" s="306" t="s">
        <v>68</v>
      </c>
      <c r="J14" s="393" t="s">
        <v>841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846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842</v>
      </c>
      <c r="F15" s="452" t="s">
        <v>847</v>
      </c>
      <c r="G15" s="306" t="s">
        <v>302</v>
      </c>
      <c r="H15" s="372" t="s">
        <v>68</v>
      </c>
      <c r="I15" s="306" t="s">
        <v>68</v>
      </c>
      <c r="J15" s="393" t="s">
        <v>841</v>
      </c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842</v>
      </c>
      <c r="F16" s="452" t="s">
        <v>848</v>
      </c>
      <c r="G16" s="306" t="s">
        <v>67</v>
      </c>
      <c r="H16" s="336" t="s">
        <v>302</v>
      </c>
      <c r="I16" s="306" t="s">
        <v>389</v>
      </c>
      <c r="J16" s="393" t="s">
        <v>841</v>
      </c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842</v>
      </c>
      <c r="F17" s="466" t="s">
        <v>849</v>
      </c>
      <c r="G17" s="306" t="s">
        <v>225</v>
      </c>
      <c r="H17" s="336" t="s">
        <v>302</v>
      </c>
      <c r="I17" s="306" t="s">
        <v>389</v>
      </c>
      <c r="J17" s="393" t="s">
        <v>841</v>
      </c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842</v>
      </c>
      <c r="F18" s="466" t="s">
        <v>849</v>
      </c>
      <c r="G18" s="306" t="s">
        <v>225</v>
      </c>
      <c r="H18" s="372" t="s">
        <v>850</v>
      </c>
      <c r="I18" s="306" t="s">
        <v>389</v>
      </c>
      <c r="J18" s="393" t="s">
        <v>841</v>
      </c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842</v>
      </c>
      <c r="F19" s="466" t="s">
        <v>849</v>
      </c>
      <c r="G19" s="306" t="s">
        <v>67</v>
      </c>
      <c r="H19" s="372" t="s">
        <v>850</v>
      </c>
      <c r="I19" s="372" t="s">
        <v>840</v>
      </c>
      <c r="J19" s="393" t="s">
        <v>841</v>
      </c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842</v>
      </c>
      <c r="F20" s="452" t="s">
        <v>66</v>
      </c>
      <c r="G20" s="306" t="s">
        <v>67</v>
      </c>
      <c r="H20" s="372" t="s">
        <v>850</v>
      </c>
      <c r="I20" s="372" t="s">
        <v>840</v>
      </c>
      <c r="J20" s="393" t="s">
        <v>841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842</v>
      </c>
      <c r="F21" s="452" t="s">
        <v>65</v>
      </c>
      <c r="G21" s="306" t="s">
        <v>67</v>
      </c>
      <c r="H21" s="372" t="s">
        <v>850</v>
      </c>
      <c r="I21" s="306" t="s">
        <v>842</v>
      </c>
      <c r="J21" s="393" t="s">
        <v>841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851</v>
      </c>
      <c r="H22" s="372" t="s">
        <v>850</v>
      </c>
      <c r="I22" s="306" t="s">
        <v>842</v>
      </c>
      <c r="J22" s="393" t="s">
        <v>841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441</v>
      </c>
      <c r="G23" s="306" t="s">
        <v>851</v>
      </c>
      <c r="H23" s="372" t="s">
        <v>850</v>
      </c>
      <c r="I23" s="306" t="s">
        <v>852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441</v>
      </c>
      <c r="G24" s="306" t="s">
        <v>851</v>
      </c>
      <c r="H24" s="372" t="s">
        <v>840</v>
      </c>
      <c r="I24" s="306" t="s">
        <v>852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842</v>
      </c>
      <c r="F25" s="452" t="s">
        <v>441</v>
      </c>
      <c r="G25" s="306" t="s">
        <v>851</v>
      </c>
      <c r="H25" s="372" t="s">
        <v>840</v>
      </c>
      <c r="I25" s="306" t="s">
        <v>852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842</v>
      </c>
      <c r="F26" s="452" t="s">
        <v>441</v>
      </c>
      <c r="G26" s="306" t="s">
        <v>851</v>
      </c>
      <c r="H26" s="372" t="s">
        <v>840</v>
      </c>
      <c r="I26" s="372" t="s">
        <v>852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853</v>
      </c>
    </row>
    <row r="49" spans="2:15">
      <c r="B49" s="387" t="s">
        <v>138</v>
      </c>
      <c r="D49" t="s">
        <v>854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856</v>
      </c>
      <c r="F5" s="223" t="s">
        <v>857</v>
      </c>
      <c r="G5" s="223" t="s">
        <v>858</v>
      </c>
      <c r="H5" s="223" t="s">
        <v>859</v>
      </c>
      <c r="I5" s="223" t="s">
        <v>860</v>
      </c>
      <c r="J5" s="223" t="s">
        <v>861</v>
      </c>
      <c r="K5" s="223" t="s">
        <v>862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385</v>
      </c>
      <c r="F6" s="282" t="s">
        <v>385</v>
      </c>
      <c r="G6" s="282" t="s">
        <v>863</v>
      </c>
      <c r="H6" s="282" t="s">
        <v>863</v>
      </c>
      <c r="I6" s="282" t="s">
        <v>863</v>
      </c>
      <c r="J6" s="392"/>
      <c r="K6" s="276"/>
      <c r="L6" s="61"/>
      <c r="M6" s="424" t="s">
        <v>690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248</v>
      </c>
      <c r="H7" s="306" t="s">
        <v>864</v>
      </c>
      <c r="I7" s="306" t="s">
        <v>248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409</v>
      </c>
      <c r="H8" s="336" t="s">
        <v>409</v>
      </c>
      <c r="I8" s="306" t="s">
        <v>193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409</v>
      </c>
      <c r="H9" s="336" t="s">
        <v>193</v>
      </c>
      <c r="I9" s="306" t="s">
        <v>193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248</v>
      </c>
      <c r="H10" s="336" t="s">
        <v>409</v>
      </c>
      <c r="I10" s="306" t="s">
        <v>193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248</v>
      </c>
      <c r="H11" s="336" t="s">
        <v>865</v>
      </c>
      <c r="I11" s="306" t="s">
        <v>193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248</v>
      </c>
      <c r="H12" s="336" t="s">
        <v>866</v>
      </c>
      <c r="I12" s="306" t="s">
        <v>193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248</v>
      </c>
      <c r="H13" s="336" t="s">
        <v>866</v>
      </c>
      <c r="I13" s="306" t="s">
        <v>193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867</v>
      </c>
      <c r="F14" s="308"/>
      <c r="G14" s="306" t="s">
        <v>248</v>
      </c>
      <c r="H14" s="336" t="s">
        <v>866</v>
      </c>
      <c r="I14" s="306" t="s">
        <v>193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248</v>
      </c>
      <c r="H15" s="336" t="s">
        <v>866</v>
      </c>
      <c r="I15" s="306" t="s">
        <v>193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868</v>
      </c>
      <c r="H16" s="336" t="s">
        <v>866</v>
      </c>
      <c r="I16" s="306" t="s">
        <v>193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869</v>
      </c>
      <c r="H17" s="372" t="s">
        <v>870</v>
      </c>
      <c r="I17" s="306" t="s">
        <v>193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869</v>
      </c>
      <c r="H18" s="372" t="s">
        <v>870</v>
      </c>
      <c r="I18" s="306" t="s">
        <v>193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193</v>
      </c>
      <c r="H19" s="372" t="s">
        <v>871</v>
      </c>
      <c r="I19" s="306" t="s">
        <v>193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193</v>
      </c>
      <c r="H20" s="372" t="s">
        <v>871</v>
      </c>
      <c r="I20" s="306" t="s">
        <v>193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869</v>
      </c>
      <c r="H21" s="372" t="s">
        <v>871</v>
      </c>
      <c r="I21" s="306" t="s">
        <v>193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869</v>
      </c>
      <c r="H22" s="372" t="s">
        <v>871</v>
      </c>
      <c r="I22" s="306" t="s">
        <v>193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872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869</v>
      </c>
      <c r="H23" s="372" t="s">
        <v>871</v>
      </c>
      <c r="I23" s="306" t="s">
        <v>193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869</v>
      </c>
      <c r="H24" s="372" t="s">
        <v>871</v>
      </c>
      <c r="I24" s="306" t="s">
        <v>193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868</v>
      </c>
      <c r="H25" s="372" t="s">
        <v>871</v>
      </c>
      <c r="I25" s="306" t="s">
        <v>193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868</v>
      </c>
      <c r="H26" s="372" t="s">
        <v>870</v>
      </c>
      <c r="I26" s="306" t="s">
        <v>193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873</v>
      </c>
      <c r="I27" s="439" t="s">
        <v>874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873</v>
      </c>
      <c r="I28" s="439" t="s">
        <v>874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873</v>
      </c>
      <c r="I29" s="439" t="s">
        <v>874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873</v>
      </c>
      <c r="I30" s="439" t="s">
        <v>874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873</v>
      </c>
      <c r="I31" s="439" t="s">
        <v>874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873</v>
      </c>
      <c r="I32" s="439" t="s">
        <v>874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873</v>
      </c>
      <c r="I33" s="439" t="s">
        <v>874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873</v>
      </c>
      <c r="I34" s="439" t="s">
        <v>874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873</v>
      </c>
      <c r="I35" s="439" t="s">
        <v>874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873</v>
      </c>
      <c r="I36" s="439" t="s">
        <v>874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873</v>
      </c>
      <c r="I37" s="439" t="s">
        <v>874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878</v>
      </c>
      <c r="F6" s="282" t="s">
        <v>878</v>
      </c>
      <c r="G6" s="282" t="s">
        <v>878</v>
      </c>
      <c r="H6" s="282" t="s">
        <v>878</v>
      </c>
      <c r="I6" s="282" t="s">
        <v>878</v>
      </c>
      <c r="J6" s="392"/>
      <c r="K6" s="276"/>
      <c r="L6" s="61"/>
      <c r="M6" s="424" t="s">
        <v>690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409</v>
      </c>
      <c r="F7" s="306" t="s">
        <v>409</v>
      </c>
      <c r="G7" s="306" t="s">
        <v>193</v>
      </c>
      <c r="H7" s="336" t="s">
        <v>409</v>
      </c>
      <c r="I7" s="306" t="s">
        <v>409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409</v>
      </c>
      <c r="F8" s="306" t="s">
        <v>409</v>
      </c>
      <c r="G8" s="306" t="s">
        <v>409</v>
      </c>
      <c r="H8" s="336" t="s">
        <v>409</v>
      </c>
      <c r="I8" s="306" t="s">
        <v>409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409</v>
      </c>
      <c r="F9" s="306" t="s">
        <v>409</v>
      </c>
      <c r="G9" s="306" t="s">
        <v>409</v>
      </c>
      <c r="H9" s="336" t="s">
        <v>880</v>
      </c>
      <c r="I9" s="306" t="s">
        <v>409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 t="s">
        <v>409</v>
      </c>
      <c r="G10" s="306" t="s">
        <v>409</v>
      </c>
      <c r="H10" s="336" t="s">
        <v>880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409</v>
      </c>
      <c r="G11" s="306" t="s">
        <v>193</v>
      </c>
      <c r="H11" s="336" t="s">
        <v>881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882</v>
      </c>
      <c r="F12" s="306" t="s">
        <v>409</v>
      </c>
      <c r="G12" s="306" t="s">
        <v>193</v>
      </c>
      <c r="H12" s="336" t="s">
        <v>881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883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882</v>
      </c>
      <c r="F13" s="306" t="s">
        <v>409</v>
      </c>
      <c r="G13" s="306" t="s">
        <v>193</v>
      </c>
      <c r="H13" s="336" t="s">
        <v>881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882</v>
      </c>
      <c r="F14" s="306" t="s">
        <v>409</v>
      </c>
      <c r="G14" s="306" t="s">
        <v>409</v>
      </c>
      <c r="H14" s="336" t="s">
        <v>884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882</v>
      </c>
      <c r="F15" s="306" t="s">
        <v>409</v>
      </c>
      <c r="G15" s="306" t="s">
        <v>66</v>
      </c>
      <c r="H15" s="336" t="s">
        <v>885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882</v>
      </c>
      <c r="F16" s="306" t="s">
        <v>409</v>
      </c>
      <c r="G16" s="306" t="s">
        <v>66</v>
      </c>
      <c r="H16" s="336" t="s">
        <v>885</v>
      </c>
      <c r="I16" s="306" t="s">
        <v>220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882</v>
      </c>
      <c r="F17" s="306" t="s">
        <v>886</v>
      </c>
      <c r="G17" s="306" t="s">
        <v>887</v>
      </c>
      <c r="H17" s="336" t="s">
        <v>885</v>
      </c>
      <c r="I17" s="306" t="s">
        <v>888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882</v>
      </c>
      <c r="F18" s="306" t="s">
        <v>889</v>
      </c>
      <c r="G18" s="306" t="s">
        <v>887</v>
      </c>
      <c r="H18" s="336" t="s">
        <v>885</v>
      </c>
      <c r="I18" s="306" t="s">
        <v>888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882</v>
      </c>
      <c r="F19" s="306" t="s">
        <v>889</v>
      </c>
      <c r="G19" s="306" t="s">
        <v>887</v>
      </c>
      <c r="H19" s="336" t="s">
        <v>885</v>
      </c>
      <c r="I19" s="306" t="s">
        <v>890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889</v>
      </c>
      <c r="G20" s="306" t="s">
        <v>887</v>
      </c>
      <c r="H20" s="372" t="s">
        <v>891</v>
      </c>
      <c r="I20" s="306" t="s">
        <v>890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886</v>
      </c>
      <c r="G21" s="306" t="s">
        <v>887</v>
      </c>
      <c r="H21" s="372" t="s">
        <v>891</v>
      </c>
      <c r="I21" s="306" t="s">
        <v>890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886</v>
      </c>
      <c r="G22" s="306" t="s">
        <v>887</v>
      </c>
      <c r="H22" s="372" t="s">
        <v>891</v>
      </c>
      <c r="I22" s="306" t="s">
        <v>890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886</v>
      </c>
      <c r="G23" s="306" t="s">
        <v>887</v>
      </c>
      <c r="H23" s="372" t="s">
        <v>891</v>
      </c>
      <c r="I23" s="306" t="s">
        <v>892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886</v>
      </c>
      <c r="G24" s="306" t="s">
        <v>887</v>
      </c>
      <c r="H24" s="372" t="s">
        <v>891</v>
      </c>
      <c r="I24" s="306" t="s">
        <v>874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893</v>
      </c>
      <c r="G25" s="306" t="s">
        <v>887</v>
      </c>
      <c r="H25" s="372" t="s">
        <v>891</v>
      </c>
      <c r="I25" s="306" t="s">
        <v>874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893</v>
      </c>
      <c r="G26" s="306" t="s">
        <v>887</v>
      </c>
      <c r="H26" s="372" t="s">
        <v>193</v>
      </c>
      <c r="I26" s="306" t="s">
        <v>874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894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895</v>
      </c>
      <c r="F5" s="223" t="s">
        <v>896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897</v>
      </c>
      <c r="F6" s="282" t="s">
        <v>897</v>
      </c>
      <c r="G6" s="282" t="s">
        <v>897</v>
      </c>
      <c r="H6" s="282" t="s">
        <v>897</v>
      </c>
      <c r="I6" s="282" t="s">
        <v>897</v>
      </c>
      <c r="J6" s="392"/>
      <c r="K6" s="276"/>
      <c r="L6" s="61"/>
      <c r="M6" s="443" t="s">
        <v>690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898</v>
      </c>
      <c r="F7" s="306" t="s">
        <v>898</v>
      </c>
      <c r="G7" s="306" t="s">
        <v>898</v>
      </c>
      <c r="H7" s="306" t="s">
        <v>898</v>
      </c>
      <c r="I7" s="306" t="s">
        <v>898</v>
      </c>
      <c r="J7" s="393"/>
      <c r="K7" s="301" t="s">
        <v>193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898</v>
      </c>
      <c r="F8" s="306" t="s">
        <v>218</v>
      </c>
      <c r="G8" s="306" t="s">
        <v>66</v>
      </c>
      <c r="H8" s="306" t="s">
        <v>899</v>
      </c>
      <c r="I8" s="306" t="s">
        <v>409</v>
      </c>
      <c r="J8" s="393"/>
      <c r="K8" s="300" t="s">
        <v>193</v>
      </c>
      <c r="L8" s="61"/>
      <c r="M8" s="446" t="s">
        <v>54</v>
      </c>
      <c r="N8" s="440">
        <f>COUNTIF(E7:I27, "*YZ*")/2</f>
        <v>2</v>
      </c>
      <c r="O8" s="447" t="s">
        <v>306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899</v>
      </c>
      <c r="I9" s="306" t="s">
        <v>409</v>
      </c>
      <c r="J9" s="393"/>
      <c r="K9" s="300" t="s">
        <v>193</v>
      </c>
      <c r="L9" s="61"/>
      <c r="M9" s="446" t="s">
        <v>55</v>
      </c>
      <c r="N9" s="440">
        <f>COUNTIF(E7:I27, "*James*")/2</f>
        <v>0</v>
      </c>
      <c r="O9" s="447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436</v>
      </c>
      <c r="G10" s="306" t="s">
        <v>66</v>
      </c>
      <c r="H10" s="306" t="s">
        <v>899</v>
      </c>
      <c r="I10" s="306" t="s">
        <v>900</v>
      </c>
      <c r="J10" s="393"/>
      <c r="K10" s="300" t="s">
        <v>193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218</v>
      </c>
      <c r="F11" s="306" t="s">
        <v>436</v>
      </c>
      <c r="G11" s="306" t="s">
        <v>53</v>
      </c>
      <c r="H11" s="372" t="s">
        <v>58</v>
      </c>
      <c r="I11" s="306" t="s">
        <v>323</v>
      </c>
      <c r="J11" s="393"/>
      <c r="K11" s="300" t="s">
        <v>193</v>
      </c>
      <c r="L11" s="61"/>
      <c r="M11" s="446" t="s">
        <v>57</v>
      </c>
      <c r="N11" s="440">
        <f>COUNTIF(E7:I27, "*Rafi*")/2</f>
        <v>0</v>
      </c>
      <c r="O11" s="4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436</v>
      </c>
      <c r="G12" s="306" t="s">
        <v>53</v>
      </c>
      <c r="H12" s="372" t="s">
        <v>58</v>
      </c>
      <c r="I12" s="306" t="s">
        <v>323</v>
      </c>
      <c r="J12" s="393"/>
      <c r="K12" s="300" t="s">
        <v>193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436</v>
      </c>
      <c r="G13" s="306" t="s">
        <v>690</v>
      </c>
      <c r="H13" s="372" t="s">
        <v>58</v>
      </c>
      <c r="I13" s="306" t="s">
        <v>323</v>
      </c>
      <c r="J13" s="393"/>
      <c r="K13" s="300" t="s">
        <v>193</v>
      </c>
      <c r="L13" s="61"/>
      <c r="M13" s="446" t="s">
        <v>59</v>
      </c>
      <c r="N13" s="440">
        <f>COUNTIF(E7:I27, "*Nicholas*")/2</f>
        <v>0</v>
      </c>
      <c r="O13" s="447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193</v>
      </c>
      <c r="F14" s="306" t="s">
        <v>766</v>
      </c>
      <c r="G14" s="306" t="s">
        <v>690</v>
      </c>
      <c r="H14" s="372" t="s">
        <v>58</v>
      </c>
      <c r="I14" s="306" t="s">
        <v>323</v>
      </c>
      <c r="J14" s="393" t="s">
        <v>901</v>
      </c>
      <c r="K14" s="300" t="s">
        <v>193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193</v>
      </c>
      <c r="F15" s="306" t="s">
        <v>690</v>
      </c>
      <c r="G15" s="306" t="s">
        <v>690</v>
      </c>
      <c r="H15" s="372" t="s">
        <v>58</v>
      </c>
      <c r="I15" s="306" t="s">
        <v>323</v>
      </c>
      <c r="J15" s="393" t="s">
        <v>901</v>
      </c>
      <c r="K15" s="300" t="s">
        <v>193</v>
      </c>
      <c r="L15" s="61"/>
      <c r="M15" s="446" t="s">
        <v>61</v>
      </c>
      <c r="N15" s="440">
        <f>COUNTIF(E7:I27, "*Tai Wei*")/2</f>
        <v>0</v>
      </c>
      <c r="O15" s="447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193</v>
      </c>
      <c r="F16" s="306" t="s">
        <v>707</v>
      </c>
      <c r="G16" s="306" t="s">
        <v>902</v>
      </c>
      <c r="H16" s="336" t="s">
        <v>903</v>
      </c>
      <c r="I16" s="306" t="s">
        <v>904</v>
      </c>
      <c r="J16" s="393" t="s">
        <v>901</v>
      </c>
      <c r="K16" s="300"/>
      <c r="L16" s="61"/>
      <c r="M16" s="446" t="s">
        <v>738</v>
      </c>
      <c r="N16" s="440">
        <f>COUNTIF(E7:I27, "*Casey*")/2</f>
        <v>0</v>
      </c>
      <c r="O16" s="447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193</v>
      </c>
      <c r="F17" s="306" t="s">
        <v>707</v>
      </c>
      <c r="G17" s="306" t="s">
        <v>902</v>
      </c>
      <c r="H17" s="336" t="s">
        <v>903</v>
      </c>
      <c r="I17" s="306" t="s">
        <v>905</v>
      </c>
      <c r="J17" s="393" t="s">
        <v>901</v>
      </c>
      <c r="K17" s="300"/>
      <c r="L17" s="61"/>
      <c r="M17" s="446" t="s">
        <v>62</v>
      </c>
      <c r="N17" s="440">
        <f>COUNTIF(E7:I27, "*Vijay*")/2</f>
        <v>0</v>
      </c>
      <c r="O17" s="447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193</v>
      </c>
      <c r="F18" s="306" t="s">
        <v>707</v>
      </c>
      <c r="G18" s="306" t="s">
        <v>902</v>
      </c>
      <c r="H18" s="336" t="s">
        <v>903</v>
      </c>
      <c r="I18" s="306" t="s">
        <v>905</v>
      </c>
      <c r="J18" s="393" t="s">
        <v>901</v>
      </c>
      <c r="K18" s="300"/>
      <c r="L18" s="61"/>
      <c r="M18" s="446" t="s">
        <v>63</v>
      </c>
      <c r="N18" s="440">
        <f>COUNTIF(E7:I27, "*Griselda*")/2</f>
        <v>0</v>
      </c>
      <c r="O18" s="447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409</v>
      </c>
      <c r="F19" s="306" t="s">
        <v>707</v>
      </c>
      <c r="G19" s="306" t="s">
        <v>902</v>
      </c>
      <c r="H19" s="336" t="s">
        <v>903</v>
      </c>
      <c r="I19" s="306" t="s">
        <v>409</v>
      </c>
      <c r="J19" s="393" t="s">
        <v>901</v>
      </c>
      <c r="K19" s="300"/>
      <c r="L19" s="61"/>
      <c r="M19" s="446" t="s">
        <v>64</v>
      </c>
      <c r="N19" s="440">
        <f>COUNTIF(E7:I27, "*Haikal*")/2</f>
        <v>0</v>
      </c>
      <c r="O19" s="447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906</v>
      </c>
      <c r="F20" s="306" t="s">
        <v>707</v>
      </c>
      <c r="G20" s="306" t="s">
        <v>902</v>
      </c>
      <c r="H20" s="336" t="s">
        <v>903</v>
      </c>
      <c r="I20" s="306" t="s">
        <v>409</v>
      </c>
      <c r="J20" s="393" t="s">
        <v>901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906</v>
      </c>
      <c r="F21" s="306" t="s">
        <v>468</v>
      </c>
      <c r="G21" s="306" t="s">
        <v>907</v>
      </c>
      <c r="H21" s="336" t="s">
        <v>903</v>
      </c>
      <c r="I21" s="306" t="s">
        <v>409</v>
      </c>
      <c r="J21" s="393" t="s">
        <v>901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908</v>
      </c>
      <c r="F22" s="306" t="s">
        <v>909</v>
      </c>
      <c r="G22" s="306" t="s">
        <v>66</v>
      </c>
      <c r="H22" s="336" t="s">
        <v>903</v>
      </c>
      <c r="I22" s="306" t="s">
        <v>67</v>
      </c>
      <c r="J22" s="393" t="s">
        <v>901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908</v>
      </c>
      <c r="F23" s="306" t="s">
        <v>909</v>
      </c>
      <c r="G23" s="306" t="s">
        <v>66</v>
      </c>
      <c r="H23" s="336" t="s">
        <v>903</v>
      </c>
      <c r="I23" s="306" t="s">
        <v>67</v>
      </c>
      <c r="J23" s="393" t="s">
        <v>901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906</v>
      </c>
      <c r="F24" s="306" t="s">
        <v>909</v>
      </c>
      <c r="G24" s="306" t="s">
        <v>907</v>
      </c>
      <c r="H24" s="336" t="s">
        <v>67</v>
      </c>
      <c r="I24" s="306" t="s">
        <v>67</v>
      </c>
      <c r="J24" s="393" t="s">
        <v>901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906</v>
      </c>
      <c r="F25" s="306" t="s">
        <v>910</v>
      </c>
      <c r="G25" s="306" t="s">
        <v>907</v>
      </c>
      <c r="H25" s="336" t="s">
        <v>67</v>
      </c>
      <c r="I25" s="306" t="s">
        <v>67</v>
      </c>
      <c r="J25" s="393" t="s">
        <v>901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906</v>
      </c>
      <c r="F26" s="306" t="s">
        <v>910</v>
      </c>
      <c r="G26" s="306" t="s">
        <v>907</v>
      </c>
      <c r="H26" s="372"/>
      <c r="I26" s="372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 t="s">
        <v>914</v>
      </c>
      <c r="H5" s="223" t="s">
        <v>915</v>
      </c>
      <c r="I5" s="223" t="s">
        <v>916</v>
      </c>
      <c r="J5" s="223" t="s">
        <v>917</v>
      </c>
      <c r="K5" s="223" t="s">
        <v>918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919</v>
      </c>
      <c r="F6" s="282" t="s">
        <v>919</v>
      </c>
      <c r="G6" s="282" t="s">
        <v>919</v>
      </c>
      <c r="H6" s="282" t="s">
        <v>919</v>
      </c>
      <c r="I6" s="282" t="s">
        <v>919</v>
      </c>
      <c r="J6" s="392"/>
      <c r="K6" s="276"/>
      <c r="L6" s="61"/>
      <c r="M6" s="424" t="s">
        <v>690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920</v>
      </c>
      <c r="F7" s="306" t="s">
        <v>920</v>
      </c>
      <c r="G7" s="306" t="s">
        <v>690</v>
      </c>
      <c r="H7" s="336"/>
      <c r="I7" s="306"/>
      <c r="J7" s="393" t="s">
        <v>900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920</v>
      </c>
      <c r="F8" s="306" t="s">
        <v>920</v>
      </c>
      <c r="G8" s="306" t="s">
        <v>690</v>
      </c>
      <c r="H8" s="336" t="s">
        <v>58</v>
      </c>
      <c r="I8" s="306"/>
      <c r="J8" s="393" t="s">
        <v>900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920</v>
      </c>
      <c r="F9" s="306" t="s">
        <v>920</v>
      </c>
      <c r="G9" s="306" t="s">
        <v>921</v>
      </c>
      <c r="H9" s="336" t="s">
        <v>58</v>
      </c>
      <c r="I9" s="306" t="s">
        <v>193</v>
      </c>
      <c r="J9" s="393" t="s">
        <v>922</v>
      </c>
      <c r="K9" s="300" t="s">
        <v>923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924</v>
      </c>
      <c r="F10" s="306" t="s">
        <v>920</v>
      </c>
      <c r="G10" s="306" t="s">
        <v>925</v>
      </c>
      <c r="H10" s="336" t="s">
        <v>58</v>
      </c>
      <c r="I10" s="306" t="s">
        <v>193</v>
      </c>
      <c r="J10" s="393" t="s">
        <v>922</v>
      </c>
      <c r="K10" s="300" t="s">
        <v>926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924</v>
      </c>
      <c r="F11" s="306" t="s">
        <v>927</v>
      </c>
      <c r="G11" s="306" t="s">
        <v>193</v>
      </c>
      <c r="H11" s="372" t="s">
        <v>58</v>
      </c>
      <c r="I11" s="306" t="s">
        <v>193</v>
      </c>
      <c r="J11" s="393" t="s">
        <v>922</v>
      </c>
      <c r="K11" s="300" t="s">
        <v>926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924</v>
      </c>
      <c r="F12" s="306" t="s">
        <v>927</v>
      </c>
      <c r="G12" s="306" t="s">
        <v>193</v>
      </c>
      <c r="H12" s="372" t="s">
        <v>58</v>
      </c>
      <c r="I12" s="306" t="s">
        <v>193</v>
      </c>
      <c r="J12" s="393" t="s">
        <v>922</v>
      </c>
      <c r="K12" s="300" t="s">
        <v>926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924</v>
      </c>
      <c r="F13" s="306" t="s">
        <v>927</v>
      </c>
      <c r="G13" s="306" t="s">
        <v>193</v>
      </c>
      <c r="H13" s="372" t="s">
        <v>58</v>
      </c>
      <c r="I13" s="306" t="s">
        <v>193</v>
      </c>
      <c r="J13" s="393" t="s">
        <v>922</v>
      </c>
      <c r="K13" s="300" t="s">
        <v>926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928</v>
      </c>
      <c r="F14" s="306" t="s">
        <v>927</v>
      </c>
      <c r="G14" s="306" t="s">
        <v>193</v>
      </c>
      <c r="H14" s="372" t="s">
        <v>58</v>
      </c>
      <c r="I14" s="306" t="s">
        <v>193</v>
      </c>
      <c r="J14" s="393" t="s">
        <v>922</v>
      </c>
      <c r="K14" s="300" t="s">
        <v>926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928</v>
      </c>
      <c r="F15" s="306" t="s">
        <v>927</v>
      </c>
      <c r="G15" s="306" t="s">
        <v>409</v>
      </c>
      <c r="H15" s="372" t="s">
        <v>58</v>
      </c>
      <c r="I15" s="306" t="s">
        <v>193</v>
      </c>
      <c r="J15" s="393" t="s">
        <v>922</v>
      </c>
      <c r="K15" s="300" t="s">
        <v>926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929</v>
      </c>
      <c r="F16" s="306" t="s">
        <v>927</v>
      </c>
      <c r="G16" s="306" t="s">
        <v>65</v>
      </c>
      <c r="H16" s="336" t="s">
        <v>930</v>
      </c>
      <c r="I16" s="306" t="s">
        <v>900</v>
      </c>
      <c r="J16" s="393" t="s">
        <v>922</v>
      </c>
      <c r="K16" s="300" t="s">
        <v>926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932</v>
      </c>
      <c r="G17" s="306" t="s">
        <v>933</v>
      </c>
      <c r="H17" s="336" t="s">
        <v>930</v>
      </c>
      <c r="I17" s="306" t="s">
        <v>900</v>
      </c>
      <c r="J17" s="393" t="s">
        <v>922</v>
      </c>
      <c r="K17" s="300" t="s">
        <v>926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934</v>
      </c>
      <c r="G18" s="306" t="s">
        <v>933</v>
      </c>
      <c r="H18" s="336" t="s">
        <v>930</v>
      </c>
      <c r="I18" s="306" t="s">
        <v>900</v>
      </c>
      <c r="J18" s="393" t="s">
        <v>922</v>
      </c>
      <c r="K18" s="300" t="s">
        <v>926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934</v>
      </c>
      <c r="G19" s="306" t="s">
        <v>933</v>
      </c>
      <c r="H19" s="336" t="s">
        <v>935</v>
      </c>
      <c r="I19" s="306" t="s">
        <v>900</v>
      </c>
      <c r="J19" s="393" t="s">
        <v>922</v>
      </c>
      <c r="K19" s="300" t="s">
        <v>926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934</v>
      </c>
      <c r="G20" s="306" t="s">
        <v>933</v>
      </c>
      <c r="H20" s="336" t="s">
        <v>935</v>
      </c>
      <c r="I20" s="306" t="s">
        <v>900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242</v>
      </c>
      <c r="G21" s="306" t="s">
        <v>933</v>
      </c>
      <c r="H21" s="336" t="s">
        <v>930</v>
      </c>
      <c r="I21" s="306" t="s">
        <v>900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936</v>
      </c>
      <c r="G22" s="306" t="s">
        <v>65</v>
      </c>
      <c r="H22" s="336" t="s">
        <v>930</v>
      </c>
      <c r="I22" s="306" t="s">
        <v>900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936</v>
      </c>
      <c r="G23" s="306" t="s">
        <v>65</v>
      </c>
      <c r="H23" s="336" t="s">
        <v>930</v>
      </c>
      <c r="I23" s="306" t="s">
        <v>900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936</v>
      </c>
      <c r="G24" s="306" t="s">
        <v>65</v>
      </c>
      <c r="H24" s="336" t="s">
        <v>451</v>
      </c>
      <c r="I24" s="306" t="s">
        <v>900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937</v>
      </c>
      <c r="G25" s="306" t="s">
        <v>65</v>
      </c>
      <c r="H25" s="336" t="s">
        <v>938</v>
      </c>
      <c r="I25" s="306" t="s">
        <v>900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939</v>
      </c>
      <c r="G26" s="306" t="s">
        <v>65</v>
      </c>
      <c r="H26" s="336" t="s">
        <v>938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941</v>
      </c>
      <c r="F5" s="223" t="s">
        <v>942</v>
      </c>
      <c r="G5" s="223" t="s">
        <v>943</v>
      </c>
      <c r="H5" s="223" t="s">
        <v>944</v>
      </c>
      <c r="I5" s="223" t="s">
        <v>945</v>
      </c>
      <c r="J5" s="223" t="s">
        <v>946</v>
      </c>
      <c r="K5" s="223" t="s">
        <v>947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2"/>
      <c r="K6" s="276"/>
      <c r="L6" s="61"/>
      <c r="M6" s="424" t="s">
        <v>690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948</v>
      </c>
      <c r="K7" s="393" t="s">
        <v>949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950</v>
      </c>
      <c r="K8" s="393" t="s">
        <v>949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193</v>
      </c>
      <c r="F9" s="306"/>
      <c r="G9" s="306" t="s">
        <v>468</v>
      </c>
      <c r="H9" s="336"/>
      <c r="I9" s="306"/>
      <c r="J9" s="393" t="s">
        <v>950</v>
      </c>
      <c r="K9" s="393" t="s">
        <v>949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/>
      <c r="G10" s="306" t="s">
        <v>193</v>
      </c>
      <c r="H10" s="336"/>
      <c r="I10" s="306"/>
      <c r="J10" s="393" t="s">
        <v>950</v>
      </c>
      <c r="K10" s="393" t="s">
        <v>949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690</v>
      </c>
      <c r="G11" s="306" t="s">
        <v>193</v>
      </c>
      <c r="H11" s="372" t="s">
        <v>54</v>
      </c>
      <c r="I11" s="306"/>
      <c r="J11" s="393" t="s">
        <v>950</v>
      </c>
      <c r="K11" s="393" t="s">
        <v>949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690</v>
      </c>
      <c r="G12" s="306" t="s">
        <v>193</v>
      </c>
      <c r="H12" s="372" t="s">
        <v>54</v>
      </c>
      <c r="I12" s="306"/>
      <c r="J12" s="393" t="s">
        <v>950</v>
      </c>
      <c r="K12" s="393" t="s">
        <v>949</v>
      </c>
      <c r="L12" s="61"/>
      <c r="M12" s="414" t="s">
        <v>58</v>
      </c>
      <c r="N12" s="417">
        <f>COUNTIF(E7:I27, "*Wei Yen*")/2</f>
        <v>0</v>
      </c>
      <c r="O12" s="419" t="s">
        <v>951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409</v>
      </c>
      <c r="F13" s="306" t="s">
        <v>690</v>
      </c>
      <c r="G13" s="306" t="s">
        <v>409</v>
      </c>
      <c r="H13" s="372" t="s">
        <v>54</v>
      </c>
      <c r="I13" s="306"/>
      <c r="J13" s="393" t="s">
        <v>950</v>
      </c>
      <c r="K13" s="393" t="s">
        <v>949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690</v>
      </c>
      <c r="F14" s="306" t="s">
        <v>690</v>
      </c>
      <c r="G14" s="306" t="s">
        <v>54</v>
      </c>
      <c r="H14" s="372" t="s">
        <v>54</v>
      </c>
      <c r="I14" s="306"/>
      <c r="J14" s="393" t="s">
        <v>950</v>
      </c>
      <c r="K14" s="393" t="s">
        <v>949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931</v>
      </c>
      <c r="F15" s="306" t="s">
        <v>690</v>
      </c>
      <c r="G15" s="306" t="s">
        <v>54</v>
      </c>
      <c r="H15" s="372" t="s">
        <v>952</v>
      </c>
      <c r="I15" s="306" t="s">
        <v>953</v>
      </c>
      <c r="J15" s="393" t="s">
        <v>950</v>
      </c>
      <c r="K15" s="393" t="s">
        <v>949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931</v>
      </c>
      <c r="F16" s="306" t="s">
        <v>690</v>
      </c>
      <c r="G16" s="306" t="s">
        <v>54</v>
      </c>
      <c r="H16" s="336" t="s">
        <v>954</v>
      </c>
      <c r="I16" s="306" t="s">
        <v>955</v>
      </c>
      <c r="J16" s="393" t="s">
        <v>950</v>
      </c>
      <c r="K16" s="393" t="s">
        <v>949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728</v>
      </c>
      <c r="G17" s="306" t="s">
        <v>65</v>
      </c>
      <c r="H17" s="336" t="s">
        <v>874</v>
      </c>
      <c r="I17" s="306" t="s">
        <v>955</v>
      </c>
      <c r="J17" s="393" t="s">
        <v>950</v>
      </c>
      <c r="K17" s="393" t="s">
        <v>949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692</v>
      </c>
      <c r="G18" s="306" t="s">
        <v>65</v>
      </c>
      <c r="H18" s="372" t="s">
        <v>891</v>
      </c>
      <c r="I18" s="306" t="s">
        <v>955</v>
      </c>
      <c r="J18" s="393" t="s">
        <v>950</v>
      </c>
      <c r="K18" s="393" t="s">
        <v>949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956</v>
      </c>
      <c r="G19" s="306" t="s">
        <v>65</v>
      </c>
      <c r="H19" s="372" t="s">
        <v>891</v>
      </c>
      <c r="I19" s="306" t="s">
        <v>952</v>
      </c>
      <c r="J19" s="393" t="s">
        <v>950</v>
      </c>
      <c r="K19" s="393" t="s">
        <v>949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957</v>
      </c>
      <c r="F20" s="306" t="s">
        <v>958</v>
      </c>
      <c r="G20" s="306" t="s">
        <v>249</v>
      </c>
      <c r="H20" s="372" t="s">
        <v>959</v>
      </c>
      <c r="I20" s="306" t="s">
        <v>891</v>
      </c>
      <c r="J20" s="393" t="s">
        <v>950</v>
      </c>
      <c r="K20" s="393" t="s">
        <v>949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960</v>
      </c>
      <c r="F21" s="306" t="s">
        <v>961</v>
      </c>
      <c r="G21" s="306" t="s">
        <v>249</v>
      </c>
      <c r="H21" s="372" t="s">
        <v>959</v>
      </c>
      <c r="I21" s="306" t="s">
        <v>891</v>
      </c>
      <c r="J21" s="393" t="s">
        <v>950</v>
      </c>
      <c r="K21" s="393" t="s">
        <v>949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432</v>
      </c>
      <c r="F22" s="306" t="s">
        <v>961</v>
      </c>
      <c r="G22" s="306" t="s">
        <v>249</v>
      </c>
      <c r="H22" s="372" t="s">
        <v>959</v>
      </c>
      <c r="I22" s="306" t="s">
        <v>962</v>
      </c>
      <c r="J22" s="393" t="s">
        <v>950</v>
      </c>
      <c r="K22" s="393" t="s">
        <v>949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432</v>
      </c>
      <c r="F23" s="306" t="s">
        <v>961</v>
      </c>
      <c r="G23" s="306" t="s">
        <v>249</v>
      </c>
      <c r="H23" s="372" t="s">
        <v>959</v>
      </c>
      <c r="I23" s="306" t="s">
        <v>962</v>
      </c>
      <c r="J23" s="393" t="s">
        <v>950</v>
      </c>
      <c r="K23" s="393" t="s">
        <v>949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961</v>
      </c>
      <c r="G24" s="306" t="s">
        <v>249</v>
      </c>
      <c r="H24" s="372" t="s">
        <v>891</v>
      </c>
      <c r="I24" s="306" t="s">
        <v>962</v>
      </c>
      <c r="J24" s="393" t="s">
        <v>950</v>
      </c>
      <c r="K24" s="393" t="s">
        <v>949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961</v>
      </c>
      <c r="G25" s="306" t="s">
        <v>249</v>
      </c>
      <c r="H25" s="372" t="s">
        <v>891</v>
      </c>
      <c r="I25" s="306" t="s">
        <v>962</v>
      </c>
      <c r="J25" s="393" t="s">
        <v>950</v>
      </c>
      <c r="K25" s="393" t="s">
        <v>949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963</v>
      </c>
      <c r="G26" s="306"/>
      <c r="H26" s="372" t="s">
        <v>56</v>
      </c>
      <c r="I26" s="372" t="s">
        <v>964</v>
      </c>
      <c r="J26" s="393" t="s">
        <v>950</v>
      </c>
      <c r="K26" s="393" t="s">
        <v>949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965</v>
      </c>
      <c r="J27" s="393" t="s">
        <v>950</v>
      </c>
      <c r="K27" s="393" t="s">
        <v>949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965</v>
      </c>
      <c r="J28" s="393" t="s">
        <v>950</v>
      </c>
      <c r="K28" s="393" t="s">
        <v>949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965</v>
      </c>
      <c r="J29" s="393" t="s">
        <v>950</v>
      </c>
      <c r="K29" s="393" t="s">
        <v>949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965</v>
      </c>
      <c r="J30" s="393" t="s">
        <v>950</v>
      </c>
      <c r="K30" s="393" t="s">
        <v>949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965</v>
      </c>
      <c r="J31" s="393" t="s">
        <v>950</v>
      </c>
      <c r="K31" s="393" t="s">
        <v>949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965</v>
      </c>
      <c r="J32" s="393" t="s">
        <v>950</v>
      </c>
      <c r="K32" s="393" t="s">
        <v>949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965</v>
      </c>
      <c r="J33" s="393" t="s">
        <v>950</v>
      </c>
      <c r="K33" s="393" t="s">
        <v>949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965</v>
      </c>
      <c r="J34" s="393" t="s">
        <v>950</v>
      </c>
      <c r="K34" s="393" t="s">
        <v>949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965</v>
      </c>
      <c r="J35" s="393" t="s">
        <v>950</v>
      </c>
      <c r="K35" s="393" t="s">
        <v>949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965</v>
      </c>
      <c r="J36" s="393" t="s">
        <v>950</v>
      </c>
      <c r="K36" s="393" t="s">
        <v>949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966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968</v>
      </c>
      <c r="J5" s="223" t="s">
        <v>969</v>
      </c>
      <c r="K5" s="223" t="s">
        <v>970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971</v>
      </c>
      <c r="F6" s="282" t="s">
        <v>971</v>
      </c>
      <c r="G6" s="282" t="s">
        <v>971</v>
      </c>
      <c r="H6" s="282" t="s">
        <v>971</v>
      </c>
      <c r="I6" s="282" t="s">
        <v>971</v>
      </c>
      <c r="J6" s="392"/>
      <c r="K6" s="276"/>
      <c r="L6" s="61"/>
      <c r="M6" s="424" t="s">
        <v>690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972</v>
      </c>
      <c r="F7" s="306" t="s">
        <v>193</v>
      </c>
      <c r="G7" s="306" t="s">
        <v>973</v>
      </c>
      <c r="H7" s="336" t="s">
        <v>193</v>
      </c>
      <c r="I7" s="306" t="s">
        <v>972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974</v>
      </c>
      <c r="F8" s="306" t="s">
        <v>193</v>
      </c>
      <c r="G8" s="306" t="s">
        <v>973</v>
      </c>
      <c r="H8" s="336" t="s">
        <v>193</v>
      </c>
      <c r="I8" s="306" t="s">
        <v>972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974</v>
      </c>
      <c r="F9" s="306" t="s">
        <v>193</v>
      </c>
      <c r="G9" s="306" t="s">
        <v>871</v>
      </c>
      <c r="H9" s="336" t="s">
        <v>193</v>
      </c>
      <c r="I9" s="306" t="s">
        <v>975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952</v>
      </c>
      <c r="F10" s="306" t="s">
        <v>193</v>
      </c>
      <c r="G10" s="306" t="s">
        <v>871</v>
      </c>
      <c r="H10" s="336" t="s">
        <v>56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193</v>
      </c>
      <c r="F11" s="306" t="s">
        <v>193</v>
      </c>
      <c r="G11" s="306" t="s">
        <v>976</v>
      </c>
      <c r="H11" s="372" t="s">
        <v>195</v>
      </c>
      <c r="I11" s="306" t="s">
        <v>409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56</v>
      </c>
      <c r="G12" s="306" t="s">
        <v>976</v>
      </c>
      <c r="H12" s="372" t="s">
        <v>195</v>
      </c>
      <c r="I12" s="306" t="s">
        <v>409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56</v>
      </c>
      <c r="G13" s="306" t="s">
        <v>976</v>
      </c>
      <c r="H13" s="372" t="s">
        <v>195</v>
      </c>
      <c r="I13" s="306" t="s">
        <v>409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952</v>
      </c>
      <c r="F14" s="306" t="s">
        <v>56</v>
      </c>
      <c r="G14" s="306" t="s">
        <v>976</v>
      </c>
      <c r="H14" s="372" t="s">
        <v>195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871</v>
      </c>
      <c r="H15" s="372" t="s">
        <v>195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977</v>
      </c>
      <c r="G16" s="306" t="s">
        <v>53</v>
      </c>
      <c r="H16" s="372" t="s">
        <v>978</v>
      </c>
      <c r="I16" s="306" t="s">
        <v>391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979</v>
      </c>
      <c r="G17" s="306" t="s">
        <v>652</v>
      </c>
      <c r="H17" s="61" t="s">
        <v>391</v>
      </c>
      <c r="I17" s="306" t="s">
        <v>391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921</v>
      </c>
      <c r="F18" s="306" t="s">
        <v>979</v>
      </c>
      <c r="G18" s="306" t="s">
        <v>652</v>
      </c>
      <c r="H18" s="336" t="s">
        <v>980</v>
      </c>
      <c r="I18" s="306" t="s">
        <v>239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921</v>
      </c>
      <c r="F19" s="306" t="s">
        <v>979</v>
      </c>
      <c r="G19" s="306" t="s">
        <v>652</v>
      </c>
      <c r="H19" s="336" t="s">
        <v>193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981</v>
      </c>
      <c r="F20" s="306" t="s">
        <v>979</v>
      </c>
      <c r="G20" s="306" t="s">
        <v>652</v>
      </c>
      <c r="H20" s="372" t="s">
        <v>391</v>
      </c>
      <c r="I20" s="306" t="s">
        <v>409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982</v>
      </c>
      <c r="F21" s="306" t="s">
        <v>983</v>
      </c>
      <c r="G21" s="306" t="s">
        <v>652</v>
      </c>
      <c r="H21" s="372" t="s">
        <v>391</v>
      </c>
      <c r="I21" s="306" t="s">
        <v>409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690</v>
      </c>
      <c r="F22" s="306" t="s">
        <v>984</v>
      </c>
      <c r="G22" s="306" t="s">
        <v>652</v>
      </c>
      <c r="H22" s="372" t="s">
        <v>193</v>
      </c>
      <c r="I22" s="306" t="s">
        <v>409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690</v>
      </c>
      <c r="F23" s="306" t="s">
        <v>984</v>
      </c>
      <c r="G23" s="306" t="s">
        <v>652</v>
      </c>
      <c r="H23" s="372" t="s">
        <v>193</v>
      </c>
      <c r="I23" s="306" t="s">
        <v>409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690</v>
      </c>
      <c r="F24" s="306" t="s">
        <v>985</v>
      </c>
      <c r="G24" s="306" t="s">
        <v>652</v>
      </c>
      <c r="H24" s="372" t="s">
        <v>193</v>
      </c>
      <c r="I24" s="306" t="s">
        <v>409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986</v>
      </c>
      <c r="F25" s="306" t="s">
        <v>987</v>
      </c>
      <c r="G25" s="306" t="s">
        <v>988</v>
      </c>
      <c r="H25" s="372" t="s">
        <v>193</v>
      </c>
      <c r="I25" s="306" t="s">
        <v>409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987</v>
      </c>
      <c r="G26" s="306" t="s">
        <v>989</v>
      </c>
      <c r="H26" s="372" t="s">
        <v>193</v>
      </c>
      <c r="I26" s="306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990</v>
      </c>
      <c r="G27" s="306" t="s">
        <v>989</v>
      </c>
      <c r="H27" s="372" t="s">
        <v>193</v>
      </c>
      <c r="I27" s="306" t="s">
        <v>409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991</v>
      </c>
    </row>
    <row r="49" spans="2:15">
      <c r="B49" s="387" t="s">
        <v>138</v>
      </c>
      <c r="D49" t="s">
        <v>992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282" t="s">
        <v>994</v>
      </c>
      <c r="G6" s="282" t="s">
        <v>994</v>
      </c>
      <c r="H6" s="282" t="s">
        <v>994</v>
      </c>
      <c r="I6" s="282" t="s">
        <v>994</v>
      </c>
      <c r="J6" s="392"/>
      <c r="K6" s="276"/>
      <c r="L6" s="61"/>
      <c r="M6" s="424" t="s">
        <v>690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995</v>
      </c>
      <c r="F7" s="306" t="s">
        <v>995</v>
      </c>
      <c r="G7" s="306" t="s">
        <v>995</v>
      </c>
      <c r="H7" s="306" t="s">
        <v>995</v>
      </c>
      <c r="I7" s="306" t="s">
        <v>995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690</v>
      </c>
      <c r="F9" s="306" t="s">
        <v>54</v>
      </c>
      <c r="G9" s="306" t="s">
        <v>996</v>
      </c>
      <c r="H9" s="336" t="s">
        <v>58</v>
      </c>
      <c r="I9" s="306" t="s">
        <v>58</v>
      </c>
      <c r="J9" s="393"/>
      <c r="K9" s="300"/>
      <c r="L9" s="61"/>
      <c r="M9" s="415" t="s">
        <v>986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690</v>
      </c>
      <c r="F10" s="306" t="s">
        <v>54</v>
      </c>
      <c r="G10" s="306" t="s">
        <v>996</v>
      </c>
      <c r="H10" s="336" t="s">
        <v>997</v>
      </c>
      <c r="I10" s="306" t="s">
        <v>998</v>
      </c>
      <c r="J10" s="353" t="s">
        <v>986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690</v>
      </c>
      <c r="F11" s="306" t="s">
        <v>54</v>
      </c>
      <c r="G11" s="306" t="s">
        <v>996</v>
      </c>
      <c r="H11" s="336" t="s">
        <v>997</v>
      </c>
      <c r="I11" s="306" t="s">
        <v>193</v>
      </c>
      <c r="J11" s="353" t="s">
        <v>986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999</v>
      </c>
      <c r="F12" s="306" t="s">
        <v>54</v>
      </c>
      <c r="G12" s="306" t="s">
        <v>996</v>
      </c>
      <c r="H12" s="336" t="s">
        <v>997</v>
      </c>
      <c r="I12" s="306" t="s">
        <v>193</v>
      </c>
      <c r="J12" s="353" t="s">
        <v>986</v>
      </c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999</v>
      </c>
      <c r="F13" s="306" t="s">
        <v>995</v>
      </c>
      <c r="G13" s="306" t="s">
        <v>996</v>
      </c>
      <c r="H13" s="336" t="s">
        <v>998</v>
      </c>
      <c r="I13" s="306" t="s">
        <v>193</v>
      </c>
      <c r="J13" s="353" t="s">
        <v>986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999</v>
      </c>
      <c r="F14" s="306" t="s">
        <v>995</v>
      </c>
      <c r="G14" s="306" t="s">
        <v>996</v>
      </c>
      <c r="H14" s="336" t="s">
        <v>998</v>
      </c>
      <c r="I14" s="306" t="s">
        <v>1000</v>
      </c>
      <c r="J14" s="353" t="s">
        <v>986</v>
      </c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999</v>
      </c>
      <c r="F15" s="306" t="s">
        <v>995</v>
      </c>
      <c r="G15" s="306" t="s">
        <v>1001</v>
      </c>
      <c r="H15" s="336" t="s">
        <v>998</v>
      </c>
      <c r="I15" s="306" t="s">
        <v>1002</v>
      </c>
      <c r="J15" s="353" t="s">
        <v>986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999</v>
      </c>
      <c r="F16" s="306" t="s">
        <v>995</v>
      </c>
      <c r="G16" s="306" t="s">
        <v>1003</v>
      </c>
      <c r="H16" s="336" t="s">
        <v>997</v>
      </c>
      <c r="I16" s="306" t="s">
        <v>1000</v>
      </c>
      <c r="J16" s="353" t="s">
        <v>986</v>
      </c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999</v>
      </c>
      <c r="F17" s="306" t="s">
        <v>1004</v>
      </c>
      <c r="G17" s="306" t="s">
        <v>1003</v>
      </c>
      <c r="H17" s="336" t="s">
        <v>1005</v>
      </c>
      <c r="I17" s="306" t="s">
        <v>1006</v>
      </c>
      <c r="J17" s="353" t="s">
        <v>986</v>
      </c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999</v>
      </c>
      <c r="F18" s="306" t="s">
        <v>1007</v>
      </c>
      <c r="G18" s="306" t="s">
        <v>1008</v>
      </c>
      <c r="H18" s="336" t="s">
        <v>1009</v>
      </c>
      <c r="I18" s="306" t="s">
        <v>1006</v>
      </c>
      <c r="J18" s="353" t="s">
        <v>986</v>
      </c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999</v>
      </c>
      <c r="F19" s="306" t="s">
        <v>1010</v>
      </c>
      <c r="G19" s="306" t="s">
        <v>192</v>
      </c>
      <c r="H19" s="336" t="s">
        <v>1009</v>
      </c>
      <c r="I19" s="306" t="s">
        <v>1011</v>
      </c>
      <c r="J19" s="353" t="s">
        <v>986</v>
      </c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999</v>
      </c>
      <c r="F20" s="306" t="s">
        <v>1012</v>
      </c>
      <c r="G20" s="306" t="s">
        <v>192</v>
      </c>
      <c r="H20" s="336" t="s">
        <v>1009</v>
      </c>
      <c r="I20" s="306" t="s">
        <v>193</v>
      </c>
      <c r="J20" s="353" t="s">
        <v>986</v>
      </c>
      <c r="K20" s="300"/>
      <c r="L20" s="61"/>
      <c r="M20" s="414" t="s">
        <v>64</v>
      </c>
      <c r="N20" s="417">
        <f>COUNTIF(E7:I28, "*Haikal*")/2</f>
        <v>0</v>
      </c>
      <c r="O20" s="419" t="s">
        <v>429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694</v>
      </c>
      <c r="F21" s="306" t="s">
        <v>239</v>
      </c>
      <c r="G21" s="306" t="s">
        <v>1013</v>
      </c>
      <c r="H21" s="336" t="s">
        <v>1009</v>
      </c>
      <c r="I21" s="306" t="s">
        <v>193</v>
      </c>
      <c r="J21" s="353" t="s">
        <v>986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694</v>
      </c>
      <c r="F22" s="306" t="s">
        <v>1014</v>
      </c>
      <c r="G22" s="306" t="s">
        <v>1013</v>
      </c>
      <c r="H22" s="336" t="s">
        <v>925</v>
      </c>
      <c r="I22" s="306" t="s">
        <v>972</v>
      </c>
      <c r="J22" s="353" t="s">
        <v>986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694</v>
      </c>
      <c r="F23" s="306" t="s">
        <v>54</v>
      </c>
      <c r="G23" s="306" t="s">
        <v>1015</v>
      </c>
      <c r="H23" s="336" t="s">
        <v>925</v>
      </c>
      <c r="I23" s="306" t="s">
        <v>972</v>
      </c>
      <c r="J23" s="353" t="s">
        <v>986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694</v>
      </c>
      <c r="F24" s="306" t="s">
        <v>931</v>
      </c>
      <c r="G24" s="306" t="s">
        <v>1016</v>
      </c>
      <c r="H24" s="372" t="s">
        <v>409</v>
      </c>
      <c r="I24" s="306" t="s">
        <v>972</v>
      </c>
      <c r="J24" s="353" t="s">
        <v>986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694</v>
      </c>
      <c r="F25" s="306" t="s">
        <v>1017</v>
      </c>
      <c r="G25" s="306" t="s">
        <v>1016</v>
      </c>
      <c r="H25" s="372" t="s">
        <v>409</v>
      </c>
      <c r="I25" s="306" t="s">
        <v>972</v>
      </c>
      <c r="J25" s="353" t="s">
        <v>986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694</v>
      </c>
      <c r="F26" s="306" t="s">
        <v>1018</v>
      </c>
      <c r="G26" s="306" t="s">
        <v>1016</v>
      </c>
      <c r="H26" s="372" t="s">
        <v>193</v>
      </c>
      <c r="I26" s="306" t="s">
        <v>972</v>
      </c>
      <c r="J26" s="353" t="s">
        <v>986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694</v>
      </c>
      <c r="F27" s="306" t="s">
        <v>1019</v>
      </c>
      <c r="G27" s="306" t="s">
        <v>1016</v>
      </c>
      <c r="H27" s="372" t="s">
        <v>193</v>
      </c>
      <c r="I27" s="306" t="s">
        <v>972</v>
      </c>
      <c r="J27" s="353" t="s">
        <v>986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694</v>
      </c>
      <c r="F28" s="306" t="s">
        <v>1020</v>
      </c>
      <c r="G28" s="306" t="s">
        <v>1021</v>
      </c>
      <c r="H28" s="372" t="s">
        <v>409</v>
      </c>
      <c r="I28" s="306" t="s">
        <v>1022</v>
      </c>
      <c r="J28" s="353" t="s">
        <v>986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986</v>
      </c>
      <c r="J29" s="353" t="s">
        <v>986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986</v>
      </c>
      <c r="J30" s="353" t="s">
        <v>986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986</v>
      </c>
      <c r="J31" s="353" t="s">
        <v>986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986</v>
      </c>
      <c r="J32" s="353" t="s">
        <v>986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986</v>
      </c>
      <c r="J33" s="353" t="s">
        <v>986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986</v>
      </c>
      <c r="J34" s="353" t="s">
        <v>986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>
        <v>44936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690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1032</v>
      </c>
      <c r="H7" s="362"/>
      <c r="I7" s="306" t="s">
        <v>1032</v>
      </c>
      <c r="J7" s="393" t="s">
        <v>193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1032</v>
      </c>
      <c r="H8" s="362"/>
      <c r="I8" s="306" t="s">
        <v>1032</v>
      </c>
      <c r="J8" s="393" t="s">
        <v>193</v>
      </c>
      <c r="K8" s="300"/>
      <c r="L8" s="61"/>
      <c r="M8" s="414" t="s">
        <v>54</v>
      </c>
      <c r="N8" s="417">
        <f>COUNTIF(E7:I28, "*YZ*")/2</f>
        <v>0</v>
      </c>
      <c r="O8" s="419" t="s">
        <v>780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193</v>
      </c>
      <c r="F9" s="306" t="s">
        <v>53</v>
      </c>
      <c r="G9" s="306" t="s">
        <v>1033</v>
      </c>
      <c r="H9" s="362"/>
      <c r="I9" s="306" t="s">
        <v>1034</v>
      </c>
      <c r="J9" s="393" t="s">
        <v>193</v>
      </c>
      <c r="K9" s="300"/>
      <c r="L9" s="61"/>
      <c r="M9" s="415" t="s">
        <v>986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193</v>
      </c>
      <c r="F10" s="306" t="s">
        <v>53</v>
      </c>
      <c r="G10" s="306" t="s">
        <v>871</v>
      </c>
      <c r="H10" s="362"/>
      <c r="I10" s="306" t="s">
        <v>1035</v>
      </c>
      <c r="J10" s="393" t="s">
        <v>409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193</v>
      </c>
      <c r="F11" s="306" t="s">
        <v>1036</v>
      </c>
      <c r="G11" s="306" t="s">
        <v>871</v>
      </c>
      <c r="H11" s="362"/>
      <c r="I11" s="306" t="s">
        <v>1034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193</v>
      </c>
      <c r="F12" s="306" t="s">
        <v>1036</v>
      </c>
      <c r="G12" s="306" t="s">
        <v>871</v>
      </c>
      <c r="H12" s="388"/>
      <c r="I12" s="306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193</v>
      </c>
      <c r="F13" s="306" t="s">
        <v>1038</v>
      </c>
      <c r="G13" s="306" t="s">
        <v>871</v>
      </c>
      <c r="H13" s="388"/>
      <c r="I13" s="306" t="s">
        <v>1037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193</v>
      </c>
      <c r="F14" s="306" t="s">
        <v>1039</v>
      </c>
      <c r="G14" s="306" t="s">
        <v>871</v>
      </c>
      <c r="H14" s="388"/>
      <c r="I14" s="306" t="s">
        <v>1040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193</v>
      </c>
      <c r="F15" s="306" t="s">
        <v>1039</v>
      </c>
      <c r="G15" s="306" t="s">
        <v>871</v>
      </c>
      <c r="H15" s="388"/>
      <c r="I15" s="306" t="s">
        <v>1041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1042</v>
      </c>
      <c r="F16" s="306" t="s">
        <v>1039</v>
      </c>
      <c r="G16" s="306" t="s">
        <v>871</v>
      </c>
      <c r="H16" s="388"/>
      <c r="I16" s="306" t="s">
        <v>1040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1042</v>
      </c>
      <c r="F17" s="306" t="s">
        <v>1039</v>
      </c>
      <c r="G17" s="306" t="s">
        <v>1021</v>
      </c>
      <c r="H17" s="362"/>
      <c r="I17" s="306" t="s">
        <v>1040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1042</v>
      </c>
      <c r="F18" s="306" t="s">
        <v>1043</v>
      </c>
      <c r="G18" s="306" t="s">
        <v>1044</v>
      </c>
      <c r="H18" s="362"/>
      <c r="I18" s="306" t="s">
        <v>1040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891</v>
      </c>
      <c r="F19" s="306" t="s">
        <v>1045</v>
      </c>
      <c r="G19" s="306" t="s">
        <v>1044</v>
      </c>
      <c r="H19" s="388"/>
      <c r="I19" s="306" t="s">
        <v>1040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965</v>
      </c>
      <c r="F20" s="306" t="s">
        <v>1046</v>
      </c>
      <c r="G20" s="306" t="s">
        <v>1044</v>
      </c>
      <c r="H20" s="388"/>
      <c r="I20" s="306" t="s">
        <v>973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1047</v>
      </c>
      <c r="G21" s="306" t="s">
        <v>989</v>
      </c>
      <c r="H21" s="388"/>
      <c r="I21" s="306" t="s">
        <v>973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1047</v>
      </c>
      <c r="G22" s="306" t="s">
        <v>1021</v>
      </c>
      <c r="H22" s="388"/>
      <c r="I22" s="306" t="s">
        <v>973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1047</v>
      </c>
      <c r="G23" s="306" t="s">
        <v>1048</v>
      </c>
      <c r="H23" s="388"/>
      <c r="I23" s="306" t="s">
        <v>973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1047</v>
      </c>
      <c r="G24" s="306" t="s">
        <v>1049</v>
      </c>
      <c r="H24" s="388"/>
      <c r="I24" s="306" t="s">
        <v>973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1050</v>
      </c>
      <c r="G25" s="306" t="s">
        <v>1049</v>
      </c>
      <c r="H25" s="388"/>
      <c r="I25" s="306" t="s">
        <v>973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1051</v>
      </c>
      <c r="G26" s="306" t="s">
        <v>1049</v>
      </c>
      <c r="H26" s="388"/>
      <c r="I26" s="306" t="s">
        <v>871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1052</v>
      </c>
      <c r="G27" s="372" t="s">
        <v>451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1052</v>
      </c>
      <c r="G28" s="372" t="s">
        <v>451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1054</v>
      </c>
      <c r="F5" s="223" t="s">
        <v>1055</v>
      </c>
      <c r="G5" s="223" t="s">
        <v>1056</v>
      </c>
      <c r="H5" s="223" t="s">
        <v>1057</v>
      </c>
      <c r="I5" s="223" t="s">
        <v>1058</v>
      </c>
      <c r="J5" s="223" t="s">
        <v>1059</v>
      </c>
      <c r="K5" s="223" t="s">
        <v>1060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392"/>
      <c r="K6" s="276"/>
      <c r="L6" s="61"/>
      <c r="M6" s="424" t="s">
        <v>690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194</v>
      </c>
      <c r="F7" s="306" t="s">
        <v>1061</v>
      </c>
      <c r="G7" s="306" t="s">
        <v>54</v>
      </c>
      <c r="H7" s="306" t="s">
        <v>239</v>
      </c>
      <c r="I7" s="336" t="s">
        <v>1062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975</v>
      </c>
      <c r="G8" s="306" t="s">
        <v>54</v>
      </c>
      <c r="H8" s="306" t="s">
        <v>239</v>
      </c>
      <c r="I8" s="372" t="s">
        <v>1021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1063</v>
      </c>
      <c r="G9" s="372" t="s">
        <v>193</v>
      </c>
      <c r="H9" s="306" t="s">
        <v>239</v>
      </c>
      <c r="I9" s="372" t="s">
        <v>1021</v>
      </c>
      <c r="J9" s="393"/>
      <c r="K9" s="300"/>
      <c r="L9" s="61"/>
      <c r="M9" s="415" t="s">
        <v>986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1064</v>
      </c>
      <c r="G10" s="372" t="s">
        <v>193</v>
      </c>
      <c r="H10" s="306" t="s">
        <v>239</v>
      </c>
      <c r="I10" s="372" t="s">
        <v>1021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1064</v>
      </c>
      <c r="G11" s="213" t="s">
        <v>193</v>
      </c>
      <c r="H11" s="306" t="s">
        <v>1065</v>
      </c>
      <c r="I11" s="372" t="s">
        <v>1021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1066</v>
      </c>
      <c r="G12" s="336" t="s">
        <v>891</v>
      </c>
      <c r="H12" s="306" t="s">
        <v>1065</v>
      </c>
      <c r="I12" s="372" t="s">
        <v>1021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1042</v>
      </c>
      <c r="G13" s="336" t="s">
        <v>891</v>
      </c>
      <c r="H13" s="306" t="s">
        <v>1065</v>
      </c>
      <c r="I13" s="372" t="s">
        <v>1021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248</v>
      </c>
      <c r="G14" s="336" t="s">
        <v>891</v>
      </c>
      <c r="H14" s="306" t="s">
        <v>1065</v>
      </c>
      <c r="I14" s="372" t="s">
        <v>1021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248</v>
      </c>
      <c r="G15" s="336" t="s">
        <v>891</v>
      </c>
      <c r="H15" s="306" t="s">
        <v>1065</v>
      </c>
      <c r="I15" s="372" t="s">
        <v>1021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1067</v>
      </c>
      <c r="G16" s="336" t="s">
        <v>891</v>
      </c>
      <c r="H16" s="306" t="s">
        <v>1065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1068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1069</v>
      </c>
      <c r="F17" s="374" t="s">
        <v>1070</v>
      </c>
      <c r="G17" s="336" t="s">
        <v>891</v>
      </c>
      <c r="H17" s="306" t="s">
        <v>1065</v>
      </c>
      <c r="I17" s="336" t="s">
        <v>192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432</v>
      </c>
      <c r="F18" s="374" t="s">
        <v>1067</v>
      </c>
      <c r="G18" s="372" t="s">
        <v>1071</v>
      </c>
      <c r="H18" s="306" t="s">
        <v>1065</v>
      </c>
      <c r="I18" s="336" t="s">
        <v>1069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432</v>
      </c>
      <c r="F19" s="374" t="s">
        <v>248</v>
      </c>
      <c r="G19" s="213" t="s">
        <v>1071</v>
      </c>
      <c r="H19" s="306" t="s">
        <v>1065</v>
      </c>
      <c r="I19" s="33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432</v>
      </c>
      <c r="F20" s="374" t="s">
        <v>248</v>
      </c>
      <c r="G20" s="213" t="s">
        <v>1073</v>
      </c>
      <c r="H20" s="306" t="s">
        <v>1065</v>
      </c>
      <c r="I20" s="372" t="s">
        <v>1074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432</v>
      </c>
      <c r="F21" s="374" t="s">
        <v>1076</v>
      </c>
      <c r="G21" s="213" t="s">
        <v>1042</v>
      </c>
      <c r="H21" s="336" t="s">
        <v>1077</v>
      </c>
      <c r="I21" s="372" t="s">
        <v>1074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432</v>
      </c>
      <c r="F22" s="374" t="s">
        <v>1076</v>
      </c>
      <c r="G22" s="372" t="s">
        <v>977</v>
      </c>
      <c r="H22" s="336" t="s">
        <v>1077</v>
      </c>
      <c r="I22" s="372" t="s">
        <v>1074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432</v>
      </c>
      <c r="F23" s="374" t="s">
        <v>409</v>
      </c>
      <c r="G23" s="372" t="s">
        <v>1078</v>
      </c>
      <c r="H23" s="336" t="s">
        <v>1079</v>
      </c>
      <c r="I23" s="372" t="s">
        <v>1080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432</v>
      </c>
      <c r="F24" s="374" t="s">
        <v>409</v>
      </c>
      <c r="G24" s="372" t="s">
        <v>1081</v>
      </c>
      <c r="H24" s="336" t="s">
        <v>1079</v>
      </c>
      <c r="I24" s="372" t="s">
        <v>1080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1069</v>
      </c>
      <c r="F25" s="374" t="s">
        <v>409</v>
      </c>
      <c r="G25" s="372" t="s">
        <v>1082</v>
      </c>
      <c r="H25" s="372" t="s">
        <v>53</v>
      </c>
      <c r="I25" s="372" t="s">
        <v>1083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195</v>
      </c>
      <c r="F26" s="374" t="s">
        <v>1084</v>
      </c>
      <c r="G26" s="372" t="s">
        <v>1082</v>
      </c>
      <c r="H26" s="372" t="s">
        <v>53</v>
      </c>
      <c r="I26" s="372" t="s">
        <v>1083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195</v>
      </c>
      <c r="F27" s="374" t="s">
        <v>1084</v>
      </c>
      <c r="G27" s="372" t="s">
        <v>1082</v>
      </c>
      <c r="H27" s="372" t="s">
        <v>53</v>
      </c>
      <c r="I27" s="372" t="s">
        <v>1083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195</v>
      </c>
      <c r="F28" s="374" t="s">
        <v>1084</v>
      </c>
      <c r="G28" s="372" t="s">
        <v>1082</v>
      </c>
      <c r="H28" s="372" t="s">
        <v>53</v>
      </c>
      <c r="I28" s="372" t="s">
        <v>1083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1087</v>
      </c>
      <c r="H5" s="223" t="s">
        <v>1088</v>
      </c>
      <c r="I5" s="223" t="s">
        <v>1089</v>
      </c>
      <c r="J5" s="360" t="s">
        <v>1090</v>
      </c>
      <c r="K5" s="223" t="s">
        <v>1091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0"/>
      <c r="K6" s="276"/>
      <c r="L6" s="61"/>
      <c r="M6" s="424" t="s">
        <v>690</v>
      </c>
      <c r="N6" s="417">
        <f>COUNTIF(E7:I28, "*Rowvan*")/2</f>
        <v>0</v>
      </c>
      <c r="O6" s="432" t="s">
        <v>1092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1093</v>
      </c>
      <c r="F7" s="373" t="s">
        <v>975</v>
      </c>
      <c r="G7" s="372" t="s">
        <v>1093</v>
      </c>
      <c r="H7" s="336" t="s">
        <v>952</v>
      </c>
      <c r="I7" s="336" t="s">
        <v>193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1092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1093</v>
      </c>
      <c r="F8" s="373" t="s">
        <v>975</v>
      </c>
      <c r="G8" s="436" t="s">
        <v>1093</v>
      </c>
      <c r="H8" s="336" t="s">
        <v>952</v>
      </c>
      <c r="I8" s="372" t="s">
        <v>193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1093</v>
      </c>
      <c r="F9" s="372" t="s">
        <v>975</v>
      </c>
      <c r="G9" s="302" t="s">
        <v>1094</v>
      </c>
      <c r="H9" s="336" t="s">
        <v>952</v>
      </c>
      <c r="I9" s="372" t="s">
        <v>193</v>
      </c>
      <c r="J9" s="391"/>
      <c r="K9" s="300"/>
      <c r="L9" s="61"/>
      <c r="M9" s="415" t="s">
        <v>986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1093</v>
      </c>
      <c r="F10" s="336" t="s">
        <v>1095</v>
      </c>
      <c r="G10" s="302" t="s">
        <v>1094</v>
      </c>
      <c r="H10" s="336" t="s">
        <v>952</v>
      </c>
      <c r="I10" s="372" t="s">
        <v>193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1093</v>
      </c>
      <c r="F11" s="336" t="s">
        <v>983</v>
      </c>
      <c r="G11" s="302" t="s">
        <v>1096</v>
      </c>
      <c r="H11" s="336" t="s">
        <v>952</v>
      </c>
      <c r="I11" s="372" t="s">
        <v>193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1094</v>
      </c>
      <c r="F12" s="336" t="s">
        <v>58</v>
      </c>
      <c r="G12" s="302" t="s">
        <v>1096</v>
      </c>
      <c r="H12" s="336" t="s">
        <v>952</v>
      </c>
      <c r="I12" s="372" t="s">
        <v>193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1094</v>
      </c>
      <c r="F13" s="434" t="s">
        <v>54</v>
      </c>
      <c r="G13" s="302" t="s">
        <v>1096</v>
      </c>
      <c r="H13" s="372" t="s">
        <v>193</v>
      </c>
      <c r="I13" s="372" t="s">
        <v>193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1094</v>
      </c>
      <c r="F14" s="435" t="s">
        <v>1097</v>
      </c>
      <c r="G14" s="302" t="s">
        <v>1096</v>
      </c>
      <c r="H14" s="372" t="s">
        <v>193</v>
      </c>
      <c r="I14" s="372" t="s">
        <v>193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1094</v>
      </c>
      <c r="F15" s="435" t="s">
        <v>1097</v>
      </c>
      <c r="G15" s="302" t="s">
        <v>54</v>
      </c>
      <c r="H15" s="372" t="s">
        <v>193</v>
      </c>
      <c r="I15" s="372" t="s">
        <v>193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1098</v>
      </c>
      <c r="F16" s="374" t="s">
        <v>1097</v>
      </c>
      <c r="G16" s="355" t="s">
        <v>54</v>
      </c>
      <c r="H16" s="372" t="s">
        <v>1099</v>
      </c>
      <c r="I16" s="372" t="s">
        <v>193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1098</v>
      </c>
      <c r="F17" s="306" t="s">
        <v>1101</v>
      </c>
      <c r="G17" s="336" t="s">
        <v>432</v>
      </c>
      <c r="H17" s="372" t="s">
        <v>391</v>
      </c>
      <c r="I17" s="372" t="s">
        <v>54</v>
      </c>
      <c r="J17" s="391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1102</v>
      </c>
      <c r="F18" s="374" t="s">
        <v>1097</v>
      </c>
      <c r="G18" s="372" t="s">
        <v>432</v>
      </c>
      <c r="H18" s="372" t="s">
        <v>1103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391</v>
      </c>
      <c r="F19" s="374" t="s">
        <v>1104</v>
      </c>
      <c r="G19" s="372" t="s">
        <v>432</v>
      </c>
      <c r="H19" s="372" t="s">
        <v>1103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1105</v>
      </c>
      <c r="F20" s="374" t="s">
        <v>1106</v>
      </c>
      <c r="G20" s="372" t="s">
        <v>432</v>
      </c>
      <c r="H20" s="372" t="s">
        <v>1103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1105</v>
      </c>
      <c r="F21" s="374" t="s">
        <v>1107</v>
      </c>
      <c r="G21" s="372" t="s">
        <v>432</v>
      </c>
      <c r="H21" s="372" t="s">
        <v>1108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1105</v>
      </c>
      <c r="F22" s="374" t="s">
        <v>1107</v>
      </c>
      <c r="G22" s="437" t="s">
        <v>1109</v>
      </c>
      <c r="H22" s="372" t="s">
        <v>1108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1110</v>
      </c>
      <c r="G23" s="437" t="s">
        <v>1109</v>
      </c>
      <c r="H23" s="372" t="s">
        <v>1108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1110</v>
      </c>
      <c r="G24" s="370" t="s">
        <v>56</v>
      </c>
      <c r="H24" s="372" t="s">
        <v>986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1111</v>
      </c>
      <c r="G25" s="370" t="s">
        <v>56</v>
      </c>
      <c r="H25" s="372" t="s">
        <v>986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1112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1113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298"/>
      <c r="K6" s="276"/>
      <c r="L6" s="61"/>
      <c r="M6" s="424" t="s">
        <v>690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1116</v>
      </c>
      <c r="F7" s="373" t="s">
        <v>1117</v>
      </c>
      <c r="G7" s="372" t="s">
        <v>1118</v>
      </c>
      <c r="H7" s="336" t="s">
        <v>1118</v>
      </c>
      <c r="I7" s="336" t="s">
        <v>1118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1116</v>
      </c>
      <c r="F8" s="306" t="s">
        <v>925</v>
      </c>
      <c r="G8" s="372" t="s">
        <v>1118</v>
      </c>
      <c r="H8" s="372" t="s">
        <v>193</v>
      </c>
      <c r="I8" s="372" t="s">
        <v>193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925</v>
      </c>
      <c r="F9" s="306" t="s">
        <v>1119</v>
      </c>
      <c r="G9" s="372" t="s">
        <v>1120</v>
      </c>
      <c r="H9" s="372" t="s">
        <v>193</v>
      </c>
      <c r="I9" s="372" t="s">
        <v>193</v>
      </c>
      <c r="J9" s="318"/>
      <c r="K9" s="300"/>
      <c r="L9" s="61"/>
      <c r="M9" s="415" t="s">
        <v>986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925</v>
      </c>
      <c r="F10" s="306" t="s">
        <v>1119</v>
      </c>
      <c r="G10" s="372" t="s">
        <v>1121</v>
      </c>
      <c r="H10" s="372" t="s">
        <v>193</v>
      </c>
      <c r="I10" s="372" t="s">
        <v>193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925</v>
      </c>
      <c r="F11" s="306" t="s">
        <v>1119</v>
      </c>
      <c r="G11" s="372" t="s">
        <v>1121</v>
      </c>
      <c r="H11" s="372" t="s">
        <v>193</v>
      </c>
      <c r="I11" s="372" t="s">
        <v>193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925</v>
      </c>
      <c r="F12" s="431" t="s">
        <v>58</v>
      </c>
      <c r="G12" s="372" t="s">
        <v>1121</v>
      </c>
      <c r="H12" s="372" t="s">
        <v>193</v>
      </c>
      <c r="I12" s="372" t="s">
        <v>891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925</v>
      </c>
      <c r="F13" s="373" t="s">
        <v>58</v>
      </c>
      <c r="G13" s="372" t="s">
        <v>1121</v>
      </c>
      <c r="H13" s="372" t="s">
        <v>193</v>
      </c>
      <c r="I13" s="372" t="s">
        <v>891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1122</v>
      </c>
      <c r="F14" s="430" t="s">
        <v>1123</v>
      </c>
      <c r="G14" s="372" t="s">
        <v>1121</v>
      </c>
      <c r="H14" s="372" t="s">
        <v>193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1122</v>
      </c>
      <c r="F15" s="374" t="s">
        <v>56</v>
      </c>
      <c r="G15" s="372" t="s">
        <v>1121</v>
      </c>
      <c r="H15" s="372" t="s">
        <v>193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925</v>
      </c>
      <c r="F16" s="374" t="s">
        <v>1097</v>
      </c>
      <c r="G16" s="372" t="s">
        <v>1099</v>
      </c>
      <c r="H16" s="372" t="s">
        <v>193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229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1124</v>
      </c>
      <c r="F17" s="374" t="s">
        <v>1097</v>
      </c>
      <c r="G17" s="372" t="s">
        <v>1099</v>
      </c>
      <c r="H17" s="336" t="s">
        <v>53</v>
      </c>
      <c r="I17" s="372" t="s">
        <v>56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248</v>
      </c>
      <c r="F18" s="374" t="s">
        <v>1097</v>
      </c>
      <c r="G18" s="372" t="s">
        <v>1099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248</v>
      </c>
      <c r="F19" s="374" t="s">
        <v>56</v>
      </c>
      <c r="G19" s="372" t="s">
        <v>1125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248</v>
      </c>
      <c r="F20" s="374" t="s">
        <v>56</v>
      </c>
      <c r="G20" s="372" t="s">
        <v>1125</v>
      </c>
      <c r="H20" s="336" t="s">
        <v>53</v>
      </c>
      <c r="I20" s="336" t="s">
        <v>1126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248</v>
      </c>
      <c r="F21" s="374" t="s">
        <v>690</v>
      </c>
      <c r="G21" s="372" t="s">
        <v>1127</v>
      </c>
      <c r="H21" s="336" t="s">
        <v>53</v>
      </c>
      <c r="I21" s="336" t="s">
        <v>1126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248</v>
      </c>
      <c r="F22" s="374" t="s">
        <v>690</v>
      </c>
      <c r="G22" s="372" t="s">
        <v>1127</v>
      </c>
      <c r="H22" s="336" t="s">
        <v>53</v>
      </c>
      <c r="I22" s="336" t="s">
        <v>1126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1122</v>
      </c>
      <c r="F23" s="374" t="s">
        <v>1129</v>
      </c>
      <c r="G23" s="372" t="s">
        <v>1130</v>
      </c>
      <c r="H23" s="336" t="s">
        <v>53</v>
      </c>
      <c r="I23" s="336" t="s">
        <v>1126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1122</v>
      </c>
      <c r="F24" s="374" t="s">
        <v>1129</v>
      </c>
      <c r="G24" s="372" t="s">
        <v>1131</v>
      </c>
      <c r="H24" s="374" t="s">
        <v>920</v>
      </c>
      <c r="I24" s="336" t="s">
        <v>891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1122</v>
      </c>
      <c r="F25" s="374" t="s">
        <v>1132</v>
      </c>
      <c r="G25" s="372" t="s">
        <v>1133</v>
      </c>
      <c r="H25" s="374" t="s">
        <v>920</v>
      </c>
      <c r="I25" s="336" t="s">
        <v>891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1122</v>
      </c>
      <c r="F26" s="374" t="s">
        <v>1132</v>
      </c>
      <c r="G26" s="372" t="s">
        <v>1133</v>
      </c>
      <c r="H26" s="374" t="s">
        <v>920</v>
      </c>
      <c r="I26" s="336" t="s">
        <v>891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1132</v>
      </c>
      <c r="G27" s="372" t="s">
        <v>1133</v>
      </c>
      <c r="H27" s="374" t="s">
        <v>920</v>
      </c>
      <c r="I27" s="336" t="s">
        <v>891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1132</v>
      </c>
      <c r="G28" s="372" t="s">
        <v>1133</v>
      </c>
      <c r="H28" s="374" t="s">
        <v>920</v>
      </c>
      <c r="I28" s="336" t="s">
        <v>891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1135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1136</v>
      </c>
      <c r="F5" s="223" t="s">
        <v>1137</v>
      </c>
      <c r="G5" s="223" t="s">
        <v>1138</v>
      </c>
      <c r="H5" s="360" t="s">
        <v>1139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427" t="s">
        <v>994</v>
      </c>
      <c r="G6" s="429" t="s">
        <v>994</v>
      </c>
      <c r="H6" s="428"/>
      <c r="I6" s="282" t="s">
        <v>994</v>
      </c>
      <c r="J6" s="298"/>
      <c r="K6" s="276"/>
      <c r="L6" s="61"/>
      <c r="M6" s="424" t="s">
        <v>690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977</v>
      </c>
      <c r="F7" s="336" t="s">
        <v>1140</v>
      </c>
      <c r="G7" s="374" t="s">
        <v>977</v>
      </c>
      <c r="H7" s="362"/>
      <c r="I7" s="336" t="s">
        <v>977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1141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1140</v>
      </c>
      <c r="G8" s="374" t="s">
        <v>977</v>
      </c>
      <c r="H8" s="362"/>
      <c r="I8" s="336" t="s">
        <v>977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1140</v>
      </c>
      <c r="G9" s="374" t="s">
        <v>977</v>
      </c>
      <c r="H9" s="362"/>
      <c r="I9" s="336" t="s">
        <v>1142</v>
      </c>
      <c r="J9" s="318"/>
      <c r="K9" s="300"/>
      <c r="L9" s="61"/>
      <c r="M9" s="415" t="s">
        <v>986</v>
      </c>
      <c r="N9" s="417">
        <f>COUNTIF(E7:I28, "*Henry*")/2</f>
        <v>0</v>
      </c>
      <c r="O9" s="413" t="s">
        <v>1143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1140</v>
      </c>
      <c r="G10" s="374" t="s">
        <v>977</v>
      </c>
      <c r="H10" s="362"/>
      <c r="I10" s="336" t="s">
        <v>1142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229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1140</v>
      </c>
      <c r="G11" s="374" t="s">
        <v>977</v>
      </c>
      <c r="H11" s="362"/>
      <c r="I11" s="336" t="s">
        <v>193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977</v>
      </c>
      <c r="G12" s="374" t="s">
        <v>977</v>
      </c>
      <c r="H12" s="388"/>
      <c r="I12" s="336" t="s">
        <v>193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1144</v>
      </c>
      <c r="G13" s="336" t="s">
        <v>1140</v>
      </c>
      <c r="H13" s="388"/>
      <c r="I13" s="336" t="s">
        <v>193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666</v>
      </c>
      <c r="G14" s="336" t="s">
        <v>1140</v>
      </c>
      <c r="H14" s="388"/>
      <c r="I14" s="336" t="s">
        <v>193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666</v>
      </c>
      <c r="G15" s="336" t="s">
        <v>1140</v>
      </c>
      <c r="H15" s="388"/>
      <c r="I15" s="336" t="s">
        <v>1145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195</v>
      </c>
      <c r="F16" s="374" t="s">
        <v>64</v>
      </c>
      <c r="G16" s="336" t="s">
        <v>1140</v>
      </c>
      <c r="H16" s="388"/>
      <c r="I16" s="336" t="s">
        <v>1145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195</v>
      </c>
      <c r="F17" s="374" t="s">
        <v>64</v>
      </c>
      <c r="G17" s="336" t="s">
        <v>1146</v>
      </c>
      <c r="H17" s="362"/>
      <c r="I17" s="336" t="s">
        <v>1093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195</v>
      </c>
      <c r="F18" s="374" t="s">
        <v>690</v>
      </c>
      <c r="G18" s="336" t="s">
        <v>1146</v>
      </c>
      <c r="H18" s="362"/>
      <c r="I18" s="336" t="s">
        <v>1147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195</v>
      </c>
      <c r="F19" s="374" t="s">
        <v>690</v>
      </c>
      <c r="G19" s="336" t="s">
        <v>1146</v>
      </c>
      <c r="H19" s="388"/>
      <c r="I19" s="336" t="s">
        <v>1148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195</v>
      </c>
      <c r="F20" s="374" t="s">
        <v>1149</v>
      </c>
      <c r="G20" s="336" t="s">
        <v>1146</v>
      </c>
      <c r="H20" s="388"/>
      <c r="I20" s="336" t="s">
        <v>1148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1150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195</v>
      </c>
      <c r="F21" s="374" t="s">
        <v>1149</v>
      </c>
      <c r="G21" s="336" t="s">
        <v>1146</v>
      </c>
      <c r="H21" s="388"/>
      <c r="I21" s="336" t="s">
        <v>1148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1128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690</v>
      </c>
      <c r="F22" s="374" t="s">
        <v>1149</v>
      </c>
      <c r="G22" s="336" t="s">
        <v>1140</v>
      </c>
      <c r="H22" s="388"/>
      <c r="I22" s="336" t="s">
        <v>1148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690</v>
      </c>
      <c r="F23" s="374" t="s">
        <v>1149</v>
      </c>
      <c r="G23" s="372" t="s">
        <v>409</v>
      </c>
      <c r="H23" s="388"/>
      <c r="I23" s="336" t="s">
        <v>1148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690</v>
      </c>
      <c r="F24" s="374" t="s">
        <v>1149</v>
      </c>
      <c r="G24" s="372" t="s">
        <v>409</v>
      </c>
      <c r="H24" s="388"/>
      <c r="I24" s="336" t="s">
        <v>1151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690</v>
      </c>
      <c r="F25" s="374" t="s">
        <v>1149</v>
      </c>
      <c r="G25" s="372" t="s">
        <v>409</v>
      </c>
      <c r="H25" s="388"/>
      <c r="I25" s="336" t="s">
        <v>1152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1153</v>
      </c>
      <c r="G26" s="372" t="s">
        <v>409</v>
      </c>
      <c r="H26" s="388"/>
      <c r="I26" s="372" t="s">
        <v>1151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1153</v>
      </c>
      <c r="G27" s="372" t="s">
        <v>409</v>
      </c>
      <c r="H27" s="388"/>
      <c r="I27" s="372" t="s">
        <v>1151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1153</v>
      </c>
      <c r="G28" s="372" t="s">
        <v>409</v>
      </c>
      <c r="H28" s="388"/>
      <c r="I28" s="372" t="s">
        <v>1151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1155</v>
      </c>
      <c r="F5" s="223" t="s">
        <v>1156</v>
      </c>
      <c r="G5" s="223" t="s">
        <v>1157</v>
      </c>
      <c r="H5" s="223" t="s">
        <v>1158</v>
      </c>
      <c r="I5" s="223" t="s">
        <v>1159</v>
      </c>
      <c r="J5" s="223" t="s">
        <v>1160</v>
      </c>
      <c r="K5" s="223" t="s">
        <v>1161</v>
      </c>
      <c r="L5" s="61"/>
      <c r="M5" s="376" t="s">
        <v>82</v>
      </c>
      <c r="N5" s="404" t="s">
        <v>83</v>
      </c>
      <c r="O5" s="411" t="s">
        <v>778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97" t="s">
        <v>53</v>
      </c>
      <c r="N6" s="405">
        <f>COUNTIF(E8:I29, "*YB*")/2</f>
        <v>7</v>
      </c>
      <c r="O6" s="408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1169</v>
      </c>
      <c r="F7" s="282" t="s">
        <v>1169</v>
      </c>
      <c r="G7" s="282" t="s">
        <v>1169</v>
      </c>
      <c r="H7" s="282" t="s">
        <v>1169</v>
      </c>
      <c r="I7" s="282" t="s">
        <v>1169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1170</v>
      </c>
      <c r="F8" s="373" t="s">
        <v>55</v>
      </c>
      <c r="G8" s="372" t="s">
        <v>54</v>
      </c>
      <c r="H8" s="412" t="s">
        <v>54</v>
      </c>
      <c r="I8" s="336" t="s">
        <v>1171</v>
      </c>
      <c r="J8" s="318"/>
      <c r="K8" s="301"/>
      <c r="L8" s="61"/>
      <c r="M8" s="399" t="s">
        <v>986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1170</v>
      </c>
      <c r="F9" s="373" t="s">
        <v>55</v>
      </c>
      <c r="G9" s="372" t="s">
        <v>54</v>
      </c>
      <c r="H9" s="370" t="s">
        <v>54</v>
      </c>
      <c r="I9" s="336" t="s">
        <v>1171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1170</v>
      </c>
      <c r="F10" s="306" t="s">
        <v>55</v>
      </c>
      <c r="G10" s="372" t="s">
        <v>242</v>
      </c>
      <c r="H10" s="370" t="s">
        <v>54</v>
      </c>
      <c r="I10" s="336" t="s">
        <v>1171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1172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1170</v>
      </c>
      <c r="F11" s="306" t="s">
        <v>1173</v>
      </c>
      <c r="G11" s="372" t="s">
        <v>242</v>
      </c>
      <c r="H11" s="370" t="s">
        <v>54</v>
      </c>
      <c r="I11" s="336" t="s">
        <v>1171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1170</v>
      </c>
      <c r="F12" s="306" t="s">
        <v>1173</v>
      </c>
      <c r="G12" s="372" t="s">
        <v>242</v>
      </c>
      <c r="H12" s="370" t="s">
        <v>54</v>
      </c>
      <c r="I12" s="336" t="s">
        <v>1171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1170</v>
      </c>
      <c r="F13" s="374" t="s">
        <v>1174</v>
      </c>
      <c r="G13" s="372" t="s">
        <v>54</v>
      </c>
      <c r="H13" s="370" t="s">
        <v>54</v>
      </c>
      <c r="I13" s="336" t="s">
        <v>1171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1170</v>
      </c>
      <c r="F14" s="374" t="s">
        <v>1174</v>
      </c>
      <c r="G14" s="372" t="s">
        <v>54</v>
      </c>
      <c r="H14" s="370" t="s">
        <v>54</v>
      </c>
      <c r="I14" s="336" t="s">
        <v>1171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1175</v>
      </c>
      <c r="G15" s="372" t="s">
        <v>54</v>
      </c>
      <c r="H15" s="370" t="s">
        <v>54</v>
      </c>
      <c r="I15" s="336" t="s">
        <v>1171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1175</v>
      </c>
      <c r="G16" s="372" t="s">
        <v>54</v>
      </c>
      <c r="H16" s="370" t="s">
        <v>1176</v>
      </c>
      <c r="I16" s="372" t="s">
        <v>53</v>
      </c>
      <c r="J16" s="318"/>
      <c r="K16" s="300"/>
      <c r="L16" s="61"/>
      <c r="M16" s="401" t="s">
        <v>738</v>
      </c>
      <c r="N16" s="406">
        <f>COUNTIF(E8:I29, "*Casey*")/2</f>
        <v>0</v>
      </c>
      <c r="O16" s="410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1177</v>
      </c>
      <c r="G17" s="372" t="s">
        <v>54</v>
      </c>
      <c r="H17" s="370" t="s">
        <v>1176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195</v>
      </c>
      <c r="F18" s="374" t="s">
        <v>1178</v>
      </c>
      <c r="G18" s="372" t="s">
        <v>54</v>
      </c>
      <c r="H18" s="336" t="s">
        <v>1179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195</v>
      </c>
      <c r="F19" s="374" t="s">
        <v>1180</v>
      </c>
      <c r="G19" s="372" t="s">
        <v>54</v>
      </c>
      <c r="H19" s="336" t="s">
        <v>1179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195</v>
      </c>
      <c r="F20" s="374" t="s">
        <v>1180</v>
      </c>
      <c r="G20" s="372" t="s">
        <v>54</v>
      </c>
      <c r="H20" s="336" t="s">
        <v>1179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1128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195</v>
      </c>
      <c r="F21" s="374" t="s">
        <v>1180</v>
      </c>
      <c r="G21" s="372" t="s">
        <v>54</v>
      </c>
      <c r="H21" s="336" t="s">
        <v>1179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1180</v>
      </c>
      <c r="G22" s="372" t="s">
        <v>54</v>
      </c>
      <c r="H22" s="336" t="s">
        <v>1179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1181</v>
      </c>
      <c r="G23" s="372" t="s">
        <v>54</v>
      </c>
      <c r="H23" s="336" t="s">
        <v>1179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1182</v>
      </c>
      <c r="G24" s="370" t="s">
        <v>54</v>
      </c>
      <c r="H24" s="336" t="s">
        <v>1179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1183</v>
      </c>
      <c r="G25" s="370" t="s">
        <v>54</v>
      </c>
      <c r="H25" s="336" t="s">
        <v>1179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1183</v>
      </c>
      <c r="G26" s="370" t="s">
        <v>54</v>
      </c>
      <c r="H26" s="370" t="s">
        <v>1184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1183</v>
      </c>
      <c r="G27" s="372" t="s">
        <v>54</v>
      </c>
      <c r="H27" s="370" t="s">
        <v>1184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1183</v>
      </c>
      <c r="G28" s="372" t="s">
        <v>54</v>
      </c>
      <c r="H28" s="370" t="s">
        <v>1184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1183</v>
      </c>
      <c r="G29" s="372" t="s">
        <v>54</v>
      </c>
      <c r="H29" s="370" t="s">
        <v>1184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1185</v>
      </c>
    </row>
    <row r="51" spans="2:15">
      <c r="B51" s="387" t="s">
        <v>138</v>
      </c>
      <c r="D51" t="s">
        <v>1085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77" t="s">
        <v>53</v>
      </c>
      <c r="N6" s="383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193</v>
      </c>
      <c r="F7" s="282" t="s">
        <v>193</v>
      </c>
      <c r="G7" s="282" t="s">
        <v>193</v>
      </c>
      <c r="H7" s="282" t="s">
        <v>193</v>
      </c>
      <c r="I7" s="282" t="s">
        <v>193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925</v>
      </c>
      <c r="F8" s="373" t="s">
        <v>54</v>
      </c>
      <c r="G8" s="372" t="s">
        <v>925</v>
      </c>
      <c r="H8" s="336" t="s">
        <v>925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925</v>
      </c>
      <c r="F9" s="373" t="s">
        <v>54</v>
      </c>
      <c r="G9" s="372" t="s">
        <v>193</v>
      </c>
      <c r="H9" s="336" t="s">
        <v>925</v>
      </c>
      <c r="I9" s="372" t="s">
        <v>193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429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925</v>
      </c>
      <c r="F10" s="306" t="s">
        <v>54</v>
      </c>
      <c r="G10" s="372" t="s">
        <v>193</v>
      </c>
      <c r="H10" s="336" t="s">
        <v>925</v>
      </c>
      <c r="I10" s="372" t="s">
        <v>193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925</v>
      </c>
      <c r="F11" s="306" t="s">
        <v>54</v>
      </c>
      <c r="G11" s="372" t="s">
        <v>193</v>
      </c>
      <c r="H11" s="336" t="s">
        <v>925</v>
      </c>
      <c r="I11" s="372" t="s">
        <v>193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925</v>
      </c>
      <c r="F12" s="306" t="s">
        <v>54</v>
      </c>
      <c r="G12" s="213" t="s">
        <v>193</v>
      </c>
      <c r="H12" s="336" t="s">
        <v>925</v>
      </c>
      <c r="I12" s="372" t="s">
        <v>193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925</v>
      </c>
      <c r="F13" s="374" t="s">
        <v>1187</v>
      </c>
      <c r="G13" s="336" t="s">
        <v>925</v>
      </c>
      <c r="H13" s="372" t="s">
        <v>193</v>
      </c>
      <c r="I13" s="372" t="s">
        <v>193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925</v>
      </c>
      <c r="F14" s="374" t="s">
        <v>1187</v>
      </c>
      <c r="G14" s="336" t="s">
        <v>925</v>
      </c>
      <c r="H14" s="372" t="s">
        <v>193</v>
      </c>
      <c r="I14" s="372" t="s">
        <v>193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193</v>
      </c>
      <c r="F15" s="374" t="s">
        <v>1187</v>
      </c>
      <c r="G15" s="336" t="s">
        <v>925</v>
      </c>
      <c r="H15" s="372" t="s">
        <v>193</v>
      </c>
      <c r="I15" s="372" t="s">
        <v>193</v>
      </c>
      <c r="J15" s="318"/>
      <c r="K15" s="300"/>
      <c r="L15" s="61"/>
      <c r="M15" s="378" t="s">
        <v>738</v>
      </c>
      <c r="N15" s="384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193</v>
      </c>
      <c r="F16" s="374" t="s">
        <v>1187</v>
      </c>
      <c r="G16" s="336" t="s">
        <v>925</v>
      </c>
      <c r="H16" s="372" t="s">
        <v>193</v>
      </c>
      <c r="I16" s="372" t="s">
        <v>193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1188</v>
      </c>
      <c r="F17" s="374" t="s">
        <v>1187</v>
      </c>
      <c r="G17" s="336" t="s">
        <v>925</v>
      </c>
      <c r="H17" s="372" t="s">
        <v>193</v>
      </c>
      <c r="I17" s="372" t="s">
        <v>193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997</v>
      </c>
      <c r="G18" s="336" t="s">
        <v>925</v>
      </c>
      <c r="H18" s="336" t="s">
        <v>925</v>
      </c>
      <c r="I18" s="336" t="s">
        <v>925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997</v>
      </c>
      <c r="G19" s="372" t="s">
        <v>193</v>
      </c>
      <c r="H19" s="336" t="s">
        <v>925</v>
      </c>
      <c r="I19" s="336" t="s">
        <v>925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1189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997</v>
      </c>
      <c r="G20" s="372" t="s">
        <v>248</v>
      </c>
      <c r="H20" s="372" t="s">
        <v>1190</v>
      </c>
      <c r="I20" s="336" t="s">
        <v>925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997</v>
      </c>
      <c r="G21" s="372" t="s">
        <v>248</v>
      </c>
      <c r="H21" s="372" t="s">
        <v>1190</v>
      </c>
      <c r="I21" s="336" t="s">
        <v>925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997</v>
      </c>
      <c r="G22" s="372" t="s">
        <v>248</v>
      </c>
      <c r="H22" s="372" t="s">
        <v>1190</v>
      </c>
      <c r="I22" s="336" t="s">
        <v>925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997</v>
      </c>
      <c r="G23" s="372" t="s">
        <v>248</v>
      </c>
      <c r="H23" s="372" t="s">
        <v>1190</v>
      </c>
      <c r="I23" s="336" t="s">
        <v>925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997</v>
      </c>
      <c r="G24" s="372" t="s">
        <v>248</v>
      </c>
      <c r="H24" s="372" t="s">
        <v>1190</v>
      </c>
      <c r="I24" s="336" t="s">
        <v>925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997</v>
      </c>
      <c r="G25" s="372" t="s">
        <v>248</v>
      </c>
      <c r="H25" s="372" t="s">
        <v>248</v>
      </c>
      <c r="I25" s="336" t="s">
        <v>925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997</v>
      </c>
      <c r="G26" s="372" t="s">
        <v>248</v>
      </c>
      <c r="H26" s="372" t="s">
        <v>248</v>
      </c>
      <c r="I26" s="372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195</v>
      </c>
      <c r="F27" s="374" t="s">
        <v>997</v>
      </c>
      <c r="G27" s="372" t="s">
        <v>248</v>
      </c>
      <c r="H27" s="372" t="s">
        <v>248</v>
      </c>
      <c r="I27" s="372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997</v>
      </c>
      <c r="G28" s="372" t="s">
        <v>248</v>
      </c>
      <c r="H28" s="372" t="s">
        <v>248</v>
      </c>
      <c r="I28" s="372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891</v>
      </c>
      <c r="F29" s="374" t="s">
        <v>997</v>
      </c>
      <c r="G29" s="372" t="s">
        <v>248</v>
      </c>
      <c r="H29" s="372" t="s">
        <v>248</v>
      </c>
      <c r="I29" s="372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D52" t="s">
        <v>1192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1195</v>
      </c>
      <c r="G12" s="371" t="s">
        <v>1194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242</v>
      </c>
      <c r="G11" s="336"/>
      <c r="H11" s="358" t="s">
        <v>193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1175</v>
      </c>
      <c r="G16" s="358" t="s">
        <v>1116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1175</v>
      </c>
      <c r="G17" s="358" t="s">
        <v>1116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1175</v>
      </c>
      <c r="G18" s="306" t="s">
        <v>1116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1116</v>
      </c>
      <c r="G24" s="336"/>
      <c r="H24" s="358"/>
      <c r="I24" s="336" t="s">
        <v>983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1116</v>
      </c>
      <c r="G25" s="336"/>
      <c r="H25" s="358"/>
      <c r="I25" s="336" t="s">
        <v>983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1201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1204</v>
      </c>
      <c r="F5" s="223" t="s">
        <v>1205</v>
      </c>
      <c r="G5" s="223" t="s">
        <v>1206</v>
      </c>
      <c r="H5" s="223" t="s">
        <v>1207</v>
      </c>
      <c r="I5" s="223" t="s">
        <v>1208</v>
      </c>
      <c r="J5" s="223" t="s">
        <v>1209</v>
      </c>
      <c r="K5" s="223" t="s">
        <v>1210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1196</v>
      </c>
      <c r="G13" s="336" t="s">
        <v>63</v>
      </c>
      <c r="H13" s="358" t="s">
        <v>193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193</v>
      </c>
      <c r="I15" s="358" t="s">
        <v>63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1175</v>
      </c>
      <c r="G17" s="336" t="s">
        <v>63</v>
      </c>
      <c r="H17" s="336" t="s">
        <v>193</v>
      </c>
      <c r="I17" s="336" t="s">
        <v>1211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1175</v>
      </c>
      <c r="G18" s="336" t="s">
        <v>63</v>
      </c>
      <c r="H18" s="336" t="s">
        <v>193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1212</v>
      </c>
      <c r="G20" s="336" t="s">
        <v>63</v>
      </c>
      <c r="H20" s="336" t="s">
        <v>193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1212</v>
      </c>
      <c r="G21" s="336" t="s">
        <v>63</v>
      </c>
      <c r="H21" s="358" t="s">
        <v>193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1212</v>
      </c>
      <c r="G22" s="336" t="s">
        <v>63</v>
      </c>
      <c r="H22" s="358" t="s">
        <v>193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1212</v>
      </c>
      <c r="G23" s="336" t="s">
        <v>1213</v>
      </c>
      <c r="H23" s="358" t="s">
        <v>193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1042</v>
      </c>
      <c r="F24" s="358" t="s">
        <v>1214</v>
      </c>
      <c r="G24" s="336" t="s">
        <v>58</v>
      </c>
      <c r="H24" s="358" t="s">
        <v>193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1042</v>
      </c>
      <c r="F25" s="358" t="s">
        <v>1214</v>
      </c>
      <c r="G25" s="336" t="s">
        <v>58</v>
      </c>
      <c r="H25" s="358" t="s">
        <v>193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409</v>
      </c>
      <c r="F26" s="358" t="s">
        <v>1214</v>
      </c>
      <c r="G26" s="336"/>
      <c r="H26" s="358" t="s">
        <v>193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409</v>
      </c>
      <c r="F27" s="358" t="s">
        <v>1214</v>
      </c>
      <c r="G27" s="336"/>
      <c r="H27" s="358" t="s">
        <v>193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193</v>
      </c>
      <c r="F28" s="358" t="s">
        <v>1175</v>
      </c>
      <c r="G28" s="294"/>
      <c r="H28" s="358" t="s">
        <v>1215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193</v>
      </c>
      <c r="F29" s="358" t="s">
        <v>1175</v>
      </c>
      <c r="G29" s="294"/>
      <c r="H29" s="358" t="s">
        <v>1215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1217</v>
      </c>
      <c r="F5" s="223" t="s">
        <v>1218</v>
      </c>
      <c r="G5" s="360" t="s">
        <v>1219</v>
      </c>
      <c r="H5" s="223" t="s">
        <v>1220</v>
      </c>
      <c r="I5" s="223" t="s">
        <v>1221</v>
      </c>
      <c r="J5" s="223" t="s">
        <v>1222</v>
      </c>
      <c r="K5" s="223" t="s">
        <v>1223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361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1224</v>
      </c>
      <c r="G12" s="362"/>
      <c r="H12" s="358" t="s">
        <v>1213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1224</v>
      </c>
      <c r="G13" s="362"/>
      <c r="H13" s="358" t="s">
        <v>1213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1224</v>
      </c>
      <c r="G14" s="362"/>
      <c r="H14" s="358" t="s">
        <v>1225</v>
      </c>
      <c r="I14" s="358" t="s">
        <v>1226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1224</v>
      </c>
      <c r="G15" s="362"/>
      <c r="H15" s="336" t="s">
        <v>1225</v>
      </c>
      <c r="I15" s="336" t="s">
        <v>1226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1224</v>
      </c>
      <c r="G16" s="362"/>
      <c r="H16" s="336" t="s">
        <v>61</v>
      </c>
      <c r="I16" s="336" t="s">
        <v>1227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1224</v>
      </c>
      <c r="G17" s="362"/>
      <c r="H17" s="336" t="s">
        <v>61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627</v>
      </c>
      <c r="G18" s="362"/>
      <c r="H18" s="336" t="s">
        <v>61</v>
      </c>
      <c r="I18" s="336" t="s">
        <v>1227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627</v>
      </c>
      <c r="G19" s="362"/>
      <c r="H19" s="336" t="s">
        <v>63</v>
      </c>
      <c r="I19" s="336" t="s">
        <v>1228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627</v>
      </c>
      <c r="G20" s="362"/>
      <c r="H20" s="336" t="s">
        <v>63</v>
      </c>
      <c r="I20" s="336" t="s">
        <v>1228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1229</v>
      </c>
      <c r="F21" s="336" t="s">
        <v>627</v>
      </c>
      <c r="G21" s="362"/>
      <c r="H21" s="358" t="s">
        <v>63</v>
      </c>
      <c r="I21" s="358" t="s">
        <v>1230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1231</v>
      </c>
      <c r="G22" s="362"/>
      <c r="H22" s="358" t="s">
        <v>63</v>
      </c>
      <c r="I22" s="358" t="s">
        <v>1230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1229</v>
      </c>
      <c r="F23" s="358" t="s">
        <v>1231</v>
      </c>
      <c r="G23" s="362"/>
      <c r="H23" s="358" t="s">
        <v>63</v>
      </c>
      <c r="I23" s="358" t="s">
        <v>1230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1229</v>
      </c>
      <c r="F24" s="358" t="s">
        <v>1231</v>
      </c>
      <c r="G24" s="362"/>
      <c r="H24" s="358" t="s">
        <v>63</v>
      </c>
      <c r="I24" s="358" t="s">
        <v>1230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1229</v>
      </c>
      <c r="F25" s="358" t="s">
        <v>1231</v>
      </c>
      <c r="G25" s="362"/>
      <c r="H25" s="358" t="s">
        <v>63</v>
      </c>
      <c r="I25" s="358" t="s">
        <v>193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1232</v>
      </c>
      <c r="F26" s="358" t="s">
        <v>1231</v>
      </c>
      <c r="G26" s="362"/>
      <c r="H26" s="358" t="s">
        <v>63</v>
      </c>
      <c r="I26" s="358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1232</v>
      </c>
      <c r="F27" s="358" t="s">
        <v>1231</v>
      </c>
      <c r="G27" s="362"/>
      <c r="H27" s="358" t="s">
        <v>63</v>
      </c>
      <c r="I27" s="358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1232</v>
      </c>
      <c r="F28" s="358" t="s">
        <v>1231</v>
      </c>
      <c r="G28" s="321"/>
      <c r="H28" s="358" t="s">
        <v>63</v>
      </c>
      <c r="I28" s="358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1232</v>
      </c>
      <c r="F29" s="358" t="s">
        <v>1231</v>
      </c>
      <c r="G29" s="321"/>
      <c r="H29" s="358" t="s">
        <v>63</v>
      </c>
      <c r="I29" s="358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1238</v>
      </c>
      <c r="F12" s="336" t="s">
        <v>62</v>
      </c>
      <c r="G12" s="336" t="s">
        <v>1238</v>
      </c>
      <c r="H12" s="336" t="s">
        <v>1238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1238</v>
      </c>
      <c r="F13" s="336" t="s">
        <v>62</v>
      </c>
      <c r="G13" s="336" t="s">
        <v>1238</v>
      </c>
      <c r="H13" s="336" t="s">
        <v>1238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1238</v>
      </c>
      <c r="F14" s="336" t="s">
        <v>62</v>
      </c>
      <c r="G14" s="336" t="s">
        <v>1238</v>
      </c>
      <c r="H14" s="336" t="s">
        <v>1238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1238</v>
      </c>
      <c r="F15" s="336" t="s">
        <v>62</v>
      </c>
      <c r="G15" s="336" t="s">
        <v>1238</v>
      </c>
      <c r="H15" s="336" t="s">
        <v>1238</v>
      </c>
      <c r="I15" s="306" t="s">
        <v>54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1238</v>
      </c>
      <c r="F16" s="336" t="s">
        <v>62</v>
      </c>
      <c r="G16" s="336" t="s">
        <v>1239</v>
      </c>
      <c r="H16" s="336" t="s">
        <v>1238</v>
      </c>
      <c r="I16" s="336" t="s">
        <v>1240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1239</v>
      </c>
      <c r="H17" s="336" t="s">
        <v>1238</v>
      </c>
      <c r="I17" s="336" t="s">
        <v>1240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1241</v>
      </c>
      <c r="G18" s="336" t="s">
        <v>1239</v>
      </c>
      <c r="H18" s="336" t="s">
        <v>1238</v>
      </c>
      <c r="I18" s="336" t="s">
        <v>1242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1241</v>
      </c>
      <c r="G19" s="336" t="s">
        <v>1239</v>
      </c>
      <c r="H19" s="336" t="s">
        <v>1239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1241</v>
      </c>
      <c r="G20" s="336" t="s">
        <v>1243</v>
      </c>
      <c r="H20" s="336" t="s">
        <v>1239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1241</v>
      </c>
      <c r="G21" s="336" t="s">
        <v>1243</v>
      </c>
      <c r="H21" s="336" t="s">
        <v>1239</v>
      </c>
      <c r="I21" s="336" t="s">
        <v>1240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1244</v>
      </c>
      <c r="G22" s="336" t="s">
        <v>1245</v>
      </c>
      <c r="H22" s="336" t="s">
        <v>1241</v>
      </c>
      <c r="I22" s="336" t="s">
        <v>1211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1244</v>
      </c>
      <c r="G23" s="336" t="s">
        <v>1246</v>
      </c>
      <c r="H23" s="336" t="s">
        <v>1241</v>
      </c>
      <c r="I23" s="336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1248</v>
      </c>
      <c r="G24" s="336" t="s">
        <v>1249</v>
      </c>
      <c r="H24" s="336" t="s">
        <v>1250</v>
      </c>
      <c r="I24" s="336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1248</v>
      </c>
      <c r="G25" s="336" t="s">
        <v>1249</v>
      </c>
      <c r="H25" s="336" t="s">
        <v>1250</v>
      </c>
      <c r="I25" s="336" t="s">
        <v>1247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1248</v>
      </c>
      <c r="G26" s="336" t="s">
        <v>1249</v>
      </c>
      <c r="H26" s="336" t="s">
        <v>1250</v>
      </c>
      <c r="I26" s="336" t="s">
        <v>1247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1248</v>
      </c>
      <c r="G27" s="336" t="s">
        <v>1249</v>
      </c>
      <c r="H27" s="336" t="s">
        <v>1250</v>
      </c>
      <c r="I27" s="336" t="s">
        <v>1251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679</v>
      </c>
      <c r="G28" s="294" t="s">
        <v>679</v>
      </c>
      <c r="H28" s="336" t="s">
        <v>61</v>
      </c>
      <c r="I28" s="336" t="s">
        <v>1247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679</v>
      </c>
      <c r="G29" s="294" t="s">
        <v>679</v>
      </c>
      <c r="H29" s="336" t="s">
        <v>61</v>
      </c>
      <c r="I29" s="336" t="s">
        <v>1247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738</v>
      </c>
      <c r="F8" s="306" t="s">
        <v>1253</v>
      </c>
      <c r="G8" s="306" t="s">
        <v>738</v>
      </c>
      <c r="H8" s="306" t="s">
        <v>193</v>
      </c>
      <c r="I8" s="306"/>
      <c r="J8" s="318" t="s">
        <v>738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738</v>
      </c>
      <c r="F9" s="306" t="s">
        <v>1253</v>
      </c>
      <c r="G9" s="306" t="s">
        <v>738</v>
      </c>
      <c r="H9" s="306" t="s">
        <v>409</v>
      </c>
      <c r="I9" s="306"/>
      <c r="J9" s="318" t="s">
        <v>738</v>
      </c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738</v>
      </c>
      <c r="F10" s="306" t="s">
        <v>1253</v>
      </c>
      <c r="G10" s="306" t="s">
        <v>1254</v>
      </c>
      <c r="H10" s="306" t="s">
        <v>193</v>
      </c>
      <c r="I10" s="306" t="s">
        <v>58</v>
      </c>
      <c r="J10" s="318" t="s">
        <v>738</v>
      </c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738</v>
      </c>
      <c r="F11" s="306" t="s">
        <v>1253</v>
      </c>
      <c r="G11" s="306"/>
      <c r="H11" s="306" t="s">
        <v>193</v>
      </c>
      <c r="I11" s="306" t="s">
        <v>58</v>
      </c>
      <c r="J11" s="318" t="s">
        <v>738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1108</v>
      </c>
      <c r="G12" s="336" t="s">
        <v>62</v>
      </c>
      <c r="H12" s="336" t="s">
        <v>193</v>
      </c>
      <c r="I12" s="336"/>
      <c r="J12" s="318" t="s">
        <v>738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1108</v>
      </c>
      <c r="G13" s="336" t="s">
        <v>62</v>
      </c>
      <c r="H13" s="336" t="s">
        <v>193</v>
      </c>
      <c r="I13" s="336"/>
      <c r="J13" s="318" t="s">
        <v>738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1255</v>
      </c>
      <c r="G14" s="336" t="s">
        <v>62</v>
      </c>
      <c r="H14" s="336" t="s">
        <v>193</v>
      </c>
      <c r="I14" s="336"/>
      <c r="J14" s="318" t="s">
        <v>738</v>
      </c>
      <c r="K14" s="300"/>
      <c r="L14" s="61"/>
      <c r="M14" s="346" t="s">
        <v>61</v>
      </c>
      <c r="N14" s="327">
        <f>COUNTIF(E8:I29, "*Tai Wei*")/2</f>
        <v>0</v>
      </c>
      <c r="O14" s="224" t="s">
        <v>1256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1255</v>
      </c>
      <c r="G15" s="336" t="s">
        <v>62</v>
      </c>
      <c r="H15" s="336" t="s">
        <v>193</v>
      </c>
      <c r="I15" s="336"/>
      <c r="J15" s="318" t="s">
        <v>738</v>
      </c>
      <c r="K15" s="300"/>
      <c r="L15" s="61"/>
      <c r="M15" s="329" t="s">
        <v>738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1257</v>
      </c>
      <c r="G16" s="336" t="s">
        <v>62</v>
      </c>
      <c r="H16" s="336" t="s">
        <v>193</v>
      </c>
      <c r="I16" s="336"/>
      <c r="J16" s="318" t="s">
        <v>738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1257</v>
      </c>
      <c r="G17" s="336" t="s">
        <v>1258</v>
      </c>
      <c r="H17" s="336" t="s">
        <v>193</v>
      </c>
      <c r="I17" s="336" t="s">
        <v>193</v>
      </c>
      <c r="J17" s="318" t="s">
        <v>738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1258</v>
      </c>
      <c r="H18" s="336" t="s">
        <v>193</v>
      </c>
      <c r="I18" s="336" t="s">
        <v>193</v>
      </c>
      <c r="J18" s="318" t="s">
        <v>738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1258</v>
      </c>
      <c r="H19" s="336" t="s">
        <v>193</v>
      </c>
      <c r="I19" s="336" t="s">
        <v>1259</v>
      </c>
      <c r="J19" s="318" t="s">
        <v>738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1258</v>
      </c>
      <c r="H20" s="336" t="s">
        <v>193</v>
      </c>
      <c r="I20" s="336" t="s">
        <v>1173</v>
      </c>
      <c r="J20" s="318" t="s">
        <v>738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1258</v>
      </c>
      <c r="H21" s="336" t="s">
        <v>193</v>
      </c>
      <c r="I21" s="336" t="s">
        <v>1173</v>
      </c>
      <c r="J21" s="318" t="s">
        <v>738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1258</v>
      </c>
      <c r="H22" s="336" t="s">
        <v>193</v>
      </c>
      <c r="I22" s="355" t="s">
        <v>1259</v>
      </c>
      <c r="J22" s="318" t="s">
        <v>738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1258</v>
      </c>
      <c r="H23" s="336" t="s">
        <v>193</v>
      </c>
      <c r="I23" s="355" t="s">
        <v>1259</v>
      </c>
      <c r="J23" s="318" t="s">
        <v>738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1261</v>
      </c>
      <c r="G24" s="336" t="s">
        <v>1258</v>
      </c>
      <c r="H24" s="336" t="s">
        <v>193</v>
      </c>
      <c r="I24" s="355" t="s">
        <v>1259</v>
      </c>
      <c r="J24" s="318" t="s">
        <v>738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1261</v>
      </c>
      <c r="G25" s="336" t="s">
        <v>1258</v>
      </c>
      <c r="H25" s="336" t="s">
        <v>193</v>
      </c>
      <c r="I25" s="336"/>
      <c r="J25" s="318" t="s">
        <v>738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1261</v>
      </c>
      <c r="G26" s="336" t="s">
        <v>1262</v>
      </c>
      <c r="H26" s="336" t="s">
        <v>193</v>
      </c>
      <c r="I26" s="336" t="s">
        <v>63</v>
      </c>
      <c r="J26" s="318" t="s">
        <v>738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1261</v>
      </c>
      <c r="G27" s="336" t="s">
        <v>1262</v>
      </c>
      <c r="H27" s="336" t="s">
        <v>193</v>
      </c>
      <c r="I27" s="336" t="s">
        <v>63</v>
      </c>
      <c r="J27" s="318" t="s">
        <v>738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1261</v>
      </c>
      <c r="G28" s="336" t="s">
        <v>1262</v>
      </c>
      <c r="H28" s="336" t="s">
        <v>193</v>
      </c>
      <c r="I28" s="336"/>
      <c r="J28" s="318" t="s">
        <v>738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1261</v>
      </c>
      <c r="G29" s="294" t="s">
        <v>1262</v>
      </c>
      <c r="H29" s="336" t="s">
        <v>193</v>
      </c>
      <c r="I29" s="336"/>
      <c r="J29" s="318" t="s">
        <v>738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1266</v>
      </c>
      <c r="G12" s="306" t="s">
        <v>59</v>
      </c>
      <c r="H12" s="306" t="s">
        <v>59</v>
      </c>
      <c r="I12" s="306" t="s">
        <v>1267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1268</v>
      </c>
      <c r="F13" s="306" t="s">
        <v>817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817</v>
      </c>
      <c r="G15" s="306"/>
      <c r="H15" s="306"/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817</v>
      </c>
      <c r="G17" s="306" t="s">
        <v>1242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1241</v>
      </c>
      <c r="F18" s="306" t="s">
        <v>817</v>
      </c>
      <c r="G18" s="306" t="s">
        <v>1242</v>
      </c>
      <c r="H18" s="306" t="s">
        <v>1269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1241</v>
      </c>
      <c r="F19" s="306" t="s">
        <v>817</v>
      </c>
      <c r="G19" s="306" t="s">
        <v>1242</v>
      </c>
      <c r="H19" s="306" t="s">
        <v>1269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1241</v>
      </c>
      <c r="F20" s="306" t="s">
        <v>817</v>
      </c>
      <c r="G20" s="306" t="s">
        <v>1242</v>
      </c>
      <c r="H20" s="306" t="s">
        <v>1269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1241</v>
      </c>
      <c r="F21" s="306" t="s">
        <v>817</v>
      </c>
      <c r="G21" s="306" t="s">
        <v>1242</v>
      </c>
      <c r="H21" s="306" t="s">
        <v>1269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1241</v>
      </c>
      <c r="F22" s="336" t="s">
        <v>1270</v>
      </c>
      <c r="G22" s="306" t="s">
        <v>1242</v>
      </c>
      <c r="H22" s="306" t="s">
        <v>1269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1241</v>
      </c>
      <c r="F23" s="336" t="s">
        <v>1271</v>
      </c>
      <c r="G23" s="306" t="s">
        <v>1242</v>
      </c>
      <c r="H23" s="306" t="s">
        <v>1269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1241</v>
      </c>
      <c r="F24" s="336" t="s">
        <v>1271</v>
      </c>
      <c r="G24" s="306" t="s">
        <v>1196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1241</v>
      </c>
      <c r="F25" s="336" t="s">
        <v>1271</v>
      </c>
      <c r="G25" s="306" t="s">
        <v>1196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1241</v>
      </c>
      <c r="F26" s="336" t="s">
        <v>1271</v>
      </c>
      <c r="G26" s="306" t="s">
        <v>1196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1241</v>
      </c>
      <c r="F27" s="336" t="s">
        <v>1271</v>
      </c>
      <c r="G27" s="306" t="s">
        <v>1196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1232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1273</v>
      </c>
      <c r="F5" s="223" t="s">
        <v>1274</v>
      </c>
      <c r="G5" s="223" t="s">
        <v>1275</v>
      </c>
      <c r="H5" s="223" t="s">
        <v>1276</v>
      </c>
      <c r="I5" s="223" t="s">
        <v>1277</v>
      </c>
      <c r="J5" s="223" t="s">
        <v>1278</v>
      </c>
      <c r="K5" s="223" t="s">
        <v>1279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986</v>
      </c>
      <c r="F12" s="306" t="s">
        <v>58</v>
      </c>
      <c r="G12" s="306"/>
      <c r="H12" s="306" t="s">
        <v>645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986</v>
      </c>
      <c r="F13" s="306" t="s">
        <v>58</v>
      </c>
      <c r="G13" s="306" t="s">
        <v>60</v>
      </c>
      <c r="H13" s="306" t="s">
        <v>1280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986</v>
      </c>
      <c r="F14" s="306" t="s">
        <v>58</v>
      </c>
      <c r="G14" t="s">
        <v>60</v>
      </c>
      <c r="H14" s="306" t="s">
        <v>645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986</v>
      </c>
      <c r="F16" s="306" t="s">
        <v>58</v>
      </c>
      <c r="G16" s="335" t="s">
        <v>60</v>
      </c>
      <c r="H16" s="306" t="s">
        <v>1281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986</v>
      </c>
      <c r="F18" s="336" t="s">
        <v>1283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986</v>
      </c>
      <c r="F19" s="336" t="s">
        <v>1283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986</v>
      </c>
      <c r="F20" s="336" t="s">
        <v>1283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986</v>
      </c>
      <c r="F21" s="336" t="s">
        <v>1283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986</v>
      </c>
      <c r="F22" s="336" t="s">
        <v>1284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1212</v>
      </c>
      <c r="F26" s="336" t="s">
        <v>1286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1287</v>
      </c>
      <c r="F27" s="336" t="s">
        <v>1286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1287</v>
      </c>
      <c r="F28" s="336" t="s">
        <v>1288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1287</v>
      </c>
      <c r="F29" s="336" t="s">
        <v>1289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1290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1297</v>
      </c>
      <c r="H8" s="306" t="s">
        <v>1298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1297</v>
      </c>
      <c r="H9" s="306" t="s">
        <v>1298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1297</v>
      </c>
      <c r="H10" s="306" t="s">
        <v>1298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1297</v>
      </c>
      <c r="H11" s="306" t="s">
        <v>1298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738</v>
      </c>
      <c r="G12" s="306" t="s">
        <v>1297</v>
      </c>
      <c r="H12" s="306" t="s">
        <v>1298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738</v>
      </c>
      <c r="G13" s="306" t="s">
        <v>1297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1299</v>
      </c>
      <c r="F14" s="302" t="s">
        <v>738</v>
      </c>
      <c r="G14" s="306" t="s">
        <v>1297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1299</v>
      </c>
      <c r="F15" s="302" t="s">
        <v>738</v>
      </c>
      <c r="G15" s="306" t="s">
        <v>1297</v>
      </c>
      <c r="H15" s="306" t="s">
        <v>60</v>
      </c>
      <c r="I15" s="306"/>
      <c r="J15" s="318"/>
      <c r="K15" s="300"/>
      <c r="L15" s="61"/>
      <c r="M15" s="329" t="s">
        <v>738</v>
      </c>
      <c r="N15" s="326">
        <f>COUNTIF(E3:K25, "*Casey*")/2</f>
        <v>2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1299</v>
      </c>
      <c r="F18" s="336" t="s">
        <v>59</v>
      </c>
      <c r="G18" s="335" t="s">
        <v>1300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1302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1302</v>
      </c>
      <c r="G24" s="336" t="s">
        <v>59</v>
      </c>
      <c r="H24" s="336" t="s">
        <v>298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1302</v>
      </c>
      <c r="G25" s="336" t="s">
        <v>59</v>
      </c>
      <c r="H25" s="336" t="s">
        <v>298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1302</v>
      </c>
      <c r="G26" s="336" t="s">
        <v>59</v>
      </c>
      <c r="H26" s="336" t="s">
        <v>298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1303</v>
      </c>
      <c r="F27" s="336" t="s">
        <v>1302</v>
      </c>
      <c r="G27" s="336" t="s">
        <v>59</v>
      </c>
      <c r="H27" s="336" t="s">
        <v>298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1303</v>
      </c>
      <c r="F28" s="336" t="s">
        <v>1304</v>
      </c>
      <c r="G28" s="336" t="s">
        <v>59</v>
      </c>
      <c r="H28" s="336" t="s">
        <v>1305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1303</v>
      </c>
      <c r="F29" s="336" t="s">
        <v>1304</v>
      </c>
      <c r="G29" s="294" t="s">
        <v>59</v>
      </c>
      <c r="H29" s="336" t="s">
        <v>1305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1303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1303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242</v>
      </c>
      <c r="G8" s="306" t="s">
        <v>58</v>
      </c>
      <c r="H8" s="306"/>
      <c r="I8" s="306" t="s">
        <v>983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242</v>
      </c>
      <c r="G9" s="306" t="s">
        <v>58</v>
      </c>
      <c r="H9" s="306"/>
      <c r="I9" s="306" t="s">
        <v>983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242</v>
      </c>
      <c r="G10" s="306" t="s">
        <v>58</v>
      </c>
      <c r="H10" s="306"/>
      <c r="I10" s="306" t="s">
        <v>1307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242</v>
      </c>
      <c r="G11" s="306"/>
      <c r="H11" s="306"/>
      <c r="I11" s="306" t="s">
        <v>1307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242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1309</v>
      </c>
      <c r="G14" s="335"/>
      <c r="H14" s="306" t="s">
        <v>1310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1309</v>
      </c>
      <c r="G15" s="335"/>
      <c r="H15" s="306" t="s">
        <v>1310</v>
      </c>
      <c r="I15" s="306" t="s">
        <v>61</v>
      </c>
      <c r="J15" s="318"/>
      <c r="K15" s="300"/>
      <c r="L15" s="61"/>
      <c r="M15" s="329" t="s">
        <v>738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1311</v>
      </c>
      <c r="I16" s="306" t="s">
        <v>1312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1313</v>
      </c>
      <c r="G17" s="335" t="s">
        <v>64</v>
      </c>
      <c r="H17" s="306" t="s">
        <v>1311</v>
      </c>
      <c r="I17" s="306" t="s">
        <v>1312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1300</v>
      </c>
      <c r="G18" s="335" t="s">
        <v>64</v>
      </c>
      <c r="H18" s="306" t="s">
        <v>1311</v>
      </c>
      <c r="I18" s="336" t="s">
        <v>1314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1300</v>
      </c>
      <c r="G19" s="335" t="s">
        <v>64</v>
      </c>
      <c r="H19" s="306" t="s">
        <v>1311</v>
      </c>
      <c r="I19" s="336" t="s">
        <v>1315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1300</v>
      </c>
      <c r="G20" s="347" t="s">
        <v>64</v>
      </c>
      <c r="H20" s="336" t="s">
        <v>1316</v>
      </c>
      <c r="I20" s="336" t="s">
        <v>1315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1300</v>
      </c>
      <c r="G21" s="302" t="s">
        <v>64</v>
      </c>
      <c r="H21" s="336" t="s">
        <v>1316</v>
      </c>
      <c r="I21" s="336" t="s">
        <v>1315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1300</v>
      </c>
      <c r="G22" s="302" t="s">
        <v>64</v>
      </c>
      <c r="H22" s="336" t="s">
        <v>1316</v>
      </c>
      <c r="I22" s="336" t="s">
        <v>1315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1317</v>
      </c>
      <c r="G23" s="302" t="s">
        <v>64</v>
      </c>
      <c r="H23" s="336" t="s">
        <v>1316</v>
      </c>
      <c r="I23" s="336" t="s">
        <v>1315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1317</v>
      </c>
      <c r="G24" s="336" t="s">
        <v>1265</v>
      </c>
      <c r="H24" s="336" t="s">
        <v>1318</v>
      </c>
      <c r="I24" s="336" t="s">
        <v>1315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1317</v>
      </c>
      <c r="G25" s="336" t="s">
        <v>1265</v>
      </c>
      <c r="H25" s="336" t="s">
        <v>1318</v>
      </c>
      <c r="I25" s="336" t="s">
        <v>1315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1319</v>
      </c>
      <c r="G26" s="336" t="s">
        <v>1267</v>
      </c>
      <c r="H26" s="336" t="s">
        <v>1320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1321</v>
      </c>
      <c r="G27" s="336" t="s">
        <v>1267</v>
      </c>
      <c r="H27" s="336" t="s">
        <v>1322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1321</v>
      </c>
      <c r="G28" s="336" t="s">
        <v>1323</v>
      </c>
      <c r="H28" s="336" t="s">
        <v>1322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1321</v>
      </c>
      <c r="G29" s="294" t="s">
        <v>56</v>
      </c>
      <c r="H29" s="336" t="s">
        <v>1324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1326</v>
      </c>
      <c r="F5" s="223" t="s">
        <v>1327</v>
      </c>
      <c r="G5" s="223" t="s">
        <v>1328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1170</v>
      </c>
      <c r="G8" s="306" t="s">
        <v>60</v>
      </c>
      <c r="H8" s="306" t="s">
        <v>1297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1170</v>
      </c>
      <c r="G9" s="306" t="s">
        <v>60</v>
      </c>
      <c r="H9" s="306" t="s">
        <v>1297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1170</v>
      </c>
      <c r="G10" s="306" t="s">
        <v>60</v>
      </c>
      <c r="H10" s="306" t="s">
        <v>1297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1269</v>
      </c>
      <c r="G13" s="340" t="s">
        <v>55</v>
      </c>
      <c r="H13" s="306" t="s">
        <v>1330</v>
      </c>
      <c r="I13" s="306" t="s">
        <v>1170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1175</v>
      </c>
      <c r="F14" s="336" t="s">
        <v>1331</v>
      </c>
      <c r="G14" s="335" t="s">
        <v>60</v>
      </c>
      <c r="H14" s="338" t="s">
        <v>59</v>
      </c>
      <c r="I14" s="306" t="s">
        <v>1332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1333</v>
      </c>
      <c r="G15" s="302" t="s">
        <v>60</v>
      </c>
      <c r="H15" s="338" t="s">
        <v>1334</v>
      </c>
      <c r="I15" s="306" t="s">
        <v>1332</v>
      </c>
      <c r="J15" s="299"/>
      <c r="K15" s="300"/>
      <c r="L15" s="61"/>
      <c r="M15" s="330" t="s">
        <v>738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1333</v>
      </c>
      <c r="G16" s="302" t="s">
        <v>60</v>
      </c>
      <c r="H16" s="338" t="s">
        <v>59</v>
      </c>
      <c r="I16" s="306" t="s">
        <v>1332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1335</v>
      </c>
      <c r="F17" s="336" t="s">
        <v>1336</v>
      </c>
      <c r="G17" s="302" t="s">
        <v>60</v>
      </c>
      <c r="H17" s="306" t="s">
        <v>60</v>
      </c>
      <c r="I17" s="306" t="s">
        <v>1337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1338</v>
      </c>
      <c r="F18" s="336" t="s">
        <v>1339</v>
      </c>
      <c r="G18" s="302" t="s">
        <v>60</v>
      </c>
      <c r="H18" s="306" t="s">
        <v>60</v>
      </c>
      <c r="I18" s="306" t="s">
        <v>1337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1341</v>
      </c>
      <c r="F5" s="223" t="s">
        <v>1342</v>
      </c>
      <c r="G5" s="223" t="s">
        <v>1343</v>
      </c>
      <c r="H5" s="223" t="s">
        <v>1344</v>
      </c>
      <c r="I5" s="223" t="s">
        <v>1345</v>
      </c>
      <c r="J5" s="223" t="s">
        <v>1346</v>
      </c>
      <c r="K5" s="223" t="s">
        <v>1347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1313</v>
      </c>
      <c r="H8" s="306" t="s">
        <v>1297</v>
      </c>
      <c r="I8" s="306" t="s">
        <v>1297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1297</v>
      </c>
      <c r="I9" s="306" t="s">
        <v>1297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1297</v>
      </c>
      <c r="I10" s="306" t="s">
        <v>1348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1116</v>
      </c>
      <c r="G11" s="306" t="s">
        <v>59</v>
      </c>
      <c r="H11" s="306" t="s">
        <v>1297</v>
      </c>
      <c r="I11" s="306" t="s">
        <v>291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1297</v>
      </c>
      <c r="I12" s="306" t="s">
        <v>291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1349</v>
      </c>
      <c r="G13" s="340" t="s">
        <v>1350</v>
      </c>
      <c r="H13" s="306" t="s">
        <v>1297</v>
      </c>
      <c r="I13" s="306" t="s">
        <v>1351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1352</v>
      </c>
      <c r="G14" s="335" t="s">
        <v>1253</v>
      </c>
      <c r="H14" s="338" t="s">
        <v>60</v>
      </c>
      <c r="I14" s="306" t="s">
        <v>1353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1354</v>
      </c>
      <c r="G15" s="302" t="s">
        <v>1355</v>
      </c>
      <c r="H15" s="338" t="s">
        <v>60</v>
      </c>
      <c r="I15" s="306" t="s">
        <v>1356</v>
      </c>
      <c r="J15" s="299"/>
      <c r="K15" s="300"/>
      <c r="L15" s="61"/>
      <c r="M15" s="330" t="s">
        <v>738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1357</v>
      </c>
      <c r="G16" s="302" t="s">
        <v>1358</v>
      </c>
      <c r="H16" s="338" t="s">
        <v>1297</v>
      </c>
      <c r="I16" s="306" t="s">
        <v>1315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298</v>
      </c>
      <c r="F17" s="336" t="s">
        <v>64</v>
      </c>
      <c r="G17" s="302" t="s">
        <v>1359</v>
      </c>
      <c r="H17" s="306" t="s">
        <v>61</v>
      </c>
      <c r="I17" s="306" t="s">
        <v>1305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1360</v>
      </c>
      <c r="F18" s="336" t="s">
        <v>1361</v>
      </c>
      <c r="G18" s="302" t="s">
        <v>1362</v>
      </c>
      <c r="H18" s="306" t="s">
        <v>61</v>
      </c>
      <c r="I18" s="306" t="s">
        <v>298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298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321</v>
      </c>
      <c r="G13" s="212" t="s">
        <v>59</v>
      </c>
      <c r="H13" s="306" t="s">
        <v>60</v>
      </c>
      <c r="I13" s="306" t="s">
        <v>1372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242</v>
      </c>
      <c r="F14" s="306" t="s">
        <v>1373</v>
      </c>
      <c r="G14" s="302" t="s">
        <v>62</v>
      </c>
      <c r="H14" s="306" t="s">
        <v>1374</v>
      </c>
      <c r="I14" s="306" t="s">
        <v>1375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1376</v>
      </c>
      <c r="G15" s="302" t="s">
        <v>1377</v>
      </c>
      <c r="H15" s="306" t="s">
        <v>1374</v>
      </c>
      <c r="I15" s="306" t="s">
        <v>1372</v>
      </c>
      <c r="J15" s="299" t="s">
        <v>56</v>
      </c>
      <c r="K15" s="299" t="s">
        <v>56</v>
      </c>
      <c r="L15" s="61"/>
      <c r="M15" s="330" t="s">
        <v>738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1378</v>
      </c>
      <c r="G16" s="302" t="s">
        <v>1377</v>
      </c>
      <c r="H16" s="306" t="s">
        <v>1379</v>
      </c>
      <c r="I16" s="306" t="s">
        <v>1372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1380</v>
      </c>
      <c r="G17" s="212" t="s">
        <v>1381</v>
      </c>
      <c r="H17" s="306" t="s">
        <v>1382</v>
      </c>
      <c r="I17" s="306" t="s">
        <v>1177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1225</v>
      </c>
      <c r="F18" s="306" t="s">
        <v>1380</v>
      </c>
      <c r="G18" s="212" t="s">
        <v>1381</v>
      </c>
      <c r="H18" s="306" t="s">
        <v>1383</v>
      </c>
      <c r="I18" s="306" t="s">
        <v>1384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1387</v>
      </c>
      <c r="K5" s="223" t="s">
        <v>1388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32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1253</v>
      </c>
      <c r="F8" s="306" t="s">
        <v>738</v>
      </c>
      <c r="G8" s="316" t="s">
        <v>738</v>
      </c>
      <c r="H8" s="306" t="s">
        <v>60</v>
      </c>
      <c r="I8" s="306" t="s">
        <v>566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1253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1253</v>
      </c>
      <c r="F10" s="306" t="s">
        <v>192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1253</v>
      </c>
      <c r="F11" s="306" t="s">
        <v>1389</v>
      </c>
      <c r="G11" s="316" t="s">
        <v>1390</v>
      </c>
      <c r="H11" s="306" t="s">
        <v>566</v>
      </c>
      <c r="I11" s="306" t="s">
        <v>1391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1392</v>
      </c>
      <c r="G12" s="316" t="s">
        <v>1390</v>
      </c>
      <c r="H12" s="306" t="s">
        <v>566</v>
      </c>
      <c r="I12" s="306" t="s">
        <v>1391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433</v>
      </c>
      <c r="F13" s="306" t="s">
        <v>1393</v>
      </c>
      <c r="G13" s="212" t="s">
        <v>711</v>
      </c>
      <c r="H13" s="306" t="s">
        <v>566</v>
      </c>
      <c r="I13" s="306" t="s">
        <v>1394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433</v>
      </c>
      <c r="F14" s="306" t="s">
        <v>1395</v>
      </c>
      <c r="G14" s="302" t="s">
        <v>1396</v>
      </c>
      <c r="H14" s="306" t="s">
        <v>435</v>
      </c>
      <c r="I14" s="306" t="s">
        <v>1397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613</v>
      </c>
      <c r="F15" s="306" t="s">
        <v>1399</v>
      </c>
      <c r="G15" s="302" t="s">
        <v>1400</v>
      </c>
      <c r="H15" s="306" t="s">
        <v>1401</v>
      </c>
      <c r="I15" s="306" t="s">
        <v>1402</v>
      </c>
      <c r="J15" s="299"/>
      <c r="K15" s="300"/>
      <c r="L15" s="61"/>
      <c r="M15" s="330" t="s">
        <v>738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613</v>
      </c>
      <c r="F16" s="306" t="s">
        <v>1403</v>
      </c>
      <c r="G16" s="302" t="s">
        <v>1400</v>
      </c>
      <c r="H16" s="306" t="s">
        <v>1404</v>
      </c>
      <c r="I16" s="306" t="s">
        <v>1402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616</v>
      </c>
      <c r="F17" s="306" t="s">
        <v>1405</v>
      </c>
      <c r="G17" s="212" t="s">
        <v>1406</v>
      </c>
      <c r="H17" s="306" t="s">
        <v>644</v>
      </c>
      <c r="I17" s="306" t="s">
        <v>1407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1408</v>
      </c>
      <c r="F18" s="306" t="s">
        <v>1409</v>
      </c>
      <c r="G18" s="302" t="s">
        <v>1406</v>
      </c>
      <c r="H18" s="306" t="s">
        <v>644</v>
      </c>
      <c r="I18" s="306" t="s">
        <v>1407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1410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3" t="s">
        <v>53</v>
      </c>
      <c r="N6" s="287">
        <f>COUNTIF(E8:K24, "*YB*")</f>
        <v>33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1412</v>
      </c>
      <c r="G8" s="316" t="s">
        <v>566</v>
      </c>
      <c r="H8" s="308"/>
      <c r="I8" s="306" t="s">
        <v>566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1412</v>
      </c>
      <c r="G9" s="316" t="s">
        <v>566</v>
      </c>
      <c r="H9" s="308"/>
      <c r="I9" s="306" t="s">
        <v>1413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1412</v>
      </c>
      <c r="G10" s="316" t="s">
        <v>468</v>
      </c>
      <c r="H10" s="308"/>
      <c r="I10" s="306" t="s">
        <v>1414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468</v>
      </c>
      <c r="G11" s="316" t="s">
        <v>1415</v>
      </c>
      <c r="H11" s="308"/>
      <c r="I11" s="306" t="s">
        <v>1414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566</v>
      </c>
      <c r="G12" s="316" t="s">
        <v>1416</v>
      </c>
      <c r="H12" s="308"/>
      <c r="I12" s="306" t="s">
        <v>1414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566</v>
      </c>
      <c r="G13" s="316" t="s">
        <v>1416</v>
      </c>
      <c r="H13" s="308"/>
      <c r="I13" s="306" t="s">
        <v>1417</v>
      </c>
      <c r="J13" s="318" t="s">
        <v>738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1418</v>
      </c>
      <c r="G14" s="316" t="s">
        <v>468</v>
      </c>
      <c r="H14" s="320"/>
      <c r="I14" s="306" t="s">
        <v>1419</v>
      </c>
      <c r="J14" s="318" t="s">
        <v>738</v>
      </c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1418</v>
      </c>
      <c r="G15" s="316" t="s">
        <v>1420</v>
      </c>
      <c r="H15" s="320"/>
      <c r="I15" s="306" t="s">
        <v>1419</v>
      </c>
      <c r="J15" s="318" t="s">
        <v>738</v>
      </c>
      <c r="K15" s="300"/>
      <c r="L15" s="61"/>
      <c r="M15" s="292" t="s">
        <v>738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1418</v>
      </c>
      <c r="G16" s="316" t="s">
        <v>1421</v>
      </c>
      <c r="H16" s="320"/>
      <c r="I16" s="306" t="s">
        <v>1422</v>
      </c>
      <c r="J16" s="318" t="s">
        <v>738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1418</v>
      </c>
      <c r="G17" s="316" t="s">
        <v>1423</v>
      </c>
      <c r="H17" s="310"/>
      <c r="I17" s="306" t="s">
        <v>1424</v>
      </c>
      <c r="J17" s="318" t="s">
        <v>738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1425</v>
      </c>
      <c r="G18" s="316" t="s">
        <v>1423</v>
      </c>
      <c r="H18" s="310"/>
      <c r="I18" s="306" t="s">
        <v>1426</v>
      </c>
      <c r="J18" s="318" t="s">
        <v>738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738</v>
      </c>
      <c r="J19" s="318" t="s">
        <v>738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738</v>
      </c>
      <c r="J20" s="318" t="s">
        <v>738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738</v>
      </c>
      <c r="J21" s="318" t="s">
        <v>738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738</v>
      </c>
      <c r="J22" s="318" t="s">
        <v>738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8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690</v>
      </c>
      <c r="G7" s="237" t="s">
        <v>193</v>
      </c>
      <c r="H7" s="317" t="s">
        <v>193</v>
      </c>
      <c r="I7" s="314" t="s">
        <v>193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690</v>
      </c>
      <c r="G8" s="316" t="s">
        <v>1436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690</v>
      </c>
      <c r="G9" s="316" t="s">
        <v>1436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690</v>
      </c>
      <c r="G10" s="316" t="s">
        <v>1436</v>
      </c>
      <c r="H10" s="306" t="s">
        <v>60</v>
      </c>
      <c r="I10" s="306" t="s">
        <v>1309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690</v>
      </c>
      <c r="G11" s="316" t="s">
        <v>1436</v>
      </c>
      <c r="H11" s="306" t="s">
        <v>58</v>
      </c>
      <c r="I11" s="306" t="s">
        <v>1309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690</v>
      </c>
      <c r="G12" s="316" t="s">
        <v>1436</v>
      </c>
      <c r="H12" s="306" t="s">
        <v>60</v>
      </c>
      <c r="I12" s="306" t="s">
        <v>1309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1437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690</v>
      </c>
      <c r="G13" s="316" t="s">
        <v>1436</v>
      </c>
      <c r="H13" s="306" t="s">
        <v>60</v>
      </c>
      <c r="I13" s="306" t="s">
        <v>1309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690</v>
      </c>
      <c r="G14" s="316" t="s">
        <v>1438</v>
      </c>
      <c r="H14" s="249" t="s">
        <v>53</v>
      </c>
      <c r="I14" s="306" t="s">
        <v>1309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690</v>
      </c>
      <c r="G15" s="316" t="s">
        <v>1438</v>
      </c>
      <c r="H15" s="249" t="s">
        <v>1439</v>
      </c>
      <c r="I15" s="306" t="s">
        <v>1309</v>
      </c>
      <c r="J15" s="299"/>
      <c r="K15" s="300"/>
      <c r="L15" s="61"/>
      <c r="M15" s="292" t="s">
        <v>738</v>
      </c>
      <c r="N15" s="285">
        <f>COUNTIF(E8:K24, "*Casey*")</f>
        <v>4</v>
      </c>
      <c r="O15" s="224" t="s">
        <v>1437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690</v>
      </c>
      <c r="G16" s="249" t="s">
        <v>1440</v>
      </c>
      <c r="H16" s="249" t="s">
        <v>53</v>
      </c>
      <c r="I16" s="306" t="s">
        <v>1309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1437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690</v>
      </c>
      <c r="G17" s="249" t="s">
        <v>1440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249" t="s">
        <v>1442</v>
      </c>
      <c r="H18" s="302" t="s">
        <v>1439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 t="s">
        <v>1443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193</v>
      </c>
      <c r="F7" s="237" t="s">
        <v>193</v>
      </c>
      <c r="G7" s="237" t="s">
        <v>193</v>
      </c>
      <c r="H7" s="237" t="s">
        <v>193</v>
      </c>
      <c r="I7" s="237" t="s">
        <v>193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1297</v>
      </c>
      <c r="G9" s="306" t="s">
        <v>1297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1297</v>
      </c>
      <c r="G10" s="306" t="s">
        <v>1297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1297</v>
      </c>
      <c r="G11" s="306" t="s">
        <v>1297</v>
      </c>
      <c r="H11" s="306" t="s">
        <v>1452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1374</v>
      </c>
      <c r="G12" s="306" t="s">
        <v>1297</v>
      </c>
      <c r="H12" s="306" t="s">
        <v>1452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1453</v>
      </c>
      <c r="F13" s="212" t="s">
        <v>735</v>
      </c>
      <c r="G13" s="249" t="s">
        <v>54</v>
      </c>
      <c r="H13" s="249" t="s">
        <v>735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1453</v>
      </c>
      <c r="F14" s="212" t="s">
        <v>1454</v>
      </c>
      <c r="G14" s="249" t="s">
        <v>1455</v>
      </c>
      <c r="H14" s="249" t="s">
        <v>735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1456</v>
      </c>
      <c r="G15" s="249" t="s">
        <v>1455</v>
      </c>
      <c r="H15" s="249" t="s">
        <v>1457</v>
      </c>
      <c r="I15" s="196"/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986</v>
      </c>
      <c r="F16" s="212" t="s">
        <v>1458</v>
      </c>
      <c r="G16" s="249" t="s">
        <v>1455</v>
      </c>
      <c r="H16" s="249" t="s">
        <v>1459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1242</v>
      </c>
      <c r="G17" s="249" t="s">
        <v>1460</v>
      </c>
      <c r="H17" s="302" t="s">
        <v>1461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1462</v>
      </c>
      <c r="F18" s="196" t="s">
        <v>1463</v>
      </c>
      <c r="G18" s="249" t="s">
        <v>1460</v>
      </c>
      <c r="H18" s="302" t="s">
        <v>1461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1464</v>
      </c>
      <c r="F19" s="274" t="s">
        <v>1465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1464</v>
      </c>
      <c r="F20" s="274" t="s">
        <v>1465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965</v>
      </c>
      <c r="F21" s="274" t="s">
        <v>1097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1466</v>
      </c>
    </row>
    <row r="33" spans="2:15">
      <c r="B33" s="56"/>
      <c r="D33" s="246" t="s">
        <v>1467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1468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1474</v>
      </c>
      <c r="G8" s="296" t="s">
        <v>1475</v>
      </c>
      <c r="H8" s="297" t="s">
        <v>1309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242</v>
      </c>
      <c r="F9" s="212" t="s">
        <v>1474</v>
      </c>
      <c r="G9" s="294" t="s">
        <v>1476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242</v>
      </c>
      <c r="F10" s="212" t="s">
        <v>1297</v>
      </c>
      <c r="G10" s="294" t="s">
        <v>1476</v>
      </c>
      <c r="H10" s="196" t="s">
        <v>1477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242</v>
      </c>
      <c r="F11" s="212" t="s">
        <v>60</v>
      </c>
      <c r="G11" s="294" t="s">
        <v>1476</v>
      </c>
      <c r="H11" s="249" t="s">
        <v>1477</v>
      </c>
      <c r="I11" s="196" t="s">
        <v>1377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1242</v>
      </c>
      <c r="F12" s="212" t="s">
        <v>1478</v>
      </c>
      <c r="G12" s="249" t="s">
        <v>1479</v>
      </c>
      <c r="H12" s="249" t="s">
        <v>1480</v>
      </c>
      <c r="I12" s="196" t="s">
        <v>1377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1481</v>
      </c>
      <c r="F13" s="212" t="s">
        <v>1478</v>
      </c>
      <c r="G13" s="249" t="s">
        <v>1482</v>
      </c>
      <c r="H13" s="249" t="s">
        <v>1483</v>
      </c>
      <c r="I13" s="196" t="s">
        <v>1484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1485</v>
      </c>
      <c r="F14" s="262" t="s">
        <v>1486</v>
      </c>
      <c r="G14" s="249" t="s">
        <v>1487</v>
      </c>
      <c r="H14" s="249" t="s">
        <v>1483</v>
      </c>
      <c r="I14" s="196" t="s">
        <v>1488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1489</v>
      </c>
      <c r="F15" s="262" t="s">
        <v>1241</v>
      </c>
      <c r="G15" s="249" t="s">
        <v>1490</v>
      </c>
      <c r="H15" s="249" t="s">
        <v>1374</v>
      </c>
      <c r="I15" s="196" t="s">
        <v>1484</v>
      </c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1491</v>
      </c>
      <c r="G16" s="249" t="s">
        <v>1476</v>
      </c>
      <c r="H16" s="249" t="s">
        <v>1492</v>
      </c>
      <c r="I16" s="196" t="s">
        <v>1484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1493</v>
      </c>
      <c r="G17" s="249" t="s">
        <v>1494</v>
      </c>
      <c r="H17" s="213" t="s">
        <v>1492</v>
      </c>
      <c r="I17" s="196" t="s">
        <v>1488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1495</v>
      </c>
      <c r="F18" s="196" t="s">
        <v>1496</v>
      </c>
      <c r="G18" s="249" t="s">
        <v>1494</v>
      </c>
      <c r="H18" s="213" t="s">
        <v>1497</v>
      </c>
      <c r="I18" s="196" t="s">
        <v>1498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1499</v>
      </c>
      <c r="F19" s="274" t="s">
        <v>1464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1500</v>
      </c>
      <c r="F20" s="274" t="s">
        <v>1464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1501</v>
      </c>
      <c r="F21" s="274" t="s">
        <v>977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1300</v>
      </c>
      <c r="F8" s="295" t="s">
        <v>59</v>
      </c>
      <c r="G8" s="296" t="s">
        <v>1505</v>
      </c>
      <c r="H8" s="297" t="s">
        <v>1505</v>
      </c>
      <c r="I8" s="297" t="s">
        <v>59</v>
      </c>
      <c r="J8" s="299" t="s">
        <v>1506</v>
      </c>
      <c r="K8" s="301" t="s">
        <v>738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1507</v>
      </c>
      <c r="F9" s="212" t="s">
        <v>1337</v>
      </c>
      <c r="G9" s="294" t="s">
        <v>1508</v>
      </c>
      <c r="H9" s="242" t="s">
        <v>60</v>
      </c>
      <c r="I9" s="297" t="s">
        <v>59</v>
      </c>
      <c r="J9" s="299" t="s">
        <v>1506</v>
      </c>
      <c r="K9" s="300" t="s">
        <v>738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1507</v>
      </c>
      <c r="F10" s="212" t="s">
        <v>1337</v>
      </c>
      <c r="G10" s="212" t="s">
        <v>1508</v>
      </c>
      <c r="H10" s="196" t="s">
        <v>60</v>
      </c>
      <c r="I10" s="196" t="s">
        <v>1509</v>
      </c>
      <c r="J10" s="299" t="s">
        <v>1506</v>
      </c>
      <c r="K10" s="300" t="s">
        <v>738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1507</v>
      </c>
      <c r="F11" s="212" t="s">
        <v>1510</v>
      </c>
      <c r="G11" s="249" t="s">
        <v>1511</v>
      </c>
      <c r="H11" s="249" t="s">
        <v>60</v>
      </c>
      <c r="I11" s="196" t="s">
        <v>1512</v>
      </c>
      <c r="J11" s="299" t="s">
        <v>1506</v>
      </c>
      <c r="K11" s="300" t="s">
        <v>738</v>
      </c>
      <c r="L11" s="61"/>
      <c r="M11" s="304" t="s">
        <v>58</v>
      </c>
      <c r="N11" s="285">
        <f>COUNTIF(E8:K24, "*Wei Yen*")</f>
        <v>0</v>
      </c>
      <c r="O11" s="199" t="s">
        <v>1513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1514</v>
      </c>
      <c r="F12" s="212" t="s">
        <v>1515</v>
      </c>
      <c r="G12" s="249" t="s">
        <v>1516</v>
      </c>
      <c r="H12" s="249" t="s">
        <v>60</v>
      </c>
      <c r="I12" s="196" t="s">
        <v>1512</v>
      </c>
      <c r="J12" s="299" t="s">
        <v>1506</v>
      </c>
      <c r="K12" s="300" t="s">
        <v>738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1514</v>
      </c>
      <c r="F13" s="196" t="s">
        <v>1517</v>
      </c>
      <c r="G13" s="249" t="s">
        <v>1516</v>
      </c>
      <c r="H13" s="249" t="s">
        <v>1241</v>
      </c>
      <c r="I13" s="196" t="s">
        <v>1518</v>
      </c>
      <c r="J13" s="299" t="s">
        <v>1506</v>
      </c>
      <c r="K13" s="300" t="s">
        <v>738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1519</v>
      </c>
      <c r="F14" s="196" t="s">
        <v>773</v>
      </c>
      <c r="G14" s="249" t="s">
        <v>1520</v>
      </c>
      <c r="H14" s="249" t="s">
        <v>62</v>
      </c>
      <c r="I14" s="196" t="s">
        <v>1521</v>
      </c>
      <c r="J14" s="299" t="s">
        <v>1506</v>
      </c>
      <c r="K14" s="300" t="s">
        <v>738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1519</v>
      </c>
      <c r="F15" s="196" t="s">
        <v>1512</v>
      </c>
      <c r="G15" s="249" t="s">
        <v>1522</v>
      </c>
      <c r="H15" s="249" t="s">
        <v>62</v>
      </c>
      <c r="I15" s="196" t="s">
        <v>1521</v>
      </c>
      <c r="J15" s="299" t="s">
        <v>1506</v>
      </c>
      <c r="K15" s="300" t="s">
        <v>738</v>
      </c>
      <c r="L15" s="61"/>
      <c r="M15" s="292" t="s">
        <v>738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1519</v>
      </c>
      <c r="F16" s="196" t="s">
        <v>1523</v>
      </c>
      <c r="G16" s="249" t="s">
        <v>1524</v>
      </c>
      <c r="H16" s="249" t="s">
        <v>60</v>
      </c>
      <c r="I16" s="196" t="s">
        <v>1525</v>
      </c>
      <c r="J16" s="299" t="s">
        <v>1506</v>
      </c>
      <c r="K16" s="300" t="s">
        <v>738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1519</v>
      </c>
      <c r="F17" s="196" t="s">
        <v>1526</v>
      </c>
      <c r="G17" s="249" t="s">
        <v>1527</v>
      </c>
      <c r="H17" s="249" t="s">
        <v>60</v>
      </c>
      <c r="I17" s="250" t="s">
        <v>773</v>
      </c>
      <c r="J17" s="274" t="s">
        <v>738</v>
      </c>
      <c r="K17" s="300" t="s">
        <v>738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582</v>
      </c>
      <c r="F18" s="196" t="s">
        <v>1528</v>
      </c>
      <c r="G18" s="261" t="s">
        <v>1527</v>
      </c>
      <c r="H18" s="249" t="s">
        <v>1529</v>
      </c>
      <c r="I18" s="196" t="s">
        <v>62</v>
      </c>
      <c r="J18" s="279" t="s">
        <v>738</v>
      </c>
      <c r="K18" s="300" t="s">
        <v>738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582</v>
      </c>
      <c r="F19" s="274" t="s">
        <v>56</v>
      </c>
      <c r="G19" s="274" t="s">
        <v>1530</v>
      </c>
      <c r="H19" s="274"/>
      <c r="I19" s="274"/>
      <c r="J19" s="274" t="s">
        <v>738</v>
      </c>
      <c r="K19" s="300" t="s">
        <v>738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582</v>
      </c>
      <c r="F20" s="274" t="s">
        <v>56</v>
      </c>
      <c r="G20" s="274" t="s">
        <v>1530</v>
      </c>
      <c r="H20" s="274"/>
      <c r="I20" s="274"/>
      <c r="J20" s="274" t="s">
        <v>738</v>
      </c>
      <c r="K20" s="300" t="s">
        <v>738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582</v>
      </c>
      <c r="F21" s="274" t="s">
        <v>56</v>
      </c>
      <c r="G21" s="274" t="s">
        <v>1530</v>
      </c>
      <c r="H21" s="274"/>
      <c r="I21" s="274"/>
      <c r="J21" s="274" t="s">
        <v>738</v>
      </c>
      <c r="K21" s="300" t="s">
        <v>738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1530</v>
      </c>
      <c r="H22" s="274"/>
      <c r="I22" s="274"/>
      <c r="J22" s="274" t="s">
        <v>738</v>
      </c>
      <c r="K22" s="300" t="s">
        <v>738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1532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1533</v>
      </c>
      <c r="F5" s="223" t="s">
        <v>1534</v>
      </c>
      <c r="G5" s="223" t="s">
        <v>1535</v>
      </c>
      <c r="H5" s="223" t="s">
        <v>1536</v>
      </c>
      <c r="I5" s="223" t="s">
        <v>1537</v>
      </c>
      <c r="J5" s="223">
        <v>44930</v>
      </c>
      <c r="K5" s="223">
        <v>44961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255</v>
      </c>
      <c r="G10" s="250" t="s">
        <v>60</v>
      </c>
      <c r="H10" s="212" t="s">
        <v>636</v>
      </c>
      <c r="I10" s="212" t="s">
        <v>60</v>
      </c>
      <c r="J10" s="273" t="s">
        <v>1313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255</v>
      </c>
      <c r="G11" s="250" t="s">
        <v>1238</v>
      </c>
      <c r="H11" s="212" t="s">
        <v>636</v>
      </c>
      <c r="I11" s="212" t="s">
        <v>62</v>
      </c>
      <c r="J11" s="273" t="s">
        <v>1313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1538</v>
      </c>
      <c r="G12" s="250" t="s">
        <v>1539</v>
      </c>
      <c r="H12" s="212" t="s">
        <v>1540</v>
      </c>
      <c r="I12" s="212" t="s">
        <v>62</v>
      </c>
      <c r="J12" s="273" t="s">
        <v>1313</v>
      </c>
      <c r="K12" s="273" t="s">
        <v>1541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1538</v>
      </c>
      <c r="G13" s="250" t="s">
        <v>1539</v>
      </c>
      <c r="H13" s="212" t="s">
        <v>1540</v>
      </c>
      <c r="I13" s="212" t="s">
        <v>1377</v>
      </c>
      <c r="J13" s="273" t="s">
        <v>1313</v>
      </c>
      <c r="K13" s="273" t="s">
        <v>1541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1542</v>
      </c>
      <c r="F14" s="212" t="s">
        <v>1379</v>
      </c>
      <c r="G14" s="250" t="s">
        <v>1543</v>
      </c>
      <c r="H14" s="212" t="s">
        <v>1540</v>
      </c>
      <c r="I14" s="212" t="s">
        <v>1544</v>
      </c>
      <c r="J14" s="273" t="s">
        <v>1313</v>
      </c>
      <c r="K14" s="273" t="s">
        <v>1541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1542</v>
      </c>
      <c r="F15" s="212" t="s">
        <v>1545</v>
      </c>
      <c r="G15" s="250" t="s">
        <v>1543</v>
      </c>
      <c r="H15" s="212" t="s">
        <v>62</v>
      </c>
      <c r="I15" s="212" t="s">
        <v>1546</v>
      </c>
      <c r="J15" s="273" t="s">
        <v>1313</v>
      </c>
      <c r="K15" s="273" t="s">
        <v>1541</v>
      </c>
      <c r="L15" s="61"/>
      <c r="M15" s="304" t="s">
        <v>738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527</v>
      </c>
      <c r="F16" s="212" t="s">
        <v>1547</v>
      </c>
      <c r="G16" s="250" t="s">
        <v>1480</v>
      </c>
      <c r="H16" s="212" t="s">
        <v>57</v>
      </c>
      <c r="I16" s="212" t="s">
        <v>1548</v>
      </c>
      <c r="J16" s="273" t="s">
        <v>1313</v>
      </c>
      <c r="K16" s="273" t="s">
        <v>1541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1379</v>
      </c>
      <c r="F17" s="212" t="s">
        <v>1549</v>
      </c>
      <c r="G17" s="250" t="s">
        <v>1550</v>
      </c>
      <c r="H17" s="212" t="s">
        <v>57</v>
      </c>
      <c r="I17" s="212" t="s">
        <v>1548</v>
      </c>
      <c r="J17" s="273" t="s">
        <v>1313</v>
      </c>
      <c r="K17" s="273" t="s">
        <v>1541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1379</v>
      </c>
      <c r="F18" s="212" t="s">
        <v>1549</v>
      </c>
      <c r="G18" s="250" t="s">
        <v>1551</v>
      </c>
      <c r="H18" s="212" t="s">
        <v>57</v>
      </c>
      <c r="I18" s="212" t="s">
        <v>1548</v>
      </c>
      <c r="J18" s="273" t="s">
        <v>1313</v>
      </c>
      <c r="K18" s="280" t="s">
        <v>1552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5" spans="2:15">
      <c r="B35" s="127" t="s">
        <v>136</v>
      </c>
      <c r="D35" s="247" t="s">
        <v>1468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1554</v>
      </c>
      <c r="F5" s="223" t="s">
        <v>1555</v>
      </c>
      <c r="G5" s="223" t="s">
        <v>1556</v>
      </c>
      <c r="H5" s="223" t="s">
        <v>1557</v>
      </c>
      <c r="I5" s="223" t="s">
        <v>1558</v>
      </c>
      <c r="J5" s="223" t="s">
        <v>1559</v>
      </c>
      <c r="K5" s="223" t="s">
        <v>1560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1561</v>
      </c>
      <c r="F8" s="212" t="s">
        <v>1562</v>
      </c>
      <c r="G8" s="212" t="s">
        <v>1562</v>
      </c>
      <c r="H8" s="212" t="s">
        <v>1562</v>
      </c>
      <c r="I8" s="250" t="s">
        <v>1562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1561</v>
      </c>
      <c r="F9" s="212" t="s">
        <v>1562</v>
      </c>
      <c r="G9" s="212" t="s">
        <v>1563</v>
      </c>
      <c r="H9" s="242" t="s">
        <v>1562</v>
      </c>
      <c r="I9" s="242" t="s">
        <v>1562</v>
      </c>
      <c r="J9" s="212" t="s">
        <v>1531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1561</v>
      </c>
      <c r="F10" s="212" t="s">
        <v>1561</v>
      </c>
      <c r="G10" s="212" t="s">
        <v>1564</v>
      </c>
      <c r="H10" s="196" t="s">
        <v>1562</v>
      </c>
      <c r="I10" s="196" t="s">
        <v>1565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1561</v>
      </c>
      <c r="F11" s="212" t="s">
        <v>1561</v>
      </c>
      <c r="G11" s="249" t="s">
        <v>1566</v>
      </c>
      <c r="H11" s="249" t="s">
        <v>964</v>
      </c>
      <c r="I11" s="196" t="s">
        <v>1567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1562</v>
      </c>
      <c r="F12" s="212" t="s">
        <v>1562</v>
      </c>
      <c r="G12" s="249" t="s">
        <v>1568</v>
      </c>
      <c r="H12" s="249" t="s">
        <v>1569</v>
      </c>
      <c r="I12" s="196" t="s">
        <v>1567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1562</v>
      </c>
      <c r="F13" s="196" t="s">
        <v>774</v>
      </c>
      <c r="G13" s="249" t="s">
        <v>1570</v>
      </c>
      <c r="H13" s="249" t="s">
        <v>1571</v>
      </c>
      <c r="I13" s="196" t="s">
        <v>1572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1573</v>
      </c>
      <c r="F14" s="196" t="s">
        <v>1574</v>
      </c>
      <c r="G14" s="249" t="s">
        <v>56</v>
      </c>
      <c r="H14" s="249" t="s">
        <v>1571</v>
      </c>
      <c r="I14" s="250" t="s">
        <v>1575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1576</v>
      </c>
      <c r="F15" s="196" t="s">
        <v>1577</v>
      </c>
      <c r="G15" s="249" t="s">
        <v>1578</v>
      </c>
      <c r="H15" s="249" t="s">
        <v>1571</v>
      </c>
      <c r="I15" s="250" t="s">
        <v>1579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1576</v>
      </c>
      <c r="F16" s="196" t="s">
        <v>1577</v>
      </c>
      <c r="G16" s="249" t="s">
        <v>1580</v>
      </c>
      <c r="H16" s="212" t="s">
        <v>1581</v>
      </c>
      <c r="I16" s="250" t="s">
        <v>1579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1576</v>
      </c>
      <c r="F17" s="196" t="s">
        <v>1582</v>
      </c>
      <c r="G17" s="249" t="s">
        <v>1583</v>
      </c>
      <c r="H17" s="214" t="s">
        <v>1584</v>
      </c>
      <c r="I17" s="250" t="s">
        <v>1585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1586</v>
      </c>
      <c r="F18" s="248" t="s">
        <v>1587</v>
      </c>
      <c r="G18" s="212" t="s">
        <v>1583</v>
      </c>
      <c r="H18" s="214" t="s">
        <v>1584</v>
      </c>
      <c r="I18" s="196" t="s">
        <v>1588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1531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1597</v>
      </c>
      <c r="H8" s="212" t="s">
        <v>1597</v>
      </c>
      <c r="I8" s="212" t="s">
        <v>1597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1170</v>
      </c>
      <c r="F9" s="212" t="s">
        <v>1598</v>
      </c>
      <c r="G9" s="212" t="s">
        <v>1599</v>
      </c>
      <c r="H9" s="212" t="s">
        <v>1597</v>
      </c>
      <c r="I9" s="212" t="s">
        <v>1597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1170</v>
      </c>
      <c r="F10" s="212" t="s">
        <v>1598</v>
      </c>
      <c r="G10" s="212" t="s">
        <v>1599</v>
      </c>
      <c r="H10" s="212" t="s">
        <v>1597</v>
      </c>
      <c r="I10" s="212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1600</v>
      </c>
      <c r="F11" s="212" t="s">
        <v>1598</v>
      </c>
      <c r="G11" s="212" t="s">
        <v>1601</v>
      </c>
      <c r="H11" s="214" t="s">
        <v>1602</v>
      </c>
      <c r="I11" s="212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1097</v>
      </c>
      <c r="F12" s="212" t="s">
        <v>1597</v>
      </c>
      <c r="G12" s="212" t="s">
        <v>1604</v>
      </c>
      <c r="H12" s="214" t="s">
        <v>1605</v>
      </c>
      <c r="I12" s="212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1097</v>
      </c>
      <c r="F13" s="212" t="s">
        <v>1606</v>
      </c>
      <c r="G13" s="212" t="s">
        <v>1607</v>
      </c>
      <c r="H13" s="214" t="s">
        <v>1605</v>
      </c>
      <c r="I13" s="212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1609</v>
      </c>
      <c r="F14" s="212" t="s">
        <v>1610</v>
      </c>
      <c r="G14" s="212" t="s">
        <v>1611</v>
      </c>
      <c r="H14" s="214" t="s">
        <v>1605</v>
      </c>
      <c r="I14" s="212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1613</v>
      </c>
      <c r="F15" s="212" t="s">
        <v>1614</v>
      </c>
      <c r="G15" s="212" t="s">
        <v>1615</v>
      </c>
      <c r="H15" s="214" t="s">
        <v>1616</v>
      </c>
      <c r="I15" s="212" t="s">
        <v>1612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1613</v>
      </c>
      <c r="F16" s="212" t="s">
        <v>1614</v>
      </c>
      <c r="G16" s="212" t="s">
        <v>1617</v>
      </c>
      <c r="H16" s="214" t="s">
        <v>1618</v>
      </c>
      <c r="I16" s="212" t="s">
        <v>1619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1620</v>
      </c>
      <c r="F17" s="212" t="s">
        <v>1621</v>
      </c>
      <c r="G17" s="212" t="s">
        <v>1622</v>
      </c>
      <c r="H17" s="214" t="s">
        <v>1623</v>
      </c>
      <c r="I17" s="196" t="s">
        <v>1624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1625</v>
      </c>
      <c r="F18" s="212" t="s">
        <v>1626</v>
      </c>
      <c r="G18" s="212" t="s">
        <v>1622</v>
      </c>
      <c r="H18" s="214" t="s">
        <v>1623</v>
      </c>
      <c r="I18" s="196" t="s">
        <v>1627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 t="s">
        <v>1628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1629</v>
      </c>
      <c r="F35">
        <v>44</v>
      </c>
      <c r="M35" s="61"/>
      <c r="N35" s="62"/>
      <c r="O35" s="61"/>
    </row>
    <row r="36" spans="5:15" hidden="1">
      <c r="E36" s="254" t="s">
        <v>1630</v>
      </c>
      <c r="F36">
        <f>16+24</f>
        <v>40</v>
      </c>
      <c r="M36" s="61"/>
      <c r="N36" s="62"/>
      <c r="O36" s="61"/>
    </row>
    <row r="37" spans="5:15" hidden="1">
      <c r="E37" s="254" t="s">
        <v>1631</v>
      </c>
      <c r="F37">
        <f>5+4+4+5.5+5.5+3+5+6+3</f>
        <v>41</v>
      </c>
      <c r="M37" s="61"/>
      <c r="N37" s="62"/>
      <c r="O37" s="61"/>
    </row>
    <row r="38" spans="5:15" hidden="1">
      <c r="E38" s="254" t="s">
        <v>1632</v>
      </c>
      <c r="F38">
        <f>3+2+2+1+1+3+3</f>
        <v>15</v>
      </c>
      <c r="M38" s="61"/>
      <c r="N38" s="62"/>
      <c r="O38" s="61"/>
    </row>
    <row r="39" spans="5:15" hidden="1">
      <c r="E39" s="254" t="s">
        <v>1633</v>
      </c>
      <c r="F39">
        <f>26+16</f>
        <v>42</v>
      </c>
    </row>
    <row r="40" spans="5:15" hidden="1">
      <c r="E40" s="254" t="s">
        <v>1634</v>
      </c>
      <c r="F40">
        <f>38+24</f>
        <v>62</v>
      </c>
    </row>
    <row r="41" spans="5:15" hidden="1">
      <c r="E41" s="254" t="s">
        <v>1635</v>
      </c>
      <c r="F41">
        <v>15</v>
      </c>
    </row>
    <row r="42" spans="5:15" hidden="1">
      <c r="E42" s="254" t="s">
        <v>1636</v>
      </c>
      <c r="F42">
        <v>14</v>
      </c>
    </row>
    <row r="43" spans="5:15" hidden="1">
      <c r="E43" s="254" t="s">
        <v>1637</v>
      </c>
      <c r="F43">
        <v>11</v>
      </c>
    </row>
    <row r="44" spans="5:15" hidden="1">
      <c r="E44" s="180" t="s">
        <v>1638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1640</v>
      </c>
      <c r="F8" s="212" t="s">
        <v>1641</v>
      </c>
      <c r="G8" s="212" t="s">
        <v>1508</v>
      </c>
      <c r="H8" s="212" t="s">
        <v>566</v>
      </c>
      <c r="I8" s="196" t="s">
        <v>1642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1643</v>
      </c>
      <c r="F9" s="212" t="s">
        <v>1641</v>
      </c>
      <c r="G9" s="212" t="s">
        <v>1508</v>
      </c>
      <c r="H9" s="212" t="s">
        <v>566</v>
      </c>
      <c r="I9" s="196" t="s">
        <v>1642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1643</v>
      </c>
      <c r="F10" s="212" t="s">
        <v>1641</v>
      </c>
      <c r="G10" s="212" t="s">
        <v>1644</v>
      </c>
      <c r="H10" s="212" t="s">
        <v>566</v>
      </c>
      <c r="I10" s="196" t="s">
        <v>1642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1643</v>
      </c>
      <c r="F11" s="212" t="s">
        <v>1645</v>
      </c>
      <c r="G11" s="212" t="s">
        <v>1644</v>
      </c>
      <c r="H11" s="214" t="s">
        <v>1505</v>
      </c>
      <c r="I11" s="196" t="s">
        <v>195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1646</v>
      </c>
      <c r="F12" s="212" t="s">
        <v>1647</v>
      </c>
      <c r="G12" s="212" t="s">
        <v>1505</v>
      </c>
      <c r="H12" s="214" t="s">
        <v>1648</v>
      </c>
      <c r="I12" s="196" t="s">
        <v>195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1649</v>
      </c>
      <c r="G13" s="212" t="s">
        <v>1650</v>
      </c>
      <c r="H13" s="214" t="s">
        <v>1505</v>
      </c>
      <c r="I13" s="196" t="s">
        <v>195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1651</v>
      </c>
      <c r="F14" s="212" t="s">
        <v>1652</v>
      </c>
      <c r="G14" s="212" t="s">
        <v>1653</v>
      </c>
      <c r="H14" s="214" t="s">
        <v>1241</v>
      </c>
      <c r="I14" s="196" t="s">
        <v>195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1654</v>
      </c>
      <c r="F15" s="212" t="s">
        <v>1655</v>
      </c>
      <c r="G15" s="212" t="s">
        <v>1656</v>
      </c>
      <c r="H15" s="214" t="s">
        <v>1379</v>
      </c>
      <c r="I15" s="196" t="s">
        <v>195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1657</v>
      </c>
      <c r="F16" s="212" t="s">
        <v>1658</v>
      </c>
      <c r="G16" s="212" t="s">
        <v>1659</v>
      </c>
      <c r="H16" s="214" t="s">
        <v>1538</v>
      </c>
      <c r="I16" s="196" t="s">
        <v>195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1660</v>
      </c>
      <c r="F17" s="212" t="s">
        <v>1661</v>
      </c>
      <c r="G17" s="212" t="s">
        <v>1662</v>
      </c>
      <c r="H17" s="214" t="s">
        <v>1663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675</v>
      </c>
      <c r="F18" s="212" t="s">
        <v>1664</v>
      </c>
      <c r="G18" s="212" t="s">
        <v>1665</v>
      </c>
      <c r="H18" s="214" t="s">
        <v>1663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1668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1669</v>
      </c>
      <c r="F5" s="7" t="s">
        <v>1670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1671</v>
      </c>
      <c r="G8" s="212" t="s">
        <v>566</v>
      </c>
      <c r="H8" s="212" t="s">
        <v>566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192</v>
      </c>
      <c r="F9" s="212" t="s">
        <v>1671</v>
      </c>
      <c r="G9" s="191" t="s">
        <v>566</v>
      </c>
      <c r="H9" s="212" t="s">
        <v>566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192</v>
      </c>
      <c r="F10" s="191" t="s">
        <v>1672</v>
      </c>
      <c r="G10" s="191" t="s">
        <v>566</v>
      </c>
      <c r="H10" s="212" t="s">
        <v>1673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192</v>
      </c>
      <c r="F11" s="191" t="s">
        <v>1672</v>
      </c>
      <c r="G11" s="191" t="s">
        <v>1674</v>
      </c>
      <c r="H11" s="88" t="s">
        <v>1505</v>
      </c>
      <c r="I11" s="32" t="s">
        <v>1675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1676</v>
      </c>
      <c r="G12" s="191" t="s">
        <v>1674</v>
      </c>
      <c r="H12" s="88" t="s">
        <v>1505</v>
      </c>
      <c r="I12" s="32" t="s">
        <v>1677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1676</v>
      </c>
      <c r="G13" s="212" t="s">
        <v>1678</v>
      </c>
      <c r="H13" s="88" t="s">
        <v>1505</v>
      </c>
      <c r="I13" s="32" t="s">
        <v>1677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1679</v>
      </c>
      <c r="F14" s="191" t="s">
        <v>1680</v>
      </c>
      <c r="G14" s="212" t="s">
        <v>1678</v>
      </c>
      <c r="H14" s="88" t="s">
        <v>1681</v>
      </c>
      <c r="I14" s="32" t="s">
        <v>1225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1654</v>
      </c>
      <c r="F15" s="191" t="s">
        <v>1315</v>
      </c>
      <c r="G15" s="212" t="s">
        <v>1678</v>
      </c>
      <c r="H15" s="88" t="s">
        <v>1300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1505</v>
      </c>
      <c r="G16" s="212" t="s">
        <v>1682</v>
      </c>
      <c r="H16" s="88" t="s">
        <v>1300</v>
      </c>
      <c r="I16" s="32" t="s">
        <v>298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1683</v>
      </c>
      <c r="F17" s="191" t="s">
        <v>1479</v>
      </c>
      <c r="G17" s="212" t="s">
        <v>1682</v>
      </c>
      <c r="H17" s="88" t="s">
        <v>58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1683</v>
      </c>
      <c r="F18" s="191" t="s">
        <v>1479</v>
      </c>
      <c r="G18" s="212" t="s">
        <v>1682</v>
      </c>
      <c r="H18" s="88" t="s">
        <v>58</v>
      </c>
      <c r="I18" s="32" t="s">
        <v>1684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1468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1685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 t="s">
        <v>1688</v>
      </c>
      <c r="H5" s="7" t="s">
        <v>1689</v>
      </c>
      <c r="I5" s="7" t="s">
        <v>1690</v>
      </c>
      <c r="J5" s="7" t="s">
        <v>1691</v>
      </c>
      <c r="K5" s="7" t="s">
        <v>1692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1198</v>
      </c>
      <c r="F8" s="213" t="s">
        <v>61</v>
      </c>
      <c r="G8" s="191" t="s">
        <v>1693</v>
      </c>
      <c r="H8" s="88" t="s">
        <v>1694</v>
      </c>
      <c r="I8" s="32" t="s">
        <v>1695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1198</v>
      </c>
      <c r="F9" s="191" t="s">
        <v>1198</v>
      </c>
      <c r="G9" s="191" t="s">
        <v>1198</v>
      </c>
      <c r="H9" s="214" t="s">
        <v>1694</v>
      </c>
      <c r="I9" s="32" t="s">
        <v>1198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1198</v>
      </c>
      <c r="F10" s="191" t="s">
        <v>1198</v>
      </c>
      <c r="G10" s="191" t="s">
        <v>1696</v>
      </c>
      <c r="H10" s="88" t="s">
        <v>1694</v>
      </c>
      <c r="I10" s="32" t="s">
        <v>1697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1698</v>
      </c>
      <c r="F11" s="191" t="s">
        <v>1198</v>
      </c>
      <c r="G11" s="191" t="s">
        <v>1699</v>
      </c>
      <c r="H11" s="88" t="s">
        <v>1694</v>
      </c>
      <c r="I11" s="32" t="s">
        <v>1700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1698</v>
      </c>
      <c r="F12" s="191" t="s">
        <v>1701</v>
      </c>
      <c r="G12" s="191" t="s">
        <v>1698</v>
      </c>
      <c r="H12" s="88" t="s">
        <v>59</v>
      </c>
      <c r="I12" s="32" t="s">
        <v>1697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1702</v>
      </c>
      <c r="F13" s="191" t="s">
        <v>1701</v>
      </c>
      <c r="G13" s="212" t="s">
        <v>1698</v>
      </c>
      <c r="H13" s="88" t="s">
        <v>59</v>
      </c>
      <c r="I13" s="32" t="s">
        <v>1696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1702</v>
      </c>
      <c r="F14" s="191" t="s">
        <v>1698</v>
      </c>
      <c r="G14" s="212" t="s">
        <v>1703</v>
      </c>
      <c r="H14" s="88" t="s">
        <v>59</v>
      </c>
      <c r="I14" s="32" t="s">
        <v>1704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1705</v>
      </c>
      <c r="F15" s="191" t="s">
        <v>1198</v>
      </c>
      <c r="G15" s="192" t="s">
        <v>1706</v>
      </c>
      <c r="H15" s="88" t="s">
        <v>59</v>
      </c>
      <c r="I15" s="32" t="s">
        <v>1696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1705</v>
      </c>
      <c r="F16" s="191" t="s">
        <v>1698</v>
      </c>
      <c r="G16" s="215" t="s">
        <v>1706</v>
      </c>
      <c r="H16" s="88" t="s">
        <v>1707</v>
      </c>
      <c r="I16" s="32" t="s">
        <v>1708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1709</v>
      </c>
      <c r="F17" s="191" t="s">
        <v>1710</v>
      </c>
      <c r="G17" s="192" t="s">
        <v>1711</v>
      </c>
      <c r="H17" s="88" t="s">
        <v>1712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1538</v>
      </c>
      <c r="F18" s="191" t="s">
        <v>1710</v>
      </c>
      <c r="G18" s="215" t="s">
        <v>1713</v>
      </c>
      <c r="H18" s="88" t="s">
        <v>1712</v>
      </c>
      <c r="I18" s="32" t="s">
        <v>298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193</v>
      </c>
      <c r="F7" s="123" t="s">
        <v>193</v>
      </c>
      <c r="G7" s="123" t="s">
        <v>193</v>
      </c>
      <c r="H7" s="123" t="s">
        <v>193</v>
      </c>
      <c r="I7" s="123" t="s">
        <v>193</v>
      </c>
      <c r="J7" s="123" t="s">
        <v>193</v>
      </c>
      <c r="K7" s="123" t="s">
        <v>193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1717</v>
      </c>
      <c r="G8" s="191" t="s">
        <v>1717</v>
      </c>
      <c r="H8" s="88" t="s">
        <v>1717</v>
      </c>
      <c r="I8" s="32" t="s">
        <v>1717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1717</v>
      </c>
      <c r="G9" s="191" t="s">
        <v>1717</v>
      </c>
      <c r="H9" s="88" t="s">
        <v>1717</v>
      </c>
      <c r="I9" s="32" t="s">
        <v>1717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1717</v>
      </c>
      <c r="G10" s="191" t="s">
        <v>1717</v>
      </c>
      <c r="H10" s="88" t="s">
        <v>1717</v>
      </c>
      <c r="I10" s="32" t="s">
        <v>1717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1718</v>
      </c>
      <c r="G11" s="191" t="s">
        <v>1717</v>
      </c>
      <c r="H11" s="88" t="s">
        <v>1717</v>
      </c>
      <c r="I11" s="32" t="s">
        <v>1717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1718</v>
      </c>
      <c r="G12" s="191" t="s">
        <v>1717</v>
      </c>
      <c r="H12" s="88" t="s">
        <v>1717</v>
      </c>
      <c r="I12" s="32" t="s">
        <v>1719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1718</v>
      </c>
      <c r="G13" s="192" t="s">
        <v>1717</v>
      </c>
      <c r="H13" s="88" t="s">
        <v>1717</v>
      </c>
      <c r="I13" s="32" t="s">
        <v>1719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1720</v>
      </c>
      <c r="G14" s="192" t="s">
        <v>1717</v>
      </c>
      <c r="H14" s="88" t="s">
        <v>1717</v>
      </c>
      <c r="I14" s="32" t="s">
        <v>1719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1720</v>
      </c>
      <c r="G15" s="192" t="s">
        <v>1717</v>
      </c>
      <c r="H15" s="88" t="s">
        <v>1721</v>
      </c>
      <c r="I15" s="32" t="s">
        <v>1719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1718</v>
      </c>
      <c r="G16" s="192" t="s">
        <v>1717</v>
      </c>
      <c r="H16" s="88" t="s">
        <v>1721</v>
      </c>
      <c r="I16" s="32" t="s">
        <v>1722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1718</v>
      </c>
      <c r="G17" s="192" t="s">
        <v>1723</v>
      </c>
      <c r="H17" s="88" t="s">
        <v>1721</v>
      </c>
      <c r="I17" s="32" t="s">
        <v>1722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1718</v>
      </c>
      <c r="G18" s="193" t="s">
        <v>1723</v>
      </c>
      <c r="H18" s="88" t="s">
        <v>1721</v>
      </c>
      <c r="I18" s="32" t="s">
        <v>1719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0" spans="2:22">
      <c r="D30" t="s">
        <v>1715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1724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1725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1726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1590</v>
      </c>
      <c r="F5" s="7" t="s">
        <v>1727</v>
      </c>
      <c r="G5" s="7" t="s">
        <v>1728</v>
      </c>
      <c r="H5" s="7" t="s">
        <v>1729</v>
      </c>
      <c r="I5" s="7" t="s">
        <v>1730</v>
      </c>
      <c r="J5" s="7" t="s">
        <v>1731</v>
      </c>
      <c r="K5" s="7" t="s">
        <v>1732</v>
      </c>
      <c r="L5" s="61"/>
      <c r="M5" s="172"/>
      <c r="N5" s="113"/>
      <c r="O5" s="113" t="s">
        <v>1728</v>
      </c>
      <c r="P5" s="113" t="s">
        <v>1729</v>
      </c>
      <c r="Q5" s="113" t="s">
        <v>1730</v>
      </c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13"/>
      <c r="O6" s="113" t="s">
        <v>1164</v>
      </c>
      <c r="P6" s="113" t="s">
        <v>1165</v>
      </c>
      <c r="Q6" s="113" t="s">
        <v>1166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1733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1334</v>
      </c>
      <c r="H11" s="88" t="s">
        <v>59</v>
      </c>
      <c r="I11" s="32" t="s">
        <v>1300</v>
      </c>
      <c r="J11" s="191"/>
      <c r="K11" s="192"/>
      <c r="L11" s="61"/>
      <c r="M11" s="87"/>
      <c r="N11" s="200" t="s">
        <v>1734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675</v>
      </c>
      <c r="F12" s="191" t="s">
        <v>59</v>
      </c>
      <c r="G12" s="191" t="s">
        <v>1735</v>
      </c>
      <c r="H12" s="88" t="s">
        <v>59</v>
      </c>
      <c r="I12" s="32" t="s">
        <v>1300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1736</v>
      </c>
      <c r="F13" s="191" t="s">
        <v>1737</v>
      </c>
      <c r="G13" s="192" t="s">
        <v>1735</v>
      </c>
      <c r="H13" s="88" t="s">
        <v>1738</v>
      </c>
      <c r="I13" s="32" t="s">
        <v>1739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1740</v>
      </c>
      <c r="F14" s="191" t="s">
        <v>1741</v>
      </c>
      <c r="G14" s="192" t="s">
        <v>1742</v>
      </c>
      <c r="H14" s="88" t="s">
        <v>1501</v>
      </c>
      <c r="I14" s="32" t="s">
        <v>1743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1740</v>
      </c>
      <c r="F15" s="191" t="s">
        <v>1744</v>
      </c>
      <c r="G15" s="192" t="s">
        <v>59</v>
      </c>
      <c r="H15" s="88" t="s">
        <v>1501</v>
      </c>
      <c r="I15" s="32" t="s">
        <v>1743</v>
      </c>
      <c r="J15" s="191"/>
      <c r="K15" s="192"/>
      <c r="L15" s="61"/>
      <c r="M15" s="87"/>
      <c r="N15" s="200" t="s">
        <v>1745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1741</v>
      </c>
      <c r="G16" s="192" t="s">
        <v>59</v>
      </c>
      <c r="H16" s="88" t="s">
        <v>1464</v>
      </c>
      <c r="I16" s="32" t="s">
        <v>1743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1736</v>
      </c>
      <c r="F17" s="191" t="s">
        <v>1746</v>
      </c>
      <c r="G17" s="192" t="s">
        <v>1683</v>
      </c>
      <c r="H17" s="88" t="s">
        <v>1464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1736</v>
      </c>
      <c r="F18" s="191" t="s">
        <v>1746</v>
      </c>
      <c r="G18" s="192" t="s">
        <v>1683</v>
      </c>
      <c r="H18" s="88" t="s">
        <v>1464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1747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1749</v>
      </c>
      <c r="F5" s="7" t="s">
        <v>1750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1751</v>
      </c>
      <c r="I8" s="28" t="s">
        <v>1751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1751</v>
      </c>
      <c r="I9" s="28" t="s">
        <v>1751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1751</v>
      </c>
      <c r="I10" s="28" t="s">
        <v>1751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1752</v>
      </c>
      <c r="I11" s="28" t="s">
        <v>1751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1753</v>
      </c>
      <c r="I12" s="28" t="s">
        <v>1751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1753</v>
      </c>
      <c r="I13" s="28" t="s">
        <v>1751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1453</v>
      </c>
      <c r="F14" s="28" t="s">
        <v>1754</v>
      </c>
      <c r="G14" s="187"/>
      <c r="H14" s="88" t="s">
        <v>1755</v>
      </c>
      <c r="I14" s="28" t="s">
        <v>1752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1453</v>
      </c>
      <c r="F15" s="28" t="s">
        <v>1754</v>
      </c>
      <c r="G15" s="187"/>
      <c r="H15" s="88" t="s">
        <v>1753</v>
      </c>
      <c r="I15" s="28" t="s">
        <v>1752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1453</v>
      </c>
      <c r="F16" s="28" t="s">
        <v>1756</v>
      </c>
      <c r="G16" s="187"/>
      <c r="H16" s="88" t="s">
        <v>1757</v>
      </c>
      <c r="I16" s="28" t="s">
        <v>1752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1453</v>
      </c>
      <c r="F17" s="28" t="s">
        <v>1756</v>
      </c>
      <c r="G17" s="187"/>
      <c r="H17" s="88" t="s">
        <v>1757</v>
      </c>
      <c r="I17" s="28" t="s">
        <v>1752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1453</v>
      </c>
      <c r="F18" s="28" t="s">
        <v>1756</v>
      </c>
      <c r="G18" s="187"/>
      <c r="H18" s="88" t="s">
        <v>1757</v>
      </c>
      <c r="I18" s="28" t="s">
        <v>1752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1759</v>
      </c>
      <c r="F5" s="7" t="s">
        <v>1760</v>
      </c>
      <c r="G5" s="7" t="s">
        <v>1761</v>
      </c>
      <c r="H5" s="7" t="s">
        <v>1762</v>
      </c>
      <c r="I5" s="7" t="s">
        <v>1763</v>
      </c>
      <c r="J5" s="7" t="s">
        <v>1764</v>
      </c>
      <c r="K5" s="7" t="s">
        <v>1765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1766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1767</v>
      </c>
      <c r="F5" s="7" t="s">
        <v>1768</v>
      </c>
      <c r="G5" s="7" t="s">
        <v>1769</v>
      </c>
      <c r="H5" s="7" t="s">
        <v>1770</v>
      </c>
      <c r="I5" s="7" t="s">
        <v>1771</v>
      </c>
      <c r="J5" s="7" t="s">
        <v>1772</v>
      </c>
      <c r="K5" s="7" t="s">
        <v>1773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1774</v>
      </c>
      <c r="F8" s="32" t="s">
        <v>56</v>
      </c>
      <c r="G8" s="32" t="s">
        <v>56</v>
      </c>
      <c r="H8" s="32" t="s">
        <v>56</v>
      </c>
      <c r="I8" s="178" t="s">
        <v>1775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1774</v>
      </c>
      <c r="F9" s="50" t="s">
        <v>56</v>
      </c>
      <c r="G9" s="50" t="s">
        <v>56</v>
      </c>
      <c r="H9" s="50" t="s">
        <v>56</v>
      </c>
      <c r="I9" s="178" t="s">
        <v>1775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1774</v>
      </c>
      <c r="F10" s="50" t="s">
        <v>56</v>
      </c>
      <c r="G10" s="50" t="s">
        <v>56</v>
      </c>
      <c r="H10" s="50" t="s">
        <v>56</v>
      </c>
      <c r="I10" s="178" t="s">
        <v>1775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1776</v>
      </c>
      <c r="F11" s="50" t="s">
        <v>56</v>
      </c>
      <c r="G11" s="50" t="s">
        <v>56</v>
      </c>
      <c r="H11" s="50" t="s">
        <v>56</v>
      </c>
      <c r="I11" s="178" t="s">
        <v>1775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1776</v>
      </c>
      <c r="F12" s="50" t="s">
        <v>1777</v>
      </c>
      <c r="G12" s="50" t="s">
        <v>56</v>
      </c>
      <c r="H12" s="50" t="s">
        <v>56</v>
      </c>
      <c r="I12" s="178" t="s">
        <v>1775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1774</v>
      </c>
      <c r="F13" s="50" t="s">
        <v>1777</v>
      </c>
      <c r="G13" s="50" t="s">
        <v>53</v>
      </c>
      <c r="H13" s="50" t="s">
        <v>709</v>
      </c>
      <c r="I13" s="179" t="s">
        <v>1778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1776</v>
      </c>
      <c r="F14" s="50" t="s">
        <v>1779</v>
      </c>
      <c r="G14" s="50" t="s">
        <v>53</v>
      </c>
      <c r="H14" s="50" t="s">
        <v>709</v>
      </c>
      <c r="I14" s="179" t="s">
        <v>1778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1776</v>
      </c>
      <c r="F15" s="50" t="s">
        <v>1779</v>
      </c>
      <c r="G15" s="50" t="s">
        <v>53</v>
      </c>
      <c r="H15" s="50" t="s">
        <v>709</v>
      </c>
      <c r="I15" s="179" t="s">
        <v>709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1776</v>
      </c>
      <c r="F16" s="50" t="s">
        <v>1779</v>
      </c>
      <c r="G16" s="50" t="s">
        <v>53</v>
      </c>
      <c r="H16" s="50" t="s">
        <v>709</v>
      </c>
      <c r="I16" s="179" t="s">
        <v>709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1776</v>
      </c>
      <c r="F17" s="50" t="s">
        <v>1779</v>
      </c>
      <c r="G17" s="50" t="s">
        <v>53</v>
      </c>
      <c r="H17" s="50" t="s">
        <v>709</v>
      </c>
      <c r="I17" s="179" t="s">
        <v>709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1776</v>
      </c>
      <c r="F18" s="174" t="s">
        <v>1779</v>
      </c>
      <c r="G18" s="174" t="s">
        <v>53</v>
      </c>
      <c r="H18" s="50" t="s">
        <v>709</v>
      </c>
      <c r="I18" s="179" t="s">
        <v>709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1466</v>
      </c>
    </row>
    <row r="24" spans="2:22">
      <c r="B24" s="56"/>
      <c r="D24" s="58" t="s">
        <v>1467</v>
      </c>
    </row>
    <row r="27" spans="2:22">
      <c r="B27" s="127" t="s">
        <v>136</v>
      </c>
      <c r="D27" s="167" t="s">
        <v>1780</v>
      </c>
    </row>
    <row r="29" spans="2:22">
      <c r="D29" s="150" t="s">
        <v>1781</v>
      </c>
      <c r="E29" s="176" t="s">
        <v>53</v>
      </c>
      <c r="F29" s="175" t="s">
        <v>1782</v>
      </c>
      <c r="G29" s="175" t="s">
        <v>1783</v>
      </c>
      <c r="H29" s="175" t="s">
        <v>1784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193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1786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1786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1787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1788</v>
      </c>
      <c r="F8" s="28" t="s">
        <v>1788</v>
      </c>
      <c r="G8" s="38" t="s">
        <v>1788</v>
      </c>
      <c r="H8" s="88" t="s">
        <v>1789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1788</v>
      </c>
      <c r="F9" s="30" t="s">
        <v>1788</v>
      </c>
      <c r="G9" s="59" t="s">
        <v>1788</v>
      </c>
      <c r="H9" s="87" t="s">
        <v>1789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1788</v>
      </c>
      <c r="F10" s="30" t="s">
        <v>1788</v>
      </c>
      <c r="G10" s="59" t="s">
        <v>1790</v>
      </c>
      <c r="H10" s="87" t="s">
        <v>1789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1788</v>
      </c>
      <c r="F11" s="30" t="s">
        <v>1788</v>
      </c>
      <c r="G11" s="59" t="s">
        <v>1791</v>
      </c>
      <c r="H11" s="87" t="s">
        <v>1140</v>
      </c>
      <c r="I11" s="170" t="s">
        <v>242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1788</v>
      </c>
      <c r="F12" s="30" t="s">
        <v>1788</v>
      </c>
      <c r="G12" s="59" t="s">
        <v>909</v>
      </c>
      <c r="H12" s="87" t="s">
        <v>1789</v>
      </c>
      <c r="I12" s="170" t="s">
        <v>242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1788</v>
      </c>
      <c r="F13" s="30" t="s">
        <v>1788</v>
      </c>
      <c r="G13" s="40" t="s">
        <v>909</v>
      </c>
      <c r="H13" s="20" t="s">
        <v>54</v>
      </c>
      <c r="I13" s="170" t="s">
        <v>1792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30" t="s">
        <v>1788</v>
      </c>
      <c r="G14" s="40" t="s">
        <v>909</v>
      </c>
      <c r="H14" s="20" t="s">
        <v>242</v>
      </c>
      <c r="I14" s="170" t="s">
        <v>1794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30" t="s">
        <v>1788</v>
      </c>
      <c r="G15" s="40" t="s">
        <v>1795</v>
      </c>
      <c r="H15" s="20" t="s">
        <v>242</v>
      </c>
      <c r="I15" s="171" t="s">
        <v>1796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30" t="s">
        <v>1788</v>
      </c>
      <c r="G16" s="40" t="s">
        <v>1789</v>
      </c>
      <c r="H16" s="20" t="s">
        <v>242</v>
      </c>
      <c r="I16" s="170" t="s">
        <v>1140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30" t="s">
        <v>1797</v>
      </c>
      <c r="G17" s="40" t="s">
        <v>1140</v>
      </c>
      <c r="H17" s="20" t="s">
        <v>1439</v>
      </c>
      <c r="I17" s="170" t="s">
        <v>1140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1793</v>
      </c>
      <c r="F18" s="31" t="s">
        <v>1797</v>
      </c>
      <c r="G18" s="40" t="s">
        <v>1798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1667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67" t="s">
        <v>1801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1803</v>
      </c>
      <c r="F7" s="123" t="s">
        <v>1803</v>
      </c>
      <c r="G7" s="123" t="s">
        <v>1803</v>
      </c>
      <c r="H7" s="123" t="s">
        <v>1803</v>
      </c>
      <c r="I7" s="123" t="s">
        <v>1803</v>
      </c>
      <c r="J7" s="123" t="s">
        <v>1803</v>
      </c>
      <c r="K7" s="123" t="s">
        <v>1803</v>
      </c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433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433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433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433</v>
      </c>
      <c r="G17" s="48" t="s">
        <v>53</v>
      </c>
      <c r="H17" s="20" t="s">
        <v>433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433</v>
      </c>
      <c r="G18" s="48" t="s">
        <v>53</v>
      </c>
      <c r="H18" s="20" t="s">
        <v>433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690</v>
      </c>
      <c r="I7" s="123" t="s">
        <v>55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1097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1097</v>
      </c>
      <c r="F16" s="33" t="s">
        <v>55</v>
      </c>
      <c r="G16" s="48" t="s">
        <v>56</v>
      </c>
      <c r="H16" s="20" t="s">
        <v>1097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1097</v>
      </c>
      <c r="F18" s="33" t="s">
        <v>56</v>
      </c>
      <c r="G18" s="48" t="s">
        <v>1097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1808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690</v>
      </c>
      <c r="F7" s="123" t="s">
        <v>690</v>
      </c>
      <c r="G7" s="123" t="s">
        <v>690</v>
      </c>
      <c r="H7" s="123" t="s">
        <v>690</v>
      </c>
      <c r="I7" s="123" t="s">
        <v>690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 t="s">
        <v>1809</v>
      </c>
      <c r="S7" s="128" t="s">
        <v>1809</v>
      </c>
      <c r="T7" s="130" t="s">
        <v>1810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1793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468</v>
      </c>
      <c r="G14" s="48" t="s">
        <v>54</v>
      </c>
      <c r="H14" s="20" t="s">
        <v>54</v>
      </c>
      <c r="I14" s="30" t="s">
        <v>1793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468</v>
      </c>
      <c r="G16" s="48" t="s">
        <v>54</v>
      </c>
      <c r="H16" s="20" t="s">
        <v>468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468</v>
      </c>
      <c r="H17" s="20" t="s">
        <v>468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468</v>
      </c>
      <c r="H18" s="20" t="s">
        <v>468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1097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1097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1097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1097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1097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1097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1812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D31" s="102" t="s">
        <v>1094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>
      <c r="D32" s="103" t="s">
        <v>690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1781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1814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1815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1815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1097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1097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1814</v>
      </c>
      <c r="F14" s="20" t="s">
        <v>1815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1814</v>
      </c>
      <c r="F15" s="33" t="s">
        <v>1815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1816</v>
      </c>
      <c r="F16" s="33" t="s">
        <v>1815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1815</v>
      </c>
      <c r="F17" s="33" t="s">
        <v>1815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1815</v>
      </c>
      <c r="F18" s="136" t="s">
        <v>1097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2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468</v>
      </c>
      <c r="H7" s="32" t="s">
        <v>468</v>
      </c>
      <c r="I7" s="28" t="s">
        <v>53</v>
      </c>
      <c r="J7" s="3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1442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468</v>
      </c>
      <c r="F9" s="108" t="s">
        <v>468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468</v>
      </c>
      <c r="F10" s="108" t="s">
        <v>468</v>
      </c>
      <c r="G10" s="50" t="s">
        <v>195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1793</v>
      </c>
      <c r="F11" s="33" t="s">
        <v>1818</v>
      </c>
      <c r="G11" s="50" t="s">
        <v>195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1793</v>
      </c>
      <c r="F12" s="33" t="s">
        <v>1600</v>
      </c>
      <c r="G12" s="50" t="s">
        <v>1101</v>
      </c>
      <c r="H12" s="50" t="s">
        <v>1170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1793</v>
      </c>
      <c r="F13" s="33" t="s">
        <v>1600</v>
      </c>
      <c r="G13" s="33" t="s">
        <v>1600</v>
      </c>
      <c r="H13" s="33" t="s">
        <v>1600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1793</v>
      </c>
      <c r="F14" s="33" t="s">
        <v>1600</v>
      </c>
      <c r="G14" s="33" t="s">
        <v>1600</v>
      </c>
      <c r="H14" s="33" t="s">
        <v>1600</v>
      </c>
      <c r="I14" s="30" t="s">
        <v>1819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1170</v>
      </c>
      <c r="F15" s="33" t="s">
        <v>256</v>
      </c>
      <c r="G15" s="33" t="s">
        <v>1600</v>
      </c>
      <c r="H15" s="33" t="s">
        <v>1600</v>
      </c>
      <c r="I15" s="30" t="s">
        <v>195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1600</v>
      </c>
      <c r="F16" s="33" t="s">
        <v>256</v>
      </c>
      <c r="G16" s="33" t="s">
        <v>1600</v>
      </c>
      <c r="H16" s="33" t="s">
        <v>1600</v>
      </c>
      <c r="I16" s="30" t="s">
        <v>195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1600</v>
      </c>
      <c r="F17" s="51" t="s">
        <v>56</v>
      </c>
      <c r="G17" s="51" t="s">
        <v>1097</v>
      </c>
      <c r="H17" s="51" t="s">
        <v>1097</v>
      </c>
      <c r="I17" s="31" t="s">
        <v>195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690</v>
      </c>
      <c r="G7" s="50" t="s">
        <v>690</v>
      </c>
      <c r="H7" s="50" t="s">
        <v>692</v>
      </c>
      <c r="I7" s="30" t="s">
        <v>690</v>
      </c>
      <c r="J7" s="3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690</v>
      </c>
      <c r="G8" s="50" t="s">
        <v>690</v>
      </c>
      <c r="H8" s="50" t="s">
        <v>692</v>
      </c>
      <c r="I8" s="30" t="s">
        <v>690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964</v>
      </c>
      <c r="G9" s="50" t="s">
        <v>964</v>
      </c>
      <c r="H9" s="50" t="s">
        <v>964</v>
      </c>
      <c r="I9" s="30" t="s">
        <v>964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256</v>
      </c>
      <c r="F10" s="33" t="s">
        <v>964</v>
      </c>
      <c r="G10" s="33" t="s">
        <v>964</v>
      </c>
      <c r="H10" s="33" t="s">
        <v>964</v>
      </c>
      <c r="I10" s="48" t="s">
        <v>964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256</v>
      </c>
      <c r="F11" s="33" t="s">
        <v>964</v>
      </c>
      <c r="G11" s="33" t="s">
        <v>964</v>
      </c>
      <c r="H11" s="33" t="s">
        <v>964</v>
      </c>
      <c r="I11" s="48" t="s">
        <v>964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256</v>
      </c>
      <c r="F12" s="33" t="s">
        <v>964</v>
      </c>
      <c r="G12" s="33" t="s">
        <v>964</v>
      </c>
      <c r="H12" s="33" t="s">
        <v>53</v>
      </c>
      <c r="I12" s="48" t="s">
        <v>964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1600</v>
      </c>
      <c r="F13" s="33" t="s">
        <v>1821</v>
      </c>
      <c r="G13" s="33" t="s">
        <v>1821</v>
      </c>
      <c r="H13" s="33" t="s">
        <v>1814</v>
      </c>
      <c r="I13" s="48" t="s">
        <v>1821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1600</v>
      </c>
      <c r="F14" s="33" t="s">
        <v>1821</v>
      </c>
      <c r="G14" s="33" t="s">
        <v>1821</v>
      </c>
      <c r="H14" s="33" t="s">
        <v>1814</v>
      </c>
      <c r="I14" s="48" t="s">
        <v>1821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1600</v>
      </c>
      <c r="F15" s="33" t="s">
        <v>1822</v>
      </c>
      <c r="G15" s="111" t="s">
        <v>1821</v>
      </c>
      <c r="H15" s="33" t="s">
        <v>1814</v>
      </c>
      <c r="I15" s="48" t="s">
        <v>1822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1600</v>
      </c>
      <c r="F16" s="33" t="s">
        <v>1822</v>
      </c>
      <c r="G16" s="33" t="s">
        <v>1821</v>
      </c>
      <c r="H16" s="33" t="s">
        <v>1814</v>
      </c>
      <c r="I16" s="48" t="s">
        <v>1822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1600</v>
      </c>
      <c r="F17" s="51" t="s">
        <v>1822</v>
      </c>
      <c r="G17" s="51" t="s">
        <v>1821</v>
      </c>
      <c r="H17" s="51" t="s">
        <v>53</v>
      </c>
      <c r="I17" s="49" t="s">
        <v>433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1823</v>
      </c>
      <c r="R18" s="91" t="s">
        <v>986</v>
      </c>
      <c r="S18" s="91" t="s">
        <v>986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1823</v>
      </c>
      <c r="R19" s="91" t="s">
        <v>986</v>
      </c>
      <c r="S19" s="91" t="s">
        <v>986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1823</v>
      </c>
      <c r="R20" s="91" t="s">
        <v>986</v>
      </c>
      <c r="S20" s="91" t="s">
        <v>986</v>
      </c>
      <c r="T20" s="72"/>
      <c r="U20" s="72"/>
      <c r="V20" s="72"/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1823</v>
      </c>
      <c r="R21" s="91" t="s">
        <v>986</v>
      </c>
      <c r="S21" s="91" t="s">
        <v>986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1823</v>
      </c>
      <c r="R22" s="91" t="s">
        <v>986</v>
      </c>
      <c r="S22" s="91" t="s">
        <v>986</v>
      </c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195</v>
      </c>
      <c r="H7" s="28" t="s">
        <v>195</v>
      </c>
      <c r="I7" s="28" t="s">
        <v>54</v>
      </c>
      <c r="J7" s="2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195</v>
      </c>
      <c r="H8" s="30" t="s">
        <v>195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1825</v>
      </c>
      <c r="V8" s="91" t="s">
        <v>842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195</v>
      </c>
      <c r="H9" s="30" t="s">
        <v>195</v>
      </c>
      <c r="I9" s="30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1825</v>
      </c>
      <c r="V9" s="91" t="s">
        <v>842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195</v>
      </c>
      <c r="H10" s="30" t="s">
        <v>195</v>
      </c>
      <c r="I10" s="30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1826</v>
      </c>
      <c r="U10" s="97" t="s">
        <v>1825</v>
      </c>
      <c r="V10" s="91" t="s">
        <v>842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195</v>
      </c>
      <c r="H11" s="30" t="s">
        <v>56</v>
      </c>
      <c r="I11" s="30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1826</v>
      </c>
      <c r="U11" s="97" t="s">
        <v>1825</v>
      </c>
      <c r="V11" s="91" t="s">
        <v>842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1101</v>
      </c>
      <c r="H12" s="89" t="s">
        <v>1097</v>
      </c>
      <c r="I12" s="30" t="s">
        <v>1797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1826</v>
      </c>
      <c r="U12" s="97" t="s">
        <v>1825</v>
      </c>
      <c r="V12" s="91" t="s">
        <v>842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1101</v>
      </c>
      <c r="H13" s="89" t="s">
        <v>1097</v>
      </c>
      <c r="I13" s="30" t="s">
        <v>1170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1826</v>
      </c>
      <c r="U13" s="97" t="s">
        <v>1825</v>
      </c>
      <c r="V13" s="91" t="s">
        <v>842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1101</v>
      </c>
      <c r="H14" s="89" t="s">
        <v>1827</v>
      </c>
      <c r="I14" s="30" t="s">
        <v>1170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1826</v>
      </c>
      <c r="U14" s="97" t="s">
        <v>1825</v>
      </c>
      <c r="V14" s="91" t="s">
        <v>1826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1101</v>
      </c>
      <c r="H15" s="89" t="s">
        <v>1097</v>
      </c>
      <c r="I15" s="30" t="s">
        <v>1170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1826</v>
      </c>
      <c r="U15" s="97" t="s">
        <v>1825</v>
      </c>
      <c r="V15" s="91" t="s">
        <v>1826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1101</v>
      </c>
      <c r="H16" s="89" t="s">
        <v>1097</v>
      </c>
      <c r="I16" s="30" t="s">
        <v>1170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1826</v>
      </c>
      <c r="U16" s="97" t="s">
        <v>1825</v>
      </c>
      <c r="V16" s="91" t="s">
        <v>1826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1101</v>
      </c>
      <c r="H17" s="107" t="s">
        <v>1097</v>
      </c>
      <c r="I17" s="31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1826</v>
      </c>
      <c r="S17" s="72"/>
      <c r="T17" s="97" t="s">
        <v>1826</v>
      </c>
      <c r="U17" s="97" t="s">
        <v>1825</v>
      </c>
      <c r="V17" s="91" t="s">
        <v>1826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1826</v>
      </c>
      <c r="S18" s="72"/>
      <c r="T18" s="91" t="s">
        <v>1826</v>
      </c>
      <c r="U18" s="96"/>
      <c r="V18" s="91" t="s">
        <v>1826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1826</v>
      </c>
      <c r="S19" s="72"/>
      <c r="T19" s="91" t="s">
        <v>1826</v>
      </c>
      <c r="U19" s="96"/>
      <c r="V19" s="91" t="s">
        <v>1826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1826</v>
      </c>
      <c r="S20" s="72"/>
      <c r="T20" s="91" t="s">
        <v>1826</v>
      </c>
      <c r="U20" s="96"/>
      <c r="V20" s="91" t="s">
        <v>1826</v>
      </c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1826</v>
      </c>
      <c r="U21" s="96"/>
      <c r="V21" s="91" t="s">
        <v>1826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  <row r="27" spans="2:22">
      <c r="D27" s="102" t="s">
        <v>1094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690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986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1781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>
      <c r="B2" s="833" t="s">
        <v>1829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1785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6" t="s">
        <v>1167</v>
      </c>
      <c r="V6" s="67" t="s">
        <v>1168</v>
      </c>
    </row>
    <row r="7" spans="2:22">
      <c r="B7" s="12" t="s">
        <v>94</v>
      </c>
      <c r="C7" s="3" t="s">
        <v>87</v>
      </c>
      <c r="D7" s="2" t="s">
        <v>96</v>
      </c>
      <c r="E7" s="28" t="s">
        <v>195</v>
      </c>
      <c r="F7" s="38" t="s">
        <v>195</v>
      </c>
      <c r="G7" s="52" t="s">
        <v>195</v>
      </c>
      <c r="H7" s="37" t="s">
        <v>56</v>
      </c>
      <c r="I7" s="32" t="s">
        <v>195</v>
      </c>
      <c r="J7" s="2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195</v>
      </c>
      <c r="F8" s="59" t="s">
        <v>195</v>
      </c>
      <c r="G8" s="30" t="s">
        <v>195</v>
      </c>
      <c r="H8" s="27" t="s">
        <v>56</v>
      </c>
      <c r="I8" s="33" t="s">
        <v>195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195</v>
      </c>
      <c r="F9" s="59" t="s">
        <v>1819</v>
      </c>
      <c r="G9" s="30" t="s">
        <v>195</v>
      </c>
      <c r="H9" s="15" t="s">
        <v>56</v>
      </c>
      <c r="I9" s="33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195</v>
      </c>
      <c r="F10" s="60" t="s">
        <v>1819</v>
      </c>
      <c r="G10" s="78" t="s">
        <v>1819</v>
      </c>
      <c r="H10" s="14" t="s">
        <v>56</v>
      </c>
      <c r="I10" s="33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195</v>
      </c>
      <c r="F11" s="60" t="s">
        <v>964</v>
      </c>
      <c r="G11" s="78" t="s">
        <v>1819</v>
      </c>
      <c r="H11" s="14" t="s">
        <v>964</v>
      </c>
      <c r="I11" s="14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195</v>
      </c>
      <c r="F12" s="60" t="s">
        <v>1821</v>
      </c>
      <c r="G12" s="57" t="s">
        <v>1830</v>
      </c>
      <c r="H12" s="14" t="s">
        <v>964</v>
      </c>
      <c r="I12" s="14" t="s">
        <v>195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1797</v>
      </c>
      <c r="F13" s="60" t="s">
        <v>1830</v>
      </c>
      <c r="G13" s="57" t="s">
        <v>1830</v>
      </c>
      <c r="H13" s="14" t="s">
        <v>1821</v>
      </c>
      <c r="I13" s="14" t="s">
        <v>1797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1797</v>
      </c>
      <c r="F14" s="59" t="s">
        <v>1831</v>
      </c>
      <c r="G14" s="57" t="s">
        <v>1830</v>
      </c>
      <c r="H14" s="14" t="s">
        <v>1822</v>
      </c>
      <c r="I14" s="14" t="s">
        <v>1797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1797</v>
      </c>
      <c r="F15" s="59" t="s">
        <v>1831</v>
      </c>
      <c r="G15" s="57" t="s">
        <v>1830</v>
      </c>
      <c r="H15" s="14" t="s">
        <v>1822</v>
      </c>
      <c r="I15" s="14" t="s">
        <v>1797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1797</v>
      </c>
      <c r="F16" s="59" t="s">
        <v>1831</v>
      </c>
      <c r="G16" s="30" t="s">
        <v>1831</v>
      </c>
      <c r="H16" s="14" t="s">
        <v>1821</v>
      </c>
      <c r="I16" s="14" t="s">
        <v>1797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986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1797</v>
      </c>
      <c r="F17" s="44" t="s">
        <v>1814</v>
      </c>
      <c r="G17" s="54" t="s">
        <v>1814</v>
      </c>
      <c r="H17" s="29" t="s">
        <v>1821</v>
      </c>
      <c r="I17" s="29" t="s">
        <v>1832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986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986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986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986</v>
      </c>
      <c r="U20" s="72"/>
      <c r="V20" s="72"/>
    </row>
    <row r="21" spans="2:2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986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1833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1834</v>
      </c>
      <c r="G8" s="52" t="s">
        <v>55</v>
      </c>
      <c r="H8" s="37" t="s">
        <v>1598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1834</v>
      </c>
      <c r="G9" s="16" t="s">
        <v>55</v>
      </c>
      <c r="H9" s="27" t="s">
        <v>1598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1834</v>
      </c>
      <c r="G10" s="16" t="s">
        <v>1097</v>
      </c>
      <c r="H10" s="15" t="s">
        <v>975</v>
      </c>
      <c r="I10" s="33" t="s">
        <v>1133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1835</v>
      </c>
      <c r="G11" s="16" t="s">
        <v>433</v>
      </c>
      <c r="H11" s="14" t="s">
        <v>1836</v>
      </c>
      <c r="I11" s="14" t="s">
        <v>1837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1835</v>
      </c>
      <c r="G12" s="16" t="s">
        <v>433</v>
      </c>
      <c r="H12" s="14" t="s">
        <v>1836</v>
      </c>
      <c r="I12" s="14" t="s">
        <v>1837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1838</v>
      </c>
      <c r="G13" s="16" t="s">
        <v>433</v>
      </c>
      <c r="H13" s="14" t="s">
        <v>1839</v>
      </c>
      <c r="I13" s="14" t="s">
        <v>1840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1838</v>
      </c>
      <c r="G14" s="16" t="s">
        <v>1840</v>
      </c>
      <c r="H14" s="14" t="s">
        <v>1840</v>
      </c>
      <c r="I14" s="14" t="s">
        <v>1840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1838</v>
      </c>
      <c r="G15" s="16" t="s">
        <v>1840</v>
      </c>
      <c r="H15" s="14" t="s">
        <v>1840</v>
      </c>
      <c r="I15" s="14" t="s">
        <v>1840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1838</v>
      </c>
      <c r="G16" s="16" t="s">
        <v>1840</v>
      </c>
      <c r="H16" s="14" t="s">
        <v>1840</v>
      </c>
      <c r="I16" s="14" t="s">
        <v>1840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1838</v>
      </c>
      <c r="G17" s="16" t="s">
        <v>1841</v>
      </c>
      <c r="H17" s="14" t="s">
        <v>1840</v>
      </c>
      <c r="I17" s="14" t="s">
        <v>1837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1842</v>
      </c>
      <c r="G18" s="53" t="s">
        <v>1841</v>
      </c>
      <c r="H18" s="14" t="s">
        <v>1840</v>
      </c>
      <c r="I18" s="14" t="s">
        <v>1837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1843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1844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690</v>
      </c>
      <c r="J9" s="30" t="s">
        <v>1844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690</v>
      </c>
      <c r="H10" s="15"/>
      <c r="I10" s="33" t="s">
        <v>690</v>
      </c>
      <c r="J10" s="30" t="s">
        <v>1844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1845</v>
      </c>
      <c r="G11" s="14" t="s">
        <v>690</v>
      </c>
      <c r="H11" s="14" t="s">
        <v>53</v>
      </c>
      <c r="I11" s="15" t="s">
        <v>1032</v>
      </c>
      <c r="J11" s="30" t="s">
        <v>1844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921</v>
      </c>
      <c r="F12" s="14" t="s">
        <v>1845</v>
      </c>
      <c r="G12" s="14" t="s">
        <v>690</v>
      </c>
      <c r="H12" s="14" t="s">
        <v>53</v>
      </c>
      <c r="I12" s="15" t="s">
        <v>1032</v>
      </c>
      <c r="J12" s="30" t="s">
        <v>1844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690</v>
      </c>
      <c r="F13" s="14" t="s">
        <v>1845</v>
      </c>
      <c r="G13" s="14" t="s">
        <v>690</v>
      </c>
      <c r="H13" s="14" t="s">
        <v>1032</v>
      </c>
      <c r="I13" s="15" t="s">
        <v>1032</v>
      </c>
      <c r="J13" s="30" t="s">
        <v>1844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690</v>
      </c>
      <c r="F14" s="14" t="s">
        <v>1845</v>
      </c>
      <c r="G14" s="14" t="s">
        <v>690</v>
      </c>
      <c r="H14" s="14" t="s">
        <v>1032</v>
      </c>
      <c r="I14" s="15" t="s">
        <v>1032</v>
      </c>
      <c r="J14" s="30" t="s">
        <v>1844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690</v>
      </c>
      <c r="F15" s="14" t="s">
        <v>1845</v>
      </c>
      <c r="G15" s="14" t="s">
        <v>690</v>
      </c>
      <c r="H15" s="14" t="s">
        <v>1032</v>
      </c>
      <c r="I15" s="15" t="s">
        <v>1032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690</v>
      </c>
      <c r="F16" s="14" t="s">
        <v>1845</v>
      </c>
      <c r="G16" s="14" t="s">
        <v>690</v>
      </c>
      <c r="H16" s="14" t="s">
        <v>1032</v>
      </c>
      <c r="I16" s="15" t="s">
        <v>1032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690</v>
      </c>
      <c r="F17" s="14" t="s">
        <v>1845</v>
      </c>
      <c r="G17" s="14" t="s">
        <v>690</v>
      </c>
      <c r="H17" s="14" t="s">
        <v>1032</v>
      </c>
      <c r="I17" s="15" t="s">
        <v>1032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690</v>
      </c>
      <c r="F18" s="29" t="s">
        <v>1845</v>
      </c>
      <c r="G18" s="29" t="s">
        <v>690</v>
      </c>
      <c r="H18" s="29" t="s">
        <v>1032</v>
      </c>
      <c r="I18" s="43" t="s">
        <v>1032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1846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1162</v>
      </c>
      <c r="F7" s="11" t="s">
        <v>1163</v>
      </c>
      <c r="G7" s="11" t="s">
        <v>1164</v>
      </c>
      <c r="H7" s="21" t="s">
        <v>1165</v>
      </c>
      <c r="I7" s="23" t="s">
        <v>1166</v>
      </c>
      <c r="J7" s="22" t="s">
        <v>1167</v>
      </c>
      <c r="K7" s="11" t="s">
        <v>1168</v>
      </c>
    </row>
    <row r="8" spans="2:11">
      <c r="B8" s="12" t="s">
        <v>94</v>
      </c>
      <c r="C8" s="3" t="s">
        <v>87</v>
      </c>
      <c r="D8" s="13" t="s">
        <v>96</v>
      </c>
      <c r="E8" s="25" t="s">
        <v>986</v>
      </c>
      <c r="F8" s="26" t="s">
        <v>986</v>
      </c>
      <c r="G8" s="26" t="s">
        <v>986</v>
      </c>
      <c r="H8" s="27" t="s">
        <v>1108</v>
      </c>
      <c r="I8" s="32" t="s">
        <v>986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986</v>
      </c>
      <c r="F9" s="14" t="s">
        <v>986</v>
      </c>
      <c r="G9" s="14" t="s">
        <v>690</v>
      </c>
      <c r="H9" s="27" t="s">
        <v>1108</v>
      </c>
      <c r="I9" s="33" t="s">
        <v>986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1032</v>
      </c>
      <c r="G10" s="14" t="s">
        <v>690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1845</v>
      </c>
      <c r="G11" s="14" t="s">
        <v>931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1845</v>
      </c>
      <c r="F12" s="14" t="s">
        <v>1845</v>
      </c>
      <c r="G12" s="14" t="s">
        <v>931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1845</v>
      </c>
      <c r="F13" s="14" t="s">
        <v>1845</v>
      </c>
      <c r="G13" s="14" t="s">
        <v>931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1845</v>
      </c>
      <c r="F14" s="14" t="s">
        <v>1845</v>
      </c>
      <c r="G14" s="14" t="s">
        <v>931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1845</v>
      </c>
      <c r="F15" s="14" t="s">
        <v>1845</v>
      </c>
      <c r="G15" s="14" t="s">
        <v>931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1845</v>
      </c>
      <c r="F16" s="14" t="s">
        <v>1845</v>
      </c>
      <c r="G16" s="14" t="s">
        <v>931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1845</v>
      </c>
      <c r="F17" s="14" t="s">
        <v>1845</v>
      </c>
      <c r="G17" s="14" t="s">
        <v>931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1845</v>
      </c>
      <c r="F18" s="17" t="s">
        <v>921</v>
      </c>
      <c r="G18" s="17" t="s">
        <v>931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964</v>
      </c>
      <c r="F11" s="515" t="s">
        <v>964</v>
      </c>
      <c r="G11" s="560"/>
      <c r="H11" s="515" t="s">
        <v>964</v>
      </c>
      <c r="I11" s="515" t="s">
        <v>964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964</v>
      </c>
      <c r="F12" s="515" t="s">
        <v>964</v>
      </c>
      <c r="G12" s="560"/>
      <c r="H12" s="515" t="s">
        <v>964</v>
      </c>
      <c r="I12" s="515" t="s">
        <v>964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964</v>
      </c>
      <c r="F13" s="515" t="s">
        <v>964</v>
      </c>
      <c r="G13" s="560"/>
      <c r="H13" s="515" t="s">
        <v>964</v>
      </c>
      <c r="I13" s="515" t="s">
        <v>964</v>
      </c>
      <c r="J13" s="458" t="s">
        <v>193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964</v>
      </c>
      <c r="F14" s="515" t="s">
        <v>964</v>
      </c>
      <c r="G14" s="560"/>
      <c r="H14" s="587" t="s">
        <v>57</v>
      </c>
      <c r="I14" s="515" t="s">
        <v>964</v>
      </c>
      <c r="J14" s="458" t="s">
        <v>193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1848</v>
      </c>
      <c r="F15" s="515" t="s">
        <v>964</v>
      </c>
      <c r="G15" s="560"/>
      <c r="H15" s="587" t="s">
        <v>57</v>
      </c>
      <c r="I15" s="515" t="s">
        <v>964</v>
      </c>
      <c r="J15" s="458" t="s">
        <v>193</v>
      </c>
      <c r="K15" s="458" t="s">
        <v>193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1848</v>
      </c>
      <c r="F16" s="515" t="s">
        <v>964</v>
      </c>
      <c r="G16" s="560"/>
      <c r="H16" s="587" t="s">
        <v>57</v>
      </c>
      <c r="I16" s="515" t="s">
        <v>1850</v>
      </c>
      <c r="J16" s="458" t="s">
        <v>193</v>
      </c>
      <c r="K16" s="458" t="s">
        <v>193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1848</v>
      </c>
      <c r="F17" s="515" t="s">
        <v>964</v>
      </c>
      <c r="G17" s="560"/>
      <c r="H17" s="587" t="s">
        <v>57</v>
      </c>
      <c r="I17" s="515" t="s">
        <v>65</v>
      </c>
      <c r="J17" s="458" t="s">
        <v>193</v>
      </c>
      <c r="K17" s="458" t="s">
        <v>193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1851</v>
      </c>
      <c r="F18" s="515" t="s">
        <v>195</v>
      </c>
      <c r="G18" s="560"/>
      <c r="H18" s="561" t="s">
        <v>65</v>
      </c>
      <c r="I18" s="515" t="s">
        <v>243</v>
      </c>
      <c r="J18" s="458" t="s">
        <v>193</v>
      </c>
      <c r="K18" s="458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1851</v>
      </c>
      <c r="F19" s="515" t="s">
        <v>250</v>
      </c>
      <c r="G19" s="560"/>
      <c r="H19" s="561" t="s">
        <v>65</v>
      </c>
      <c r="I19" s="515" t="s">
        <v>243</v>
      </c>
      <c r="J19" s="458" t="s">
        <v>193</v>
      </c>
      <c r="K19" s="458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1851</v>
      </c>
      <c r="F20" s="515" t="s">
        <v>291</v>
      </c>
      <c r="G20" s="560"/>
      <c r="H20" s="561" t="s">
        <v>441</v>
      </c>
      <c r="I20" s="515" t="s">
        <v>243</v>
      </c>
      <c r="J20" s="458" t="s">
        <v>193</v>
      </c>
      <c r="K20" s="458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274</v>
      </c>
      <c r="F21" s="515" t="s">
        <v>1852</v>
      </c>
      <c r="G21" s="560"/>
      <c r="H21" s="561" t="s">
        <v>1853</v>
      </c>
      <c r="I21" s="515" t="s">
        <v>257</v>
      </c>
      <c r="J21" s="458" t="s">
        <v>193</v>
      </c>
      <c r="K21" s="458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1854</v>
      </c>
      <c r="G22" s="560"/>
      <c r="H22" s="561" t="s">
        <v>1853</v>
      </c>
      <c r="I22" s="515" t="s">
        <v>62</v>
      </c>
      <c r="J22" s="458" t="s">
        <v>193</v>
      </c>
      <c r="K22" s="458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1854</v>
      </c>
      <c r="G23" s="560"/>
      <c r="H23" s="561" t="s">
        <v>905</v>
      </c>
      <c r="I23" s="515" t="s">
        <v>62</v>
      </c>
      <c r="J23" s="458" t="s">
        <v>193</v>
      </c>
      <c r="K23" s="458" t="s">
        <v>193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1855</v>
      </c>
      <c r="F24" s="515" t="s">
        <v>1856</v>
      </c>
      <c r="G24" s="308"/>
      <c r="H24" s="561" t="s">
        <v>905</v>
      </c>
      <c r="I24" s="515" t="s">
        <v>1857</v>
      </c>
      <c r="J24" s="458" t="s">
        <v>193</v>
      </c>
      <c r="K24" s="458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1855</v>
      </c>
      <c r="F25" s="515" t="s">
        <v>1856</v>
      </c>
      <c r="G25" s="308"/>
      <c r="H25" s="561" t="s">
        <v>905</v>
      </c>
      <c r="I25" s="515" t="s">
        <v>1857</v>
      </c>
      <c r="J25" s="458"/>
      <c r="K25" s="460" t="s">
        <v>1858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1855</v>
      </c>
      <c r="F26" s="515" t="s">
        <v>1856</v>
      </c>
      <c r="G26" s="308"/>
      <c r="H26" s="561" t="s">
        <v>905</v>
      </c>
      <c r="I26" s="515" t="s">
        <v>1859</v>
      </c>
      <c r="J26" s="458" t="s">
        <v>193</v>
      </c>
      <c r="K26" s="460" t="s">
        <v>1860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1258</v>
      </c>
      <c r="F27" s="452" t="s">
        <v>648</v>
      </c>
      <c r="G27" s="308"/>
      <c r="H27" s="561" t="s">
        <v>905</v>
      </c>
      <c r="I27" s="515" t="s">
        <v>254</v>
      </c>
      <c r="J27" s="458" t="s">
        <v>193</v>
      </c>
      <c r="K27" s="460" t="s">
        <v>1860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1258</v>
      </c>
      <c r="F28" s="452" t="s">
        <v>1861</v>
      </c>
      <c r="G28" s="308"/>
      <c r="H28" s="561" t="s">
        <v>905</v>
      </c>
      <c r="I28" s="589" t="s">
        <v>1862</v>
      </c>
      <c r="J28" s="458" t="s">
        <v>193</v>
      </c>
      <c r="K28" s="460" t="s">
        <v>1860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1863</v>
      </c>
      <c r="F29" s="452" t="s">
        <v>1864</v>
      </c>
      <c r="G29" s="308"/>
      <c r="H29" s="561" t="s">
        <v>243</v>
      </c>
      <c r="I29" s="358" t="s">
        <v>234</v>
      </c>
      <c r="J29" s="458" t="s">
        <v>193</v>
      </c>
      <c r="K29" s="460" t="s">
        <v>1860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1863</v>
      </c>
      <c r="F30" s="452" t="s">
        <v>1864</v>
      </c>
      <c r="G30" s="308"/>
      <c r="H30" s="588" t="s">
        <v>243</v>
      </c>
      <c r="I30" s="306" t="s">
        <v>234</v>
      </c>
      <c r="J30" s="458" t="s">
        <v>193</v>
      </c>
      <c r="K30" s="460" t="s">
        <v>1860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1863</v>
      </c>
      <c r="F31" s="452" t="s">
        <v>1864</v>
      </c>
      <c r="G31" s="308"/>
      <c r="H31" s="561" t="s">
        <v>243</v>
      </c>
      <c r="I31" s="306" t="s">
        <v>57</v>
      </c>
      <c r="J31" s="458" t="s">
        <v>193</v>
      </c>
      <c r="K31" s="460" t="s">
        <v>1860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1863</v>
      </c>
      <c r="F32" s="452" t="s">
        <v>1864</v>
      </c>
      <c r="G32" s="308"/>
      <c r="H32" s="561" t="s">
        <v>243</v>
      </c>
      <c r="I32" s="306" t="s">
        <v>57</v>
      </c>
      <c r="J32" s="458" t="s">
        <v>193</v>
      </c>
      <c r="K32" s="460" t="s">
        <v>1860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1863</v>
      </c>
      <c r="F33" s="452" t="s">
        <v>1865</v>
      </c>
      <c r="G33" s="308"/>
      <c r="H33" s="561" t="s">
        <v>243</v>
      </c>
      <c r="I33" s="306" t="s">
        <v>57</v>
      </c>
      <c r="J33" s="458" t="s">
        <v>193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1866</v>
      </c>
      <c r="G34" s="593"/>
      <c r="H34" s="538" t="s">
        <v>256</v>
      </c>
      <c r="I34" s="537"/>
      <c r="J34" s="458" t="s">
        <v>193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1867</v>
      </c>
      <c r="G35" s="594"/>
      <c r="H35" s="538" t="s">
        <v>256</v>
      </c>
      <c r="I35" s="537"/>
      <c r="J35" s="458" t="s">
        <v>193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1867</v>
      </c>
      <c r="G36" s="594"/>
      <c r="H36" s="538" t="s">
        <v>256</v>
      </c>
      <c r="I36" s="537"/>
      <c r="J36" s="458" t="s">
        <v>193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1867</v>
      </c>
      <c r="G37" s="595"/>
      <c r="H37" s="538" t="s">
        <v>256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1873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1874</v>
      </c>
      <c r="F12" s="515" t="s">
        <v>1875</v>
      </c>
      <c r="G12" s="515" t="s">
        <v>1874</v>
      </c>
      <c r="H12" s="561" t="s">
        <v>1874</v>
      </c>
      <c r="I12" s="452" t="s">
        <v>1876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1874</v>
      </c>
      <c r="F13" s="515" t="s">
        <v>1875</v>
      </c>
      <c r="G13" s="515" t="s">
        <v>1874</v>
      </c>
      <c r="H13" s="561" t="s">
        <v>1877</v>
      </c>
      <c r="I13" s="452" t="s">
        <v>1876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1878</v>
      </c>
      <c r="F14" s="515" t="s">
        <v>1875</v>
      </c>
      <c r="G14" s="515" t="s">
        <v>1877</v>
      </c>
      <c r="H14" s="561" t="s">
        <v>256</v>
      </c>
      <c r="I14" s="452" t="s">
        <v>1879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1863</v>
      </c>
      <c r="F15" s="515" t="s">
        <v>1875</v>
      </c>
      <c r="G15" s="515" t="s">
        <v>1877</v>
      </c>
      <c r="H15" s="561" t="s">
        <v>256</v>
      </c>
      <c r="I15" s="452" t="s">
        <v>1880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1863</v>
      </c>
      <c r="F16" s="515" t="s">
        <v>1875</v>
      </c>
      <c r="G16" s="515" t="s">
        <v>1882</v>
      </c>
      <c r="H16" s="561" t="s">
        <v>256</v>
      </c>
      <c r="I16" s="452" t="s">
        <v>1880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1863</v>
      </c>
      <c r="F17" s="515" t="s">
        <v>1875</v>
      </c>
      <c r="G17" s="515" t="s">
        <v>1882</v>
      </c>
      <c r="H17" s="561" t="s">
        <v>256</v>
      </c>
      <c r="I17" s="452" t="s">
        <v>1883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1884</v>
      </c>
      <c r="F18" s="515" t="s">
        <v>1885</v>
      </c>
      <c r="G18" s="452" t="s">
        <v>1886</v>
      </c>
      <c r="H18" s="561" t="s">
        <v>56</v>
      </c>
      <c r="I18" s="452" t="s">
        <v>1883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1887</v>
      </c>
      <c r="F19" s="515" t="s">
        <v>1888</v>
      </c>
      <c r="G19" s="452" t="s">
        <v>1889</v>
      </c>
      <c r="H19" s="561" t="s">
        <v>56</v>
      </c>
      <c r="I19" s="452" t="s">
        <v>1883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1887</v>
      </c>
      <c r="F20" s="515" t="s">
        <v>1885</v>
      </c>
      <c r="G20" s="452" t="s">
        <v>1890</v>
      </c>
      <c r="H20" s="561" t="s">
        <v>56</v>
      </c>
      <c r="I20" s="452" t="s">
        <v>1883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776</v>
      </c>
      <c r="F21" s="515" t="s">
        <v>1885</v>
      </c>
      <c r="G21" s="452" t="s">
        <v>1891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1892</v>
      </c>
      <c r="F22" s="515" t="s">
        <v>1885</v>
      </c>
      <c r="G22" s="452" t="s">
        <v>1893</v>
      </c>
      <c r="H22" s="561" t="s">
        <v>314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1887</v>
      </c>
      <c r="F23" s="515" t="s">
        <v>1894</v>
      </c>
      <c r="G23" s="452" t="s">
        <v>1891</v>
      </c>
      <c r="H23" s="561" t="s">
        <v>314</v>
      </c>
      <c r="I23" s="452" t="s">
        <v>1880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1887</v>
      </c>
      <c r="F24" s="515" t="s">
        <v>1895</v>
      </c>
      <c r="G24" s="452" t="s">
        <v>1896</v>
      </c>
      <c r="H24" s="561" t="s">
        <v>65</v>
      </c>
      <c r="I24" s="452" t="s">
        <v>1880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1897</v>
      </c>
      <c r="F25" s="515" t="s">
        <v>1882</v>
      </c>
      <c r="G25" s="452" t="s">
        <v>222</v>
      </c>
      <c r="H25" s="561" t="s">
        <v>1898</v>
      </c>
      <c r="I25" s="452" t="s">
        <v>1899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1241</v>
      </c>
      <c r="F26" s="515" t="s">
        <v>1882</v>
      </c>
      <c r="G26" s="452" t="s">
        <v>222</v>
      </c>
      <c r="H26" s="561" t="s">
        <v>1898</v>
      </c>
      <c r="I26" s="452" t="s">
        <v>1900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1901</v>
      </c>
      <c r="F27" s="515" t="s">
        <v>1882</v>
      </c>
      <c r="G27" s="452" t="s">
        <v>222</v>
      </c>
      <c r="H27" s="561" t="s">
        <v>1898</v>
      </c>
      <c r="I27" s="452" t="s">
        <v>1900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1901</v>
      </c>
      <c r="F28" s="515" t="s">
        <v>56</v>
      </c>
      <c r="G28" s="452" t="s">
        <v>1902</v>
      </c>
      <c r="H28" s="515" t="s">
        <v>249</v>
      </c>
      <c r="I28" s="452" t="s">
        <v>255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309</v>
      </c>
      <c r="F29" s="515" t="s">
        <v>256</v>
      </c>
      <c r="G29" s="452" t="s">
        <v>347</v>
      </c>
      <c r="H29" s="515" t="s">
        <v>249</v>
      </c>
      <c r="I29" s="306" t="s">
        <v>1903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309</v>
      </c>
      <c r="F30" s="515" t="s">
        <v>256</v>
      </c>
      <c r="G30" s="452" t="s">
        <v>347</v>
      </c>
      <c r="H30" s="515" t="s">
        <v>1904</v>
      </c>
      <c r="I30" s="306" t="s">
        <v>1903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309</v>
      </c>
      <c r="F31" s="515" t="s">
        <v>256</v>
      </c>
      <c r="G31" s="452" t="s">
        <v>57</v>
      </c>
      <c r="H31" s="515" t="s">
        <v>1904</v>
      </c>
      <c r="I31" s="306" t="s">
        <v>256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309</v>
      </c>
      <c r="F32" s="515" t="s">
        <v>256</v>
      </c>
      <c r="G32" s="452" t="s">
        <v>1905</v>
      </c>
      <c r="H32" s="515" t="s">
        <v>1904</v>
      </c>
      <c r="I32" s="306" t="s">
        <v>256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309</v>
      </c>
      <c r="F33" s="515" t="s">
        <v>256</v>
      </c>
      <c r="G33" s="452" t="s">
        <v>1905</v>
      </c>
      <c r="H33" s="515" t="s">
        <v>1904</v>
      </c>
      <c r="I33" s="306" t="s">
        <v>1906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891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891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891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891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891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891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891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1909</v>
      </c>
      <c r="F6" s="605" t="s">
        <v>1909</v>
      </c>
      <c r="G6" s="605" t="s">
        <v>1909</v>
      </c>
      <c r="H6" s="605" t="s">
        <v>1909</v>
      </c>
      <c r="I6" s="605" t="s">
        <v>1909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1911</v>
      </c>
      <c r="G12" s="618" t="s">
        <v>1911</v>
      </c>
      <c r="H12" s="618" t="s">
        <v>1911</v>
      </c>
      <c r="I12" s="618" t="s">
        <v>1911</v>
      </c>
      <c r="J12" s="583" t="s">
        <v>1912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1911</v>
      </c>
      <c r="G13" s="618" t="s">
        <v>1911</v>
      </c>
      <c r="H13" s="618" t="s">
        <v>1911</v>
      </c>
      <c r="I13" s="618" t="s">
        <v>1911</v>
      </c>
      <c r="J13" s="583" t="s">
        <v>1912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1911</v>
      </c>
      <c r="G14" s="618" t="s">
        <v>1911</v>
      </c>
      <c r="H14" s="585" t="s">
        <v>1911</v>
      </c>
      <c r="I14" s="619" t="s">
        <v>1911</v>
      </c>
      <c r="J14" s="583" t="s">
        <v>1912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1913</v>
      </c>
      <c r="G15" s="618" t="s">
        <v>1911</v>
      </c>
      <c r="H15" s="585" t="s">
        <v>110</v>
      </c>
      <c r="I15" s="619" t="s">
        <v>110</v>
      </c>
      <c r="J15" s="583" t="s">
        <v>1912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1911</v>
      </c>
      <c r="H16" s="585" t="s">
        <v>110</v>
      </c>
      <c r="I16" s="619" t="s">
        <v>110</v>
      </c>
      <c r="J16" s="583" t="s">
        <v>1912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371</v>
      </c>
      <c r="G17" s="618" t="s">
        <v>1911</v>
      </c>
      <c r="H17" s="585" t="s">
        <v>110</v>
      </c>
      <c r="I17" s="619" t="s">
        <v>110</v>
      </c>
      <c r="J17" s="583" t="s">
        <v>1912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371</v>
      </c>
      <c r="G18" s="618" t="s">
        <v>1911</v>
      </c>
      <c r="H18" s="585" t="s">
        <v>110</v>
      </c>
      <c r="I18" s="619" t="s">
        <v>110</v>
      </c>
      <c r="J18" s="583" t="s">
        <v>193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291</v>
      </c>
      <c r="G19" s="618" t="s">
        <v>234</v>
      </c>
      <c r="H19" s="585" t="s">
        <v>110</v>
      </c>
      <c r="I19" s="619"/>
      <c r="J19" s="583" t="s">
        <v>193</v>
      </c>
      <c r="K19" s="60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1914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291</v>
      </c>
      <c r="G20" s="618" t="s">
        <v>222</v>
      </c>
      <c r="H20" s="585" t="s">
        <v>328</v>
      </c>
      <c r="I20" s="619" t="s">
        <v>328</v>
      </c>
      <c r="J20" s="583" t="s">
        <v>193</v>
      </c>
      <c r="K20" s="60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1915</v>
      </c>
      <c r="G21" s="618" t="s">
        <v>1916</v>
      </c>
      <c r="H21" s="585" t="s">
        <v>328</v>
      </c>
      <c r="I21" s="619" t="s">
        <v>328</v>
      </c>
      <c r="J21" s="583" t="s">
        <v>193</v>
      </c>
      <c r="K21" s="60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1915</v>
      </c>
      <c r="G22" s="619" t="s">
        <v>1916</v>
      </c>
      <c r="H22" s="585" t="s">
        <v>328</v>
      </c>
      <c r="I22" s="619" t="s">
        <v>328</v>
      </c>
      <c r="J22" s="583" t="s">
        <v>193</v>
      </c>
      <c r="K22" s="60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1915</v>
      </c>
      <c r="G23" s="619" t="s">
        <v>1916</v>
      </c>
      <c r="H23" s="585" t="s">
        <v>54</v>
      </c>
      <c r="I23" s="619" t="s">
        <v>328</v>
      </c>
      <c r="J23" s="583" t="s">
        <v>409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1917</v>
      </c>
      <c r="G24" s="618" t="s">
        <v>363</v>
      </c>
      <c r="H24" s="585" t="s">
        <v>58</v>
      </c>
      <c r="I24" s="619" t="s">
        <v>328</v>
      </c>
      <c r="J24" s="583"/>
      <c r="K24" s="608" t="s">
        <v>409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9</v>
      </c>
      <c r="O24" s="547" t="s">
        <v>1914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1918</v>
      </c>
      <c r="G25" s="619" t="s">
        <v>1899</v>
      </c>
      <c r="H25" s="585" t="s">
        <v>58</v>
      </c>
      <c r="I25" s="619" t="s">
        <v>269</v>
      </c>
      <c r="J25" s="583" t="s">
        <v>193</v>
      </c>
      <c r="K25" s="608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1918</v>
      </c>
      <c r="G26" s="619" t="s">
        <v>1919</v>
      </c>
      <c r="H26" s="585" t="s">
        <v>58</v>
      </c>
      <c r="I26" s="619" t="s">
        <v>57</v>
      </c>
      <c r="J26" s="583" t="s">
        <v>193</v>
      </c>
      <c r="K26" s="608" t="s">
        <v>193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1920</v>
      </c>
      <c r="G27" s="619" t="s">
        <v>412</v>
      </c>
      <c r="H27" s="585" t="s">
        <v>1462</v>
      </c>
      <c r="I27" s="619" t="s">
        <v>57</v>
      </c>
      <c r="J27" s="583" t="s">
        <v>409</v>
      </c>
      <c r="K27" s="608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983</v>
      </c>
      <c r="G28" s="619" t="s">
        <v>347</v>
      </c>
      <c r="H28" s="585" t="s">
        <v>435</v>
      </c>
      <c r="I28" s="373" t="s">
        <v>57</v>
      </c>
      <c r="J28" s="583" t="s">
        <v>193</v>
      </c>
      <c r="K28" s="608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983</v>
      </c>
      <c r="G29" s="619" t="s">
        <v>347</v>
      </c>
      <c r="H29" s="585" t="s">
        <v>435</v>
      </c>
      <c r="I29" s="373" t="s">
        <v>328</v>
      </c>
      <c r="J29" s="583" t="s">
        <v>409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983</v>
      </c>
      <c r="G30" s="619" t="s">
        <v>347</v>
      </c>
      <c r="H30" s="585" t="s">
        <v>435</v>
      </c>
      <c r="I30" s="373" t="s">
        <v>328</v>
      </c>
      <c r="J30" s="583" t="s">
        <v>193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983</v>
      </c>
      <c r="G31" s="619" t="s">
        <v>67</v>
      </c>
      <c r="H31" s="585" t="s">
        <v>329</v>
      </c>
      <c r="I31" s="373" t="s">
        <v>328</v>
      </c>
      <c r="J31" s="583" t="s">
        <v>409</v>
      </c>
      <c r="K31" s="60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983</v>
      </c>
      <c r="G32" s="619" t="s">
        <v>67</v>
      </c>
      <c r="H32" s="585" t="s">
        <v>329</v>
      </c>
      <c r="I32" s="373" t="s">
        <v>1921</v>
      </c>
      <c r="J32" s="583" t="s">
        <v>193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983</v>
      </c>
      <c r="G33" s="619" t="s">
        <v>67</v>
      </c>
      <c r="H33" s="585" t="s">
        <v>329</v>
      </c>
      <c r="I33" s="373" t="s">
        <v>1921</v>
      </c>
      <c r="J33" s="583" t="s">
        <v>409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193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409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193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409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1924</v>
      </c>
      <c r="H6" s="605" t="s">
        <v>1923</v>
      </c>
      <c r="I6" s="605" t="s">
        <v>1924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1926</v>
      </c>
      <c r="F11" s="587" t="s">
        <v>1926</v>
      </c>
      <c r="G11" s="587" t="s">
        <v>582</v>
      </c>
      <c r="H11" s="587" t="s">
        <v>1926</v>
      </c>
      <c r="I11" s="627" t="s">
        <v>582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1926</v>
      </c>
      <c r="F12" s="587" t="s">
        <v>1926</v>
      </c>
      <c r="G12" s="587" t="s">
        <v>582</v>
      </c>
      <c r="H12" s="587" t="s">
        <v>1926</v>
      </c>
      <c r="I12" s="627" t="s">
        <v>582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1927</v>
      </c>
      <c r="F13" s="587" t="s">
        <v>298</v>
      </c>
      <c r="G13" s="587" t="s">
        <v>582</v>
      </c>
      <c r="H13" s="587" t="s">
        <v>1926</v>
      </c>
      <c r="I13" s="627" t="s">
        <v>582</v>
      </c>
      <c r="J13" s="612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1929</v>
      </c>
      <c r="F14" s="587" t="s">
        <v>298</v>
      </c>
      <c r="G14" s="587" t="s">
        <v>582</v>
      </c>
      <c r="H14" s="587" t="s">
        <v>1926</v>
      </c>
      <c r="I14" s="627" t="s">
        <v>582</v>
      </c>
      <c r="J14" s="612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240</v>
      </c>
      <c r="F15" s="587" t="s">
        <v>61</v>
      </c>
      <c r="G15" s="587" t="s">
        <v>582</v>
      </c>
      <c r="H15" s="585" t="s">
        <v>1930</v>
      </c>
      <c r="I15" s="627" t="s">
        <v>582</v>
      </c>
      <c r="J15" s="612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222</v>
      </c>
      <c r="F16" s="587" t="s">
        <v>61</v>
      </c>
      <c r="G16" s="587" t="s">
        <v>582</v>
      </c>
      <c r="H16" s="585" t="s">
        <v>1930</v>
      </c>
      <c r="I16" s="627" t="s">
        <v>1932</v>
      </c>
      <c r="J16" s="612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582</v>
      </c>
      <c r="H17" s="585" t="s">
        <v>1930</v>
      </c>
      <c r="I17" s="627" t="s">
        <v>1932</v>
      </c>
      <c r="J17" s="612" t="s">
        <v>1928</v>
      </c>
      <c r="K17" s="608" t="s">
        <v>409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582</v>
      </c>
      <c r="H18" s="585" t="s">
        <v>1930</v>
      </c>
      <c r="I18" s="627" t="s">
        <v>1933</v>
      </c>
      <c r="J18" s="612" t="s">
        <v>1928</v>
      </c>
      <c r="K18" s="608" t="s">
        <v>409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1934</v>
      </c>
      <c r="F19" s="587" t="s">
        <v>1198</v>
      </c>
      <c r="G19" s="627" t="s">
        <v>1935</v>
      </c>
      <c r="H19" s="585" t="s">
        <v>1930</v>
      </c>
      <c r="I19" s="627" t="s">
        <v>1933</v>
      </c>
      <c r="J19" s="612" t="s">
        <v>1928</v>
      </c>
      <c r="K19" s="608" t="s">
        <v>409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1934</v>
      </c>
      <c r="F20" s="587" t="s">
        <v>1198</v>
      </c>
      <c r="G20" s="627" t="s">
        <v>1935</v>
      </c>
      <c r="H20" s="585" t="s">
        <v>1930</v>
      </c>
      <c r="I20" s="627" t="s">
        <v>1933</v>
      </c>
      <c r="J20" s="612" t="s">
        <v>1928</v>
      </c>
      <c r="K20" s="608" t="s">
        <v>409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1934</v>
      </c>
      <c r="F21" s="587" t="s">
        <v>1198</v>
      </c>
      <c r="G21" s="627" t="s">
        <v>56</v>
      </c>
      <c r="H21" s="585" t="s">
        <v>1930</v>
      </c>
      <c r="I21" s="627" t="s">
        <v>1933</v>
      </c>
      <c r="J21" s="612" t="s">
        <v>1928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1934</v>
      </c>
      <c r="F22" s="587" t="s">
        <v>1198</v>
      </c>
      <c r="G22" s="627" t="s">
        <v>1936</v>
      </c>
      <c r="H22" s="585" t="s">
        <v>1930</v>
      </c>
      <c r="I22" s="627" t="s">
        <v>1933</v>
      </c>
      <c r="J22" s="612" t="s">
        <v>1928</v>
      </c>
      <c r="K22" s="608" t="s">
        <v>409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1934</v>
      </c>
      <c r="F23" s="587" t="s">
        <v>194</v>
      </c>
      <c r="G23" s="627" t="s">
        <v>1937</v>
      </c>
      <c r="H23" s="585" t="s">
        <v>1930</v>
      </c>
      <c r="I23" s="627" t="s">
        <v>1933</v>
      </c>
      <c r="J23" s="612" t="s">
        <v>1928</v>
      </c>
      <c r="K23" s="608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1900</v>
      </c>
      <c r="F24" s="587" t="s">
        <v>654</v>
      </c>
      <c r="G24" s="627" t="s">
        <v>1937</v>
      </c>
      <c r="H24" s="587" t="s">
        <v>1453</v>
      </c>
      <c r="I24" s="627" t="s">
        <v>1933</v>
      </c>
      <c r="J24" s="612" t="s">
        <v>1928</v>
      </c>
      <c r="K24" s="60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1900</v>
      </c>
      <c r="F25" s="587" t="s">
        <v>654</v>
      </c>
      <c r="G25" s="627" t="s">
        <v>56</v>
      </c>
      <c r="H25" s="587" t="s">
        <v>1453</v>
      </c>
      <c r="I25" s="627" t="s">
        <v>1938</v>
      </c>
      <c r="J25" s="583"/>
      <c r="K25" s="60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1939</v>
      </c>
      <c r="N25" s="349">
        <f>COUNTIF(E7:K44, "*Ivan*")/2</f>
        <v>20</v>
      </c>
      <c r="O25" s="419" t="s">
        <v>1940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1900</v>
      </c>
      <c r="F26" s="587" t="s">
        <v>1941</v>
      </c>
      <c r="G26" s="627" t="s">
        <v>1942</v>
      </c>
      <c r="H26" s="587" t="s">
        <v>1453</v>
      </c>
      <c r="I26" s="627" t="s">
        <v>1943</v>
      </c>
      <c r="J26" s="612" t="s">
        <v>1928</v>
      </c>
      <c r="K26" s="60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1944</v>
      </c>
      <c r="N26" s="349">
        <f>COUNTIF(E7:K44, "*Rahhulann*")/2</f>
        <v>23</v>
      </c>
      <c r="O26" s="419" t="s">
        <v>1940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311</v>
      </c>
      <c r="F27" s="587" t="s">
        <v>654</v>
      </c>
      <c r="G27" s="627" t="s">
        <v>1945</v>
      </c>
      <c r="H27" s="587" t="s">
        <v>1453</v>
      </c>
      <c r="I27" s="627" t="s">
        <v>1943</v>
      </c>
      <c r="J27" s="612" t="s">
        <v>1928</v>
      </c>
      <c r="K27" s="60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1946</v>
      </c>
      <c r="N27" s="349">
        <f>COUNTIF(E7:K44, "*Lucas*")/2</f>
        <v>0</v>
      </c>
      <c r="O27" s="419" t="s">
        <v>1940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654</v>
      </c>
      <c r="G28" s="627" t="s">
        <v>1945</v>
      </c>
      <c r="H28" s="585" t="s">
        <v>1947</v>
      </c>
      <c r="I28" s="627" t="s">
        <v>1943</v>
      </c>
      <c r="J28" s="612" t="s">
        <v>1928</v>
      </c>
      <c r="K28" s="60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1948</v>
      </c>
      <c r="N28" s="334">
        <f>COUNTIF(E7:K44, "*Zi Ming*")/2</f>
        <v>0</v>
      </c>
      <c r="O28" s="550" t="s">
        <v>1940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194</v>
      </c>
      <c r="G29" s="627" t="s">
        <v>1945</v>
      </c>
      <c r="H29" s="585" t="s">
        <v>1947</v>
      </c>
      <c r="I29" s="627" t="s">
        <v>1943</v>
      </c>
      <c r="J29" s="612" t="s">
        <v>1928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194</v>
      </c>
      <c r="G30" s="627" t="s">
        <v>1945</v>
      </c>
      <c r="H30" s="585" t="s">
        <v>1932</v>
      </c>
      <c r="I30" s="628" t="s">
        <v>1949</v>
      </c>
      <c r="J30" s="612" t="s">
        <v>1928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1950</v>
      </c>
      <c r="F31" s="627" t="s">
        <v>194</v>
      </c>
      <c r="G31" s="627" t="s">
        <v>1945</v>
      </c>
      <c r="H31" s="585" t="s">
        <v>1932</v>
      </c>
      <c r="I31" s="628" t="s">
        <v>1949</v>
      </c>
      <c r="J31" s="612" t="s">
        <v>1928</v>
      </c>
      <c r="K31" s="608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1950</v>
      </c>
      <c r="F32" s="627" t="s">
        <v>194</v>
      </c>
      <c r="G32" s="627" t="s">
        <v>1945</v>
      </c>
      <c r="H32" s="585" t="s">
        <v>1951</v>
      </c>
      <c r="I32" s="628" t="s">
        <v>1949</v>
      </c>
      <c r="J32" s="612" t="s">
        <v>1928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1950</v>
      </c>
      <c r="F33" s="627" t="s">
        <v>1952</v>
      </c>
      <c r="G33" s="627" t="s">
        <v>1945</v>
      </c>
      <c r="H33" s="585" t="s">
        <v>1951</v>
      </c>
      <c r="I33" s="628" t="s">
        <v>1949</v>
      </c>
      <c r="J33" s="612" t="s">
        <v>1928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1911</v>
      </c>
      <c r="I34" s="612" t="s">
        <v>1928</v>
      </c>
      <c r="J34" s="612" t="s">
        <v>1928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1911</v>
      </c>
      <c r="I35" s="612" t="s">
        <v>1928</v>
      </c>
      <c r="J35" s="612" t="s">
        <v>1928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1911</v>
      </c>
      <c r="I36" s="612" t="s">
        <v>1928</v>
      </c>
      <c r="J36" s="612" t="s">
        <v>1928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1953</v>
      </c>
      <c r="I37" s="612" t="s">
        <v>1928</v>
      </c>
      <c r="J37" s="612" t="s">
        <v>1928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1953</v>
      </c>
      <c r="I38" s="612" t="s">
        <v>1939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1954</v>
      </c>
      <c r="I39" s="612" t="s">
        <v>1928</v>
      </c>
      <c r="J39" s="612" t="s">
        <v>1928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1954</v>
      </c>
      <c r="I40" s="612" t="s">
        <v>1928</v>
      </c>
      <c r="J40" s="612" t="s">
        <v>1928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1928</v>
      </c>
      <c r="J41" s="612" t="s">
        <v>1928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1928</v>
      </c>
      <c r="J42" s="612" t="s">
        <v>1928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385</v>
      </c>
      <c r="F6" s="605" t="s">
        <v>1956</v>
      </c>
      <c r="G6" s="605" t="s">
        <v>1957</v>
      </c>
      <c r="H6" s="605" t="s">
        <v>1958</v>
      </c>
      <c r="I6" s="605" t="s">
        <v>1957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1462</v>
      </c>
      <c r="G11" s="689" t="s">
        <v>1959</v>
      </c>
      <c r="H11" s="689" t="s">
        <v>1462</v>
      </c>
      <c r="I11" s="689" t="s">
        <v>1959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1462</v>
      </c>
      <c r="G12" s="689" t="s">
        <v>1959</v>
      </c>
      <c r="H12" s="689" t="s">
        <v>1462</v>
      </c>
      <c r="I12" s="689" t="s">
        <v>1959</v>
      </c>
      <c r="J12" s="583" t="s">
        <v>891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1462</v>
      </c>
      <c r="G13" s="689" t="s">
        <v>1959</v>
      </c>
      <c r="H13" s="689" t="s">
        <v>1462</v>
      </c>
      <c r="I13" s="689" t="s">
        <v>1959</v>
      </c>
      <c r="J13" s="583" t="s">
        <v>891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1961</v>
      </c>
      <c r="G14" s="587" t="s">
        <v>1962</v>
      </c>
      <c r="H14" s="585" t="s">
        <v>979</v>
      </c>
      <c r="I14" s="627" t="s">
        <v>195</v>
      </c>
      <c r="J14" s="583" t="s">
        <v>891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1961</v>
      </c>
      <c r="G15" s="639" t="s">
        <v>1963</v>
      </c>
      <c r="H15" s="585" t="s">
        <v>1964</v>
      </c>
      <c r="I15" s="627" t="s">
        <v>195</v>
      </c>
      <c r="J15" s="583" t="s">
        <v>1965</v>
      </c>
      <c r="K15" s="60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1961</v>
      </c>
      <c r="G16" s="639" t="s">
        <v>1963</v>
      </c>
      <c r="H16" s="585" t="s">
        <v>1964</v>
      </c>
      <c r="I16" s="627" t="s">
        <v>221</v>
      </c>
      <c r="J16" s="583" t="s">
        <v>1965</v>
      </c>
      <c r="K16" s="60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1966</v>
      </c>
      <c r="G17" s="656" t="s">
        <v>1967</v>
      </c>
      <c r="H17" s="585" t="s">
        <v>1964</v>
      </c>
      <c r="I17" s="627" t="s">
        <v>221</v>
      </c>
      <c r="J17" s="583" t="s">
        <v>1965</v>
      </c>
      <c r="K17" s="60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1968</v>
      </c>
      <c r="G18" s="657" t="s">
        <v>1969</v>
      </c>
      <c r="H18" s="585" t="s">
        <v>1936</v>
      </c>
      <c r="I18" s="627" t="s">
        <v>221</v>
      </c>
      <c r="J18" s="583" t="s">
        <v>1965</v>
      </c>
      <c r="K18" s="60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1968</v>
      </c>
      <c r="G19" s="657" t="s">
        <v>1970</v>
      </c>
      <c r="H19" s="585" t="s">
        <v>1936</v>
      </c>
      <c r="I19" s="657" t="s">
        <v>1971</v>
      </c>
      <c r="J19" s="583" t="s">
        <v>1965</v>
      </c>
      <c r="K19" s="60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1972</v>
      </c>
      <c r="G20" s="657" t="s">
        <v>1970</v>
      </c>
      <c r="H20" s="585" t="s">
        <v>1928</v>
      </c>
      <c r="I20" s="657" t="s">
        <v>1973</v>
      </c>
      <c r="J20" s="583" t="s">
        <v>1965</v>
      </c>
      <c r="K20" s="60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1972</v>
      </c>
      <c r="G21" s="657" t="s">
        <v>1970</v>
      </c>
      <c r="H21" s="585" t="s">
        <v>1928</v>
      </c>
      <c r="I21" s="670" t="s">
        <v>1973</v>
      </c>
      <c r="J21" s="583" t="s">
        <v>1965</v>
      </c>
      <c r="K21" s="60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1972</v>
      </c>
      <c r="G22" s="657" t="s">
        <v>1970</v>
      </c>
      <c r="H22" s="585" t="s">
        <v>1975</v>
      </c>
      <c r="I22" s="670" t="s">
        <v>1973</v>
      </c>
      <c r="J22" s="583" t="s">
        <v>1939</v>
      </c>
      <c r="K22" s="60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1976</v>
      </c>
      <c r="G23" s="657" t="s">
        <v>1977</v>
      </c>
      <c r="H23" s="669" t="s">
        <v>1978</v>
      </c>
      <c r="I23" s="670" t="s">
        <v>1979</v>
      </c>
      <c r="J23" s="583" t="s">
        <v>1980</v>
      </c>
      <c r="K23" s="608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1976</v>
      </c>
      <c r="G24" s="657" t="s">
        <v>1981</v>
      </c>
      <c r="H24" s="669" t="s">
        <v>1982</v>
      </c>
      <c r="I24" s="670" t="s">
        <v>1979</v>
      </c>
      <c r="J24" s="583" t="s">
        <v>1980</v>
      </c>
      <c r="K24" s="60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0</v>
      </c>
      <c r="O24" s="326" t="s">
        <v>1983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1976</v>
      </c>
      <c r="G25" s="657" t="s">
        <v>1984</v>
      </c>
      <c r="H25" s="669" t="s">
        <v>1985</v>
      </c>
      <c r="I25" s="657" t="s">
        <v>1986</v>
      </c>
      <c r="J25" s="583" t="s">
        <v>1980</v>
      </c>
      <c r="K25" s="60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1976</v>
      </c>
      <c r="G26" s="657" t="s">
        <v>1984</v>
      </c>
      <c r="H26" s="669" t="s">
        <v>1985</v>
      </c>
      <c r="I26" s="657" t="s">
        <v>1987</v>
      </c>
      <c r="J26" s="583" t="s">
        <v>1980</v>
      </c>
      <c r="K26" s="60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1988</v>
      </c>
      <c r="G27" s="657" t="s">
        <v>1981</v>
      </c>
      <c r="H27" s="585" t="s">
        <v>1985</v>
      </c>
      <c r="I27" s="657" t="s">
        <v>1989</v>
      </c>
      <c r="J27" s="583" t="s">
        <v>193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1988</v>
      </c>
      <c r="G28" s="657" t="s">
        <v>1990</v>
      </c>
      <c r="H28" s="585" t="s">
        <v>1982</v>
      </c>
      <c r="I28" s="657" t="s">
        <v>1989</v>
      </c>
      <c r="J28" s="583" t="s">
        <v>1980</v>
      </c>
      <c r="K28" s="60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996</v>
      </c>
      <c r="G29" s="657" t="s">
        <v>1991</v>
      </c>
      <c r="H29" s="585" t="s">
        <v>1982</v>
      </c>
      <c r="I29" s="657" t="s">
        <v>1944</v>
      </c>
      <c r="J29" s="583" t="s">
        <v>1980</v>
      </c>
      <c r="K29" s="60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1992</v>
      </c>
      <c r="N29" s="643">
        <f>COUNTIF(E7:K44, "*Heng*")/2</f>
        <v>3.5</v>
      </c>
      <c r="O29" s="655" t="s">
        <v>1993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996</v>
      </c>
      <c r="G30" s="657" t="s">
        <v>1991</v>
      </c>
      <c r="H30" s="585" t="s">
        <v>1994</v>
      </c>
      <c r="I30" s="657" t="s">
        <v>1995</v>
      </c>
      <c r="J30" s="583" t="s">
        <v>1980</v>
      </c>
      <c r="K30" s="608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996</v>
      </c>
      <c r="G31" s="627" t="s">
        <v>1928</v>
      </c>
      <c r="H31" s="585" t="s">
        <v>1994</v>
      </c>
      <c r="I31" s="657" t="s">
        <v>1995</v>
      </c>
      <c r="J31" s="583" t="s">
        <v>1980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996</v>
      </c>
      <c r="G32" s="627" t="s">
        <v>1928</v>
      </c>
      <c r="H32" s="585" t="s">
        <v>1932</v>
      </c>
      <c r="I32" s="657" t="s">
        <v>1995</v>
      </c>
      <c r="J32" s="583" t="s">
        <v>1980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996</v>
      </c>
      <c r="G33" s="627" t="s">
        <v>1996</v>
      </c>
      <c r="H33" s="585" t="s">
        <v>1932</v>
      </c>
      <c r="I33" s="657" t="s">
        <v>1995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2001</v>
      </c>
      <c r="B48" s="661"/>
      <c r="C48" s="660" t="s">
        <v>1998</v>
      </c>
      <c r="D48" s="61" t="s">
        <v>2002</v>
      </c>
      <c r="M48" s="61"/>
      <c r="N48" s="62"/>
      <c r="O48" s="61"/>
    </row>
    <row r="49" spans="1:15">
      <c r="A49" t="s">
        <v>2003</v>
      </c>
      <c r="B49" s="663"/>
      <c r="C49" s="660" t="s">
        <v>1998</v>
      </c>
      <c r="D49" s="255" t="s">
        <v>2004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2005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1871</v>
      </c>
      <c r="M5" s="644" t="s">
        <v>82</v>
      </c>
      <c r="N5" s="442" t="s">
        <v>83</v>
      </c>
      <c r="O5" s="664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2008</v>
      </c>
      <c r="F6" s="605" t="s">
        <v>2008</v>
      </c>
      <c r="G6" s="605" t="s">
        <v>2008</v>
      </c>
      <c r="H6" s="605" t="s">
        <v>2008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521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521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2010</v>
      </c>
      <c r="F11" s="689" t="s">
        <v>2010</v>
      </c>
      <c r="G11" s="689" t="s">
        <v>2010</v>
      </c>
      <c r="H11" s="690" t="s">
        <v>2010</v>
      </c>
      <c r="I11" s="691" t="s">
        <v>2010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1907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2010</v>
      </c>
      <c r="F12" s="689" t="s">
        <v>2010</v>
      </c>
      <c r="G12" s="689" t="s">
        <v>2010</v>
      </c>
      <c r="H12" s="690" t="s">
        <v>2010</v>
      </c>
      <c r="I12" s="691" t="s">
        <v>2010</v>
      </c>
      <c r="J12" s="583" t="s">
        <v>1965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2010</v>
      </c>
      <c r="F13" s="689" t="s">
        <v>2010</v>
      </c>
      <c r="G13" s="689" t="s">
        <v>2010</v>
      </c>
      <c r="H13" s="690" t="s">
        <v>2010</v>
      </c>
      <c r="I13" s="691" t="s">
        <v>2010</v>
      </c>
      <c r="J13" s="583" t="s">
        <v>1965</v>
      </c>
      <c r="K13" s="583" t="s">
        <v>2011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2013</v>
      </c>
      <c r="F14" s="587" t="s">
        <v>2013</v>
      </c>
      <c r="G14" s="675" t="s">
        <v>2014</v>
      </c>
      <c r="H14" s="658" t="s">
        <v>2015</v>
      </c>
      <c r="I14" s="627" t="s">
        <v>2015</v>
      </c>
      <c r="J14" s="583" t="s">
        <v>1965</v>
      </c>
      <c r="K14" s="583" t="s">
        <v>2011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1907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2016</v>
      </c>
      <c r="F15" s="671" t="s">
        <v>2013</v>
      </c>
      <c r="G15" s="677" t="s">
        <v>2017</v>
      </c>
      <c r="H15" s="658" t="s">
        <v>2015</v>
      </c>
      <c r="I15" s="627" t="s">
        <v>1996</v>
      </c>
      <c r="J15" s="583" t="s">
        <v>1965</v>
      </c>
      <c r="K15" s="583" t="s">
        <v>2011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2018</v>
      </c>
      <c r="F16" s="672" t="s">
        <v>2013</v>
      </c>
      <c r="G16" s="677" t="s">
        <v>2017</v>
      </c>
      <c r="H16" s="658" t="s">
        <v>2019</v>
      </c>
      <c r="I16" s="627" t="s">
        <v>2020</v>
      </c>
      <c r="J16" s="583" t="s">
        <v>1965</v>
      </c>
      <c r="K16" s="583" t="s">
        <v>2011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1960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2018</v>
      </c>
      <c r="F17" s="673" t="s">
        <v>2021</v>
      </c>
      <c r="G17" s="677" t="s">
        <v>2017</v>
      </c>
      <c r="H17" s="658" t="s">
        <v>2019</v>
      </c>
      <c r="I17" s="627" t="s">
        <v>2022</v>
      </c>
      <c r="J17" s="583" t="s">
        <v>1965</v>
      </c>
      <c r="K17" s="583" t="s">
        <v>2011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1960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2023</v>
      </c>
      <c r="F18" s="673" t="s">
        <v>2024</v>
      </c>
      <c r="G18" s="677" t="s">
        <v>2017</v>
      </c>
      <c r="H18" s="674" t="s">
        <v>2025</v>
      </c>
      <c r="I18" s="627" t="s">
        <v>2022</v>
      </c>
      <c r="J18" s="583" t="s">
        <v>1965</v>
      </c>
      <c r="K18" s="583" t="s">
        <v>2011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1960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2023</v>
      </c>
      <c r="F19" s="673" t="s">
        <v>2024</v>
      </c>
      <c r="G19" s="677" t="s">
        <v>2026</v>
      </c>
      <c r="H19" s="674" t="s">
        <v>2025</v>
      </c>
      <c r="I19" s="627" t="s">
        <v>2020</v>
      </c>
      <c r="J19" s="583" t="s">
        <v>1965</v>
      </c>
      <c r="K19" s="583" t="s">
        <v>2011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2023</v>
      </c>
      <c r="F20" s="673" t="s">
        <v>2027</v>
      </c>
      <c r="G20" s="677" t="s">
        <v>2026</v>
      </c>
      <c r="H20" s="674" t="s">
        <v>2025</v>
      </c>
      <c r="I20" s="627" t="s">
        <v>2022</v>
      </c>
      <c r="J20" s="583" t="s">
        <v>1965</v>
      </c>
      <c r="K20" s="583" t="s">
        <v>2011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2023</v>
      </c>
      <c r="F21" s="673" t="s">
        <v>2028</v>
      </c>
      <c r="G21" s="677" t="s">
        <v>2026</v>
      </c>
      <c r="H21" s="674" t="s">
        <v>2025</v>
      </c>
      <c r="I21" s="627" t="s">
        <v>2029</v>
      </c>
      <c r="J21" s="583" t="s">
        <v>1965</v>
      </c>
      <c r="K21" s="583" t="s">
        <v>2011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2023</v>
      </c>
      <c r="F22" s="673" t="s">
        <v>2028</v>
      </c>
      <c r="G22" s="677" t="s">
        <v>2030</v>
      </c>
      <c r="H22" s="674" t="s">
        <v>2031</v>
      </c>
      <c r="I22" s="657" t="s">
        <v>2032</v>
      </c>
      <c r="J22" s="583" t="s">
        <v>1965</v>
      </c>
      <c r="K22" s="583" t="s">
        <v>2011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2023</v>
      </c>
      <c r="F23" s="656" t="s">
        <v>2033</v>
      </c>
      <c r="G23" s="676" t="s">
        <v>1939</v>
      </c>
      <c r="H23" s="658" t="s">
        <v>2034</v>
      </c>
      <c r="I23" s="657" t="s">
        <v>2032</v>
      </c>
      <c r="J23" s="583" t="s">
        <v>1965</v>
      </c>
      <c r="K23" s="583" t="s">
        <v>2035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2036</v>
      </c>
      <c r="F24" s="656" t="s">
        <v>2021</v>
      </c>
      <c r="G24" s="657" t="s">
        <v>2037</v>
      </c>
      <c r="H24" s="658" t="s">
        <v>1990</v>
      </c>
      <c r="I24" s="657" t="s">
        <v>2032</v>
      </c>
      <c r="J24" s="583"/>
      <c r="K24" s="583" t="s">
        <v>2035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2.5</v>
      </c>
      <c r="O24" s="417" t="s">
        <v>1960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1949</v>
      </c>
      <c r="F25" s="656" t="s">
        <v>2028</v>
      </c>
      <c r="G25" s="657" t="s">
        <v>2037</v>
      </c>
      <c r="H25" s="658" t="s">
        <v>2038</v>
      </c>
      <c r="I25" s="657" t="s">
        <v>2039</v>
      </c>
      <c r="J25" s="583" t="s">
        <v>1980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2040</v>
      </c>
      <c r="F26" s="656" t="s">
        <v>2021</v>
      </c>
      <c r="G26" s="657" t="s">
        <v>2037</v>
      </c>
      <c r="H26" s="658" t="s">
        <v>2038</v>
      </c>
      <c r="I26" s="657" t="s">
        <v>2041</v>
      </c>
      <c r="J26" s="583" t="s">
        <v>1980</v>
      </c>
      <c r="K26" s="583" t="s">
        <v>2035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2023</v>
      </c>
      <c r="F27" s="657" t="s">
        <v>2015</v>
      </c>
      <c r="G27" s="657" t="s">
        <v>2037</v>
      </c>
      <c r="H27" s="658" t="s">
        <v>2042</v>
      </c>
      <c r="I27" s="657" t="s">
        <v>2043</v>
      </c>
      <c r="J27" s="583" t="s">
        <v>1980</v>
      </c>
      <c r="K27" s="583" t="s">
        <v>2035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2023</v>
      </c>
      <c r="F28" s="657" t="s">
        <v>2044</v>
      </c>
      <c r="G28" s="657" t="s">
        <v>2037</v>
      </c>
      <c r="H28" s="658" t="s">
        <v>2014</v>
      </c>
      <c r="I28" s="657" t="s">
        <v>2045</v>
      </c>
      <c r="J28" s="583" t="s">
        <v>1980</v>
      </c>
      <c r="K28" s="583" t="s">
        <v>2035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1976</v>
      </c>
      <c r="F29" s="657" t="s">
        <v>2044</v>
      </c>
      <c r="G29" s="657" t="s">
        <v>2037</v>
      </c>
      <c r="H29" s="658" t="s">
        <v>1949</v>
      </c>
      <c r="I29" s="657" t="s">
        <v>2046</v>
      </c>
      <c r="J29" s="583" t="s">
        <v>1980</v>
      </c>
      <c r="K29" s="583" t="s">
        <v>2035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242</v>
      </c>
      <c r="F30" s="628" t="s">
        <v>256</v>
      </c>
      <c r="G30" s="657" t="s">
        <v>2037</v>
      </c>
      <c r="H30" s="658" t="s">
        <v>1949</v>
      </c>
      <c r="I30" s="657" t="s">
        <v>2047</v>
      </c>
      <c r="J30" s="583" t="s">
        <v>1980</v>
      </c>
      <c r="K30" s="583" t="s">
        <v>2035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2048</v>
      </c>
      <c r="N30" s="418">
        <f>COUNTIF(E7:K44, "*Phay*")/2</f>
        <v>0</v>
      </c>
      <c r="O30" s="418" t="s">
        <v>2049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242</v>
      </c>
      <c r="F31" s="628" t="s">
        <v>256</v>
      </c>
      <c r="G31" s="657" t="s">
        <v>2050</v>
      </c>
      <c r="H31" s="658" t="s">
        <v>1949</v>
      </c>
      <c r="I31" s="657" t="s">
        <v>2051</v>
      </c>
      <c r="J31" s="583" t="s">
        <v>1980</v>
      </c>
      <c r="K31" s="583" t="s">
        <v>2035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242</v>
      </c>
      <c r="F32" s="628" t="s">
        <v>256</v>
      </c>
      <c r="G32" s="657" t="s">
        <v>2052</v>
      </c>
      <c r="H32" s="585" t="s">
        <v>1944</v>
      </c>
      <c r="I32" s="657" t="s">
        <v>2053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242</v>
      </c>
      <c r="F33" s="628" t="s">
        <v>256</v>
      </c>
      <c r="G33" s="657" t="s">
        <v>2054</v>
      </c>
      <c r="H33" s="585" t="s">
        <v>1944</v>
      </c>
      <c r="I33" s="657" t="s">
        <v>2051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2055</v>
      </c>
      <c r="H34" s="612"/>
      <c r="I34" s="612" t="s">
        <v>2056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2055</v>
      </c>
      <c r="H35" s="612"/>
      <c r="I35" s="612" t="s">
        <v>2057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1939</v>
      </c>
      <c r="H36" s="612"/>
      <c r="I36" s="612" t="s">
        <v>2058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1939</v>
      </c>
      <c r="H37" s="612"/>
      <c r="I37" s="612" t="s">
        <v>2058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1939</v>
      </c>
      <c r="H38" s="613"/>
      <c r="I38" s="612" t="s">
        <v>2057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1939</v>
      </c>
      <c r="H39" s="613"/>
      <c r="I39" s="612" t="s">
        <v>2058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1939</v>
      </c>
      <c r="H40" s="614"/>
      <c r="I40" s="612" t="s">
        <v>2059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1939</v>
      </c>
      <c r="H41" s="615"/>
      <c r="I41" s="612" t="s">
        <v>2060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1939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F48" s="569"/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2063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2064</v>
      </c>
      <c r="F6" s="605" t="s">
        <v>2064</v>
      </c>
      <c r="G6" s="605" t="s">
        <v>2064</v>
      </c>
      <c r="H6" s="605" t="s">
        <v>2064</v>
      </c>
      <c r="I6" s="605" t="s">
        <v>2064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2066</v>
      </c>
      <c r="F11" s="692" t="s">
        <v>2066</v>
      </c>
      <c r="G11" s="692" t="s">
        <v>2066</v>
      </c>
      <c r="H11" s="692" t="s">
        <v>2066</v>
      </c>
      <c r="I11" s="692" t="s">
        <v>2066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2066</v>
      </c>
      <c r="F12" s="692" t="s">
        <v>2066</v>
      </c>
      <c r="G12" s="692" t="s">
        <v>2066</v>
      </c>
      <c r="H12" s="692" t="s">
        <v>2066</v>
      </c>
      <c r="I12" s="692" t="s">
        <v>2066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780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2066</v>
      </c>
      <c r="F13" s="692" t="s">
        <v>2066</v>
      </c>
      <c r="G13" s="692" t="s">
        <v>2066</v>
      </c>
      <c r="H13" s="692" t="s">
        <v>2067</v>
      </c>
      <c r="I13" s="692" t="s">
        <v>2066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2029</v>
      </c>
      <c r="F14" s="515" t="s">
        <v>2068</v>
      </c>
      <c r="G14" s="515" t="s">
        <v>2068</v>
      </c>
      <c r="H14" s="693" t="s">
        <v>2069</v>
      </c>
      <c r="I14" s="694" t="s">
        <v>2070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2029</v>
      </c>
      <c r="F15" s="515" t="s">
        <v>2068</v>
      </c>
      <c r="G15" s="515" t="s">
        <v>2068</v>
      </c>
      <c r="H15" s="693" t="s">
        <v>2069</v>
      </c>
      <c r="I15" s="695" t="s">
        <v>2071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2029</v>
      </c>
      <c r="F16" s="515" t="s">
        <v>2068</v>
      </c>
      <c r="G16" s="515" t="s">
        <v>2068</v>
      </c>
      <c r="H16" s="693" t="s">
        <v>2069</v>
      </c>
      <c r="I16" s="695" t="s">
        <v>2071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2029</v>
      </c>
      <c r="F17" s="515" t="s">
        <v>2072</v>
      </c>
      <c r="G17" s="338" t="s">
        <v>2068</v>
      </c>
      <c r="H17" s="693" t="s">
        <v>2069</v>
      </c>
      <c r="I17" s="694" t="s">
        <v>2073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2074</v>
      </c>
      <c r="F18" s="515" t="s">
        <v>2075</v>
      </c>
      <c r="G18" s="306" t="s">
        <v>2076</v>
      </c>
      <c r="H18" s="693" t="s">
        <v>2077</v>
      </c>
      <c r="I18" s="694" t="s">
        <v>2073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1976</v>
      </c>
      <c r="F19" s="515" t="s">
        <v>2075</v>
      </c>
      <c r="G19" s="306" t="s">
        <v>2079</v>
      </c>
      <c r="H19" s="693" t="s">
        <v>2080</v>
      </c>
      <c r="I19" s="694" t="s">
        <v>2081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1976</v>
      </c>
      <c r="F20" s="338" t="s">
        <v>2082</v>
      </c>
      <c r="G20" s="306" t="s">
        <v>2083</v>
      </c>
      <c r="H20" s="658" t="s">
        <v>2084</v>
      </c>
      <c r="I20" s="694" t="s">
        <v>2081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1976</v>
      </c>
      <c r="F21" s="338" t="s">
        <v>2082</v>
      </c>
      <c r="G21" s="306" t="s">
        <v>2083</v>
      </c>
      <c r="H21" s="658" t="s">
        <v>2084</v>
      </c>
      <c r="I21" s="694" t="s">
        <v>2081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1976</v>
      </c>
      <c r="F22" s="338" t="s">
        <v>2082</v>
      </c>
      <c r="G22" s="306" t="s">
        <v>2083</v>
      </c>
      <c r="H22" s="658" t="s">
        <v>2085</v>
      </c>
      <c r="I22" s="694" t="s">
        <v>2081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2086</v>
      </c>
      <c r="F23" s="338" t="s">
        <v>2087</v>
      </c>
      <c r="G23" s="306" t="s">
        <v>1932</v>
      </c>
      <c r="H23" s="658" t="s">
        <v>2088</v>
      </c>
      <c r="I23" s="694" t="s">
        <v>2089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2090</v>
      </c>
      <c r="F24" s="338" t="s">
        <v>2087</v>
      </c>
      <c r="G24" s="306" t="s">
        <v>1932</v>
      </c>
      <c r="H24" s="658" t="s">
        <v>2091</v>
      </c>
      <c r="I24" s="694" t="s">
        <v>2092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2093</v>
      </c>
      <c r="F25" s="338" t="s">
        <v>2087</v>
      </c>
      <c r="G25" s="306" t="s">
        <v>1932</v>
      </c>
      <c r="H25" s="658" t="s">
        <v>2091</v>
      </c>
      <c r="I25" s="694" t="s">
        <v>2092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2094</v>
      </c>
      <c r="F26" s="338" t="s">
        <v>2095</v>
      </c>
      <c r="G26" s="306" t="s">
        <v>1932</v>
      </c>
      <c r="H26" s="658" t="s">
        <v>2091</v>
      </c>
      <c r="I26" s="694" t="s">
        <v>2096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338" t="s">
        <v>2097</v>
      </c>
      <c r="G27" s="306" t="s">
        <v>1932</v>
      </c>
      <c r="H27" s="658" t="s">
        <v>2098</v>
      </c>
      <c r="I27" s="694" t="s">
        <v>2096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338" t="s">
        <v>2087</v>
      </c>
      <c r="G28" s="306" t="s">
        <v>1932</v>
      </c>
      <c r="H28" s="658" t="s">
        <v>2100</v>
      </c>
      <c r="I28" s="694" t="s">
        <v>2096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2099</v>
      </c>
      <c r="F29" s="515" t="s">
        <v>2083</v>
      </c>
      <c r="G29" s="306" t="s">
        <v>1932</v>
      </c>
      <c r="H29" s="658" t="s">
        <v>2101</v>
      </c>
      <c r="I29" s="694" t="s">
        <v>2102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2103</v>
      </c>
      <c r="F30" s="515" t="s">
        <v>2103</v>
      </c>
      <c r="G30" s="306" t="s">
        <v>1932</v>
      </c>
      <c r="H30" s="658" t="s">
        <v>2101</v>
      </c>
      <c r="I30" s="694" t="s">
        <v>2102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2103</v>
      </c>
      <c r="F31" s="515" t="s">
        <v>2103</v>
      </c>
      <c r="G31" s="306" t="s">
        <v>1932</v>
      </c>
      <c r="H31" s="658" t="s">
        <v>2101</v>
      </c>
      <c r="I31" s="694" t="s">
        <v>2104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2103</v>
      </c>
      <c r="F32" s="515" t="s">
        <v>2103</v>
      </c>
      <c r="G32" s="306" t="s">
        <v>1932</v>
      </c>
      <c r="H32" s="693" t="s">
        <v>2069</v>
      </c>
      <c r="I32" s="694" t="s">
        <v>2104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2103</v>
      </c>
      <c r="F33" s="515" t="s">
        <v>2103</v>
      </c>
      <c r="G33" s="306" t="s">
        <v>1932</v>
      </c>
      <c r="H33" s="693" t="s">
        <v>2069</v>
      </c>
      <c r="I33" s="694" t="s">
        <v>2105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1939</v>
      </c>
      <c r="H34" s="538" t="s">
        <v>2106</v>
      </c>
      <c r="I34" s="583" t="s">
        <v>2107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2106</v>
      </c>
      <c r="I35" s="583" t="s">
        <v>2107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1939</v>
      </c>
      <c r="I36" s="583" t="s">
        <v>2107</v>
      </c>
      <c r="J36" s="583"/>
      <c r="K36" s="553" t="s">
        <v>2108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2109</v>
      </c>
      <c r="I37" s="583" t="s">
        <v>2107</v>
      </c>
      <c r="J37" s="583"/>
      <c r="K37" s="553" t="s">
        <v>2108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1939</v>
      </c>
      <c r="I38" s="583" t="s">
        <v>2107</v>
      </c>
      <c r="J38" s="583"/>
      <c r="K38" s="553" t="s">
        <v>2108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1939</v>
      </c>
      <c r="I39" s="583" t="s">
        <v>2107</v>
      </c>
      <c r="J39" s="583"/>
      <c r="K39" s="553" t="s">
        <v>2108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1939</v>
      </c>
      <c r="I40" s="583" t="s">
        <v>2107</v>
      </c>
      <c r="J40" s="278"/>
      <c r="K40" s="553" t="s">
        <v>2108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2110</v>
      </c>
      <c r="J41" s="583"/>
      <c r="K41" s="553" t="s">
        <v>2108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2107</v>
      </c>
      <c r="J42" s="583"/>
      <c r="K42" s="553" t="s">
        <v>2108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2111</v>
      </c>
      <c r="J43" s="583"/>
      <c r="K43" s="553" t="s">
        <v>2108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0" t="s">
        <v>2112</v>
      </c>
      <c r="C60" s="850"/>
      <c r="D60" s="850"/>
      <c r="E60" s="850"/>
    </row>
    <row r="61" spans="1:15">
      <c r="B61" s="850" t="s">
        <v>2113</v>
      </c>
      <c r="C61" s="850"/>
      <c r="D61" s="828"/>
      <c r="E61" s="828"/>
      <c r="F61" s="828"/>
    </row>
    <row r="62" spans="1:15">
      <c r="B62" s="850" t="s">
        <v>2114</v>
      </c>
      <c r="C62" s="850"/>
      <c r="D62" s="850"/>
      <c r="E62" s="850"/>
      <c r="F62" s="850"/>
    </row>
    <row r="63" spans="1:15">
      <c r="B63" s="850" t="s">
        <v>2115</v>
      </c>
      <c r="C63" s="850"/>
      <c r="D63" s="850"/>
      <c r="E63" s="850"/>
      <c r="F63" s="850"/>
    </row>
    <row r="64" spans="1:15">
      <c r="B64" s="850" t="s">
        <v>2116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2119</v>
      </c>
      <c r="G11" s="692" t="s">
        <v>2119</v>
      </c>
      <c r="H11" s="692" t="s">
        <v>2119</v>
      </c>
      <c r="I11" s="692" t="s">
        <v>2119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6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2119</v>
      </c>
      <c r="G12" s="692" t="s">
        <v>2119</v>
      </c>
      <c r="H12" s="692" t="s">
        <v>2119</v>
      </c>
      <c r="I12" s="692" t="s">
        <v>2119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2119</v>
      </c>
      <c r="G13" s="692" t="s">
        <v>2119</v>
      </c>
      <c r="H13" s="692" t="s">
        <v>2119</v>
      </c>
      <c r="I13" s="692" t="s">
        <v>2119</v>
      </c>
      <c r="J13" s="583" t="s">
        <v>2121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414</v>
      </c>
      <c r="G14" s="515" t="s">
        <v>2097</v>
      </c>
      <c r="H14" s="702" t="s">
        <v>2122</v>
      </c>
      <c r="I14" s="452" t="s">
        <v>2095</v>
      </c>
      <c r="J14" s="583" t="s">
        <v>2121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414</v>
      </c>
      <c r="G15" s="515" t="s">
        <v>2097</v>
      </c>
      <c r="H15" s="702" t="s">
        <v>2122</v>
      </c>
      <c r="I15" s="452" t="s">
        <v>2123</v>
      </c>
      <c r="J15" s="583" t="s">
        <v>2121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414</v>
      </c>
      <c r="G16" s="515" t="s">
        <v>2097</v>
      </c>
      <c r="H16" s="702" t="s">
        <v>2122</v>
      </c>
      <c r="I16" s="452" t="s">
        <v>2123</v>
      </c>
      <c r="J16" s="583" t="s">
        <v>2124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2126</v>
      </c>
      <c r="G17" s="515" t="s">
        <v>2127</v>
      </c>
      <c r="H17" s="702" t="s">
        <v>2122</v>
      </c>
      <c r="I17" s="452" t="s">
        <v>2014</v>
      </c>
      <c r="J17" s="583" t="s">
        <v>2124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2086</v>
      </c>
      <c r="G18" s="515" t="s">
        <v>2087</v>
      </c>
      <c r="H18" s="703" t="s">
        <v>2033</v>
      </c>
      <c r="I18" s="452" t="s">
        <v>2014</v>
      </c>
      <c r="J18" s="583" t="s">
        <v>2124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2086</v>
      </c>
      <c r="G19" s="515" t="s">
        <v>2128</v>
      </c>
      <c r="H19" s="703" t="s">
        <v>2033</v>
      </c>
      <c r="I19" s="452" t="s">
        <v>2033</v>
      </c>
      <c r="J19" s="583" t="s">
        <v>2124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2086</v>
      </c>
      <c r="G20" s="515" t="s">
        <v>2094</v>
      </c>
      <c r="H20" s="703" t="s">
        <v>2033</v>
      </c>
      <c r="I20" s="452" t="s">
        <v>2033</v>
      </c>
      <c r="J20" s="583" t="s">
        <v>2124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2086</v>
      </c>
      <c r="G21" s="515" t="s">
        <v>2094</v>
      </c>
      <c r="H21" s="703" t="s">
        <v>2033</v>
      </c>
      <c r="I21" s="452" t="s">
        <v>2033</v>
      </c>
      <c r="J21" s="583" t="s">
        <v>2124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2086</v>
      </c>
      <c r="G22" s="452" t="s">
        <v>2094</v>
      </c>
      <c r="H22" s="703" t="s">
        <v>2033</v>
      </c>
      <c r="I22" s="452" t="s">
        <v>2033</v>
      </c>
      <c r="J22" s="583" t="s">
        <v>2124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2086</v>
      </c>
      <c r="G23" s="452" t="s">
        <v>2129</v>
      </c>
      <c r="H23" s="703" t="s">
        <v>2033</v>
      </c>
      <c r="I23" s="452" t="s">
        <v>2130</v>
      </c>
      <c r="J23" s="583" t="s">
        <v>2124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2074</v>
      </c>
      <c r="G24" s="452" t="s">
        <v>1936</v>
      </c>
      <c r="H24" s="452" t="s">
        <v>2123</v>
      </c>
      <c r="I24" s="452" t="s">
        <v>2131</v>
      </c>
      <c r="J24" s="583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2132</v>
      </c>
      <c r="G25" s="452" t="s">
        <v>1936</v>
      </c>
      <c r="H25" s="452" t="s">
        <v>330</v>
      </c>
      <c r="I25" s="452" t="s">
        <v>2131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2133</v>
      </c>
      <c r="G26" s="452" t="s">
        <v>2134</v>
      </c>
      <c r="H26" s="452" t="s">
        <v>330</v>
      </c>
      <c r="I26" s="452" t="s">
        <v>2131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2135</v>
      </c>
      <c r="G27" s="452" t="s">
        <v>2134</v>
      </c>
      <c r="H27" s="452" t="s">
        <v>330</v>
      </c>
      <c r="I27" s="452" t="s">
        <v>2131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2135</v>
      </c>
      <c r="G28" s="452" t="s">
        <v>2134</v>
      </c>
      <c r="H28" s="452" t="s">
        <v>2136</v>
      </c>
      <c r="I28" s="452" t="s">
        <v>2131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2135</v>
      </c>
      <c r="G29" s="452" t="s">
        <v>330</v>
      </c>
      <c r="H29" s="452" t="s">
        <v>2137</v>
      </c>
      <c r="I29" s="452" t="s">
        <v>2138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2135</v>
      </c>
      <c r="G30" s="452" t="s">
        <v>330</v>
      </c>
      <c r="H30" s="452" t="s">
        <v>2139</v>
      </c>
      <c r="I30" s="452" t="s">
        <v>2138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1940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2141</v>
      </c>
      <c r="G31" s="452" t="s">
        <v>330</v>
      </c>
      <c r="H31" s="452" t="s">
        <v>2142</v>
      </c>
      <c r="I31" s="452" t="s">
        <v>2143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1940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2141</v>
      </c>
      <c r="G32" s="452" t="s">
        <v>330</v>
      </c>
      <c r="H32" s="452" t="s">
        <v>2142</v>
      </c>
      <c r="I32" s="452" t="s">
        <v>2145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2146</v>
      </c>
      <c r="G33" s="452" t="s">
        <v>330</v>
      </c>
      <c r="H33" s="452" t="s">
        <v>2147</v>
      </c>
      <c r="I33" s="452" t="s">
        <v>2145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2148</v>
      </c>
      <c r="I34" s="607" t="s">
        <v>2149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2150</v>
      </c>
      <c r="I35" s="607" t="s">
        <v>2151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2152</v>
      </c>
      <c r="I36" s="607" t="s">
        <v>2153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2150</v>
      </c>
      <c r="I37" s="607" t="s">
        <v>2154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2150</v>
      </c>
      <c r="I38" s="607" t="s">
        <v>2155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2150</v>
      </c>
      <c r="I39" s="607" t="s">
        <v>2155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2150</v>
      </c>
      <c r="I40" s="607" t="s">
        <v>2155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2150</v>
      </c>
      <c r="I41" s="607" t="s">
        <v>2155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2157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2161</v>
      </c>
      <c r="F11" s="692" t="s">
        <v>2161</v>
      </c>
      <c r="G11" s="692" t="s">
        <v>2161</v>
      </c>
      <c r="H11" s="692" t="s">
        <v>2161</v>
      </c>
      <c r="I11" s="692" t="s">
        <v>2161</v>
      </c>
      <c r="J11" s="458"/>
      <c r="K11" s="459" t="s">
        <v>2160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2161</v>
      </c>
      <c r="F12" s="692" t="s">
        <v>2161</v>
      </c>
      <c r="G12" s="692" t="s">
        <v>2161</v>
      </c>
      <c r="H12" s="692" t="s">
        <v>2161</v>
      </c>
      <c r="I12" s="692" t="s">
        <v>2161</v>
      </c>
      <c r="J12" s="458"/>
      <c r="K12" s="459" t="s">
        <v>2160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2161</v>
      </c>
      <c r="F13" s="692" t="s">
        <v>2161</v>
      </c>
      <c r="G13" s="692" t="s">
        <v>2161</v>
      </c>
      <c r="H13" s="692" t="s">
        <v>2161</v>
      </c>
      <c r="I13" s="692" t="s">
        <v>2161</v>
      </c>
      <c r="J13" s="458"/>
      <c r="K13" s="459" t="s">
        <v>2160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2162</v>
      </c>
      <c r="F14" s="515" t="s">
        <v>2163</v>
      </c>
      <c r="G14" s="515" t="s">
        <v>2163</v>
      </c>
      <c r="H14" s="261" t="s">
        <v>2163</v>
      </c>
      <c r="I14" s="706" t="s">
        <v>2068</v>
      </c>
      <c r="J14" s="458"/>
      <c r="K14" s="459" t="s">
        <v>2160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2162</v>
      </c>
      <c r="F15" s="515" t="s">
        <v>2163</v>
      </c>
      <c r="G15" s="515" t="s">
        <v>2163</v>
      </c>
      <c r="H15" s="261" t="s">
        <v>2163</v>
      </c>
      <c r="I15" s="706" t="s">
        <v>2164</v>
      </c>
      <c r="J15" s="458"/>
      <c r="K15" s="459" t="s">
        <v>2160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2162</v>
      </c>
      <c r="F16" s="515" t="s">
        <v>2163</v>
      </c>
      <c r="G16" s="515" t="s">
        <v>2163</v>
      </c>
      <c r="H16" s="261" t="s">
        <v>2165</v>
      </c>
      <c r="I16" s="706" t="s">
        <v>2164</v>
      </c>
      <c r="J16" s="458"/>
      <c r="K16" s="459" t="s">
        <v>2160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1939</v>
      </c>
      <c r="F17" s="515" t="s">
        <v>2166</v>
      </c>
      <c r="G17" s="515" t="s">
        <v>2167</v>
      </c>
      <c r="H17" s="261" t="s">
        <v>2033</v>
      </c>
      <c r="I17" s="706" t="s">
        <v>2168</v>
      </c>
      <c r="J17" s="458"/>
      <c r="K17" s="459" t="s">
        <v>2160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2169</v>
      </c>
      <c r="F18" s="515" t="s">
        <v>2170</v>
      </c>
      <c r="G18" s="515" t="s">
        <v>2167</v>
      </c>
      <c r="H18" s="704" t="s">
        <v>2171</v>
      </c>
      <c r="I18" s="706" t="s">
        <v>2168</v>
      </c>
      <c r="J18" s="458"/>
      <c r="K18" s="459" t="s">
        <v>2160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2169</v>
      </c>
      <c r="F19" s="515" t="s">
        <v>2170</v>
      </c>
      <c r="G19" s="515" t="s">
        <v>2167</v>
      </c>
      <c r="H19" s="704" t="s">
        <v>2171</v>
      </c>
      <c r="I19" s="706" t="s">
        <v>2168</v>
      </c>
      <c r="J19" s="458"/>
      <c r="K19" s="459" t="s">
        <v>2160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2172</v>
      </c>
      <c r="F20" s="515" t="s">
        <v>2170</v>
      </c>
      <c r="G20" s="515" t="s">
        <v>2167</v>
      </c>
      <c r="H20" s="704" t="s">
        <v>2171</v>
      </c>
      <c r="I20" s="706" t="s">
        <v>2168</v>
      </c>
      <c r="J20" s="458"/>
      <c r="K20" s="459" t="s">
        <v>2160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2173</v>
      </c>
      <c r="F21" s="515" t="s">
        <v>2170</v>
      </c>
      <c r="G21" s="515" t="s">
        <v>2167</v>
      </c>
      <c r="H21" s="704" t="s">
        <v>2171</v>
      </c>
      <c r="I21" s="706" t="s">
        <v>2174</v>
      </c>
      <c r="J21" s="458"/>
      <c r="K21" s="459" t="s">
        <v>2160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2173</v>
      </c>
      <c r="F22" s="515" t="s">
        <v>2175</v>
      </c>
      <c r="G22" s="452" t="s">
        <v>2176</v>
      </c>
      <c r="H22" s="704" t="s">
        <v>196</v>
      </c>
      <c r="I22" s="706" t="s">
        <v>2174</v>
      </c>
      <c r="J22" s="458" t="s">
        <v>1939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2074</v>
      </c>
      <c r="F23" s="515" t="s">
        <v>2177</v>
      </c>
      <c r="G23" s="452" t="s">
        <v>2126</v>
      </c>
      <c r="H23" s="704" t="s">
        <v>196</v>
      </c>
      <c r="I23" s="706" t="s">
        <v>2178</v>
      </c>
      <c r="J23" s="458" t="s">
        <v>1939</v>
      </c>
      <c r="K23" s="459" t="s">
        <v>2160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2074</v>
      </c>
      <c r="F24" s="515" t="s">
        <v>2179</v>
      </c>
      <c r="G24" s="452" t="s">
        <v>2180</v>
      </c>
      <c r="H24" s="704" t="s">
        <v>196</v>
      </c>
      <c r="I24" s="706" t="s">
        <v>2178</v>
      </c>
      <c r="J24" s="458" t="s">
        <v>1939</v>
      </c>
      <c r="K24" s="459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2074</v>
      </c>
      <c r="F25" s="515" t="s">
        <v>2179</v>
      </c>
      <c r="G25" s="452" t="s">
        <v>2180</v>
      </c>
      <c r="H25" s="704" t="s">
        <v>196</v>
      </c>
      <c r="I25" s="706" t="s">
        <v>2122</v>
      </c>
      <c r="J25" s="458" t="s">
        <v>1939</v>
      </c>
      <c r="K25" s="459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2074</v>
      </c>
      <c r="F26" s="515" t="s">
        <v>2126</v>
      </c>
      <c r="G26" s="452" t="s">
        <v>2180</v>
      </c>
      <c r="H26" s="704" t="s">
        <v>196</v>
      </c>
      <c r="I26" s="706" t="s">
        <v>70</v>
      </c>
      <c r="J26" s="458"/>
      <c r="K26" s="459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515" t="s">
        <v>2126</v>
      </c>
      <c r="G27" s="452" t="s">
        <v>2180</v>
      </c>
      <c r="H27" s="704" t="s">
        <v>196</v>
      </c>
      <c r="I27" s="706" t="s">
        <v>2122</v>
      </c>
      <c r="J27" s="458"/>
      <c r="K27" s="459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452" t="s">
        <v>2181</v>
      </c>
      <c r="G28" s="452" t="s">
        <v>2087</v>
      </c>
      <c r="H28" s="704" t="s">
        <v>2119</v>
      </c>
      <c r="I28" s="706" t="s">
        <v>2122</v>
      </c>
      <c r="J28" s="458"/>
      <c r="K28" s="459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1972</v>
      </c>
      <c r="F29" s="452" t="s">
        <v>2181</v>
      </c>
      <c r="G29" s="452" t="s">
        <v>2087</v>
      </c>
      <c r="H29" s="704" t="s">
        <v>2119</v>
      </c>
      <c r="I29" s="706" t="s">
        <v>1944</v>
      </c>
      <c r="J29" s="458"/>
      <c r="K29" s="459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2182</v>
      </c>
      <c r="F30" s="452" t="s">
        <v>2183</v>
      </c>
      <c r="G30" s="452" t="s">
        <v>2087</v>
      </c>
      <c r="H30" s="704" t="s">
        <v>2119</v>
      </c>
      <c r="I30" s="706" t="s">
        <v>2122</v>
      </c>
      <c r="J30" s="458"/>
      <c r="K30" s="459" t="s">
        <v>2160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2182</v>
      </c>
      <c r="F31" s="452" t="s">
        <v>2181</v>
      </c>
      <c r="G31" s="452" t="s">
        <v>2087</v>
      </c>
      <c r="H31" s="704" t="s">
        <v>2119</v>
      </c>
      <c r="I31" s="706" t="s">
        <v>2122</v>
      </c>
      <c r="J31" s="458"/>
      <c r="K31" s="459" t="s">
        <v>2160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1907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2182</v>
      </c>
      <c r="F32" s="452" t="s">
        <v>2181</v>
      </c>
      <c r="G32" s="452" t="s">
        <v>2087</v>
      </c>
      <c r="H32" s="261" t="s">
        <v>2072</v>
      </c>
      <c r="I32" s="706" t="s">
        <v>2122</v>
      </c>
      <c r="J32" s="458"/>
      <c r="K32" s="459" t="s">
        <v>2160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2182</v>
      </c>
      <c r="F33" s="452" t="s">
        <v>361</v>
      </c>
      <c r="G33" s="452" t="s">
        <v>2072</v>
      </c>
      <c r="H33" s="261" t="s">
        <v>2072</v>
      </c>
      <c r="I33" s="706" t="s">
        <v>2122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2184</v>
      </c>
      <c r="F34" s="538" t="s">
        <v>70</v>
      </c>
      <c r="G34" s="538" t="s">
        <v>70</v>
      </c>
      <c r="H34" s="538"/>
      <c r="I34" s="537" t="s">
        <v>2185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2184</v>
      </c>
      <c r="F35" s="353"/>
      <c r="G35" s="350"/>
      <c r="H35" s="538"/>
      <c r="I35" s="537" t="s">
        <v>2185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2184</v>
      </c>
      <c r="F36" s="353"/>
      <c r="G36" s="350"/>
      <c r="H36" s="538"/>
      <c r="I36" s="537" t="s">
        <v>2185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2184</v>
      </c>
      <c r="F37" s="353"/>
      <c r="G37" s="337"/>
      <c r="H37" s="538"/>
      <c r="I37" s="537" t="s">
        <v>2185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2184</v>
      </c>
      <c r="F38" s="274"/>
      <c r="G38" s="337"/>
      <c r="H38" s="559"/>
      <c r="I38" s="537" t="s">
        <v>2185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2184</v>
      </c>
      <c r="F39" s="274"/>
      <c r="G39" s="337"/>
      <c r="H39" s="559"/>
      <c r="I39" s="537" t="s">
        <v>2186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2184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2184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2187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2189</v>
      </c>
      <c r="F11" s="689" t="s">
        <v>2189</v>
      </c>
      <c r="G11" s="689" t="s">
        <v>2189</v>
      </c>
      <c r="H11" s="689" t="s">
        <v>2189</v>
      </c>
      <c r="I11" s="689" t="s">
        <v>2189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9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2189</v>
      </c>
      <c r="F12" s="689" t="s">
        <v>2189</v>
      </c>
      <c r="G12" s="689" t="s">
        <v>2189</v>
      </c>
      <c r="H12" s="689" t="s">
        <v>2189</v>
      </c>
      <c r="I12" s="689" t="s">
        <v>2189</v>
      </c>
      <c r="J12" s="458" t="s">
        <v>891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2189</v>
      </c>
      <c r="F13" s="689" t="s">
        <v>2189</v>
      </c>
      <c r="G13" s="689" t="s">
        <v>2189</v>
      </c>
      <c r="H13" s="689" t="s">
        <v>2189</v>
      </c>
      <c r="I13" s="689" t="s">
        <v>2189</v>
      </c>
      <c r="J13" s="458" t="s">
        <v>891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2190</v>
      </c>
      <c r="F14" s="705" t="s">
        <v>2191</v>
      </c>
      <c r="G14" s="515" t="s">
        <v>2192</v>
      </c>
      <c r="H14" s="452" t="s">
        <v>2131</v>
      </c>
      <c r="I14" s="452" t="s">
        <v>2131</v>
      </c>
      <c r="J14" s="458" t="s">
        <v>891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2190</v>
      </c>
      <c r="F15" s="705" t="s">
        <v>2191</v>
      </c>
      <c r="G15" s="515" t="s">
        <v>2192</v>
      </c>
      <c r="H15" s="452" t="s">
        <v>2131</v>
      </c>
      <c r="I15" s="452" t="s">
        <v>2193</v>
      </c>
      <c r="J15" s="458" t="s">
        <v>891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2190</v>
      </c>
      <c r="F16" s="705" t="s">
        <v>2191</v>
      </c>
      <c r="G16" s="515" t="s">
        <v>2192</v>
      </c>
      <c r="H16" s="452" t="s">
        <v>2131</v>
      </c>
      <c r="I16" s="452" t="s">
        <v>2193</v>
      </c>
      <c r="J16" s="458" t="s">
        <v>891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2190</v>
      </c>
      <c r="F17" s="705" t="s">
        <v>2191</v>
      </c>
      <c r="G17" s="515" t="s">
        <v>2192</v>
      </c>
      <c r="H17" s="561" t="s">
        <v>2194</v>
      </c>
      <c r="I17" s="452" t="s">
        <v>2131</v>
      </c>
      <c r="J17" s="458" t="s">
        <v>891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2195</v>
      </c>
      <c r="F18" s="705" t="s">
        <v>2191</v>
      </c>
      <c r="G18" s="452" t="s">
        <v>1949</v>
      </c>
      <c r="H18" s="261" t="s">
        <v>2033</v>
      </c>
      <c r="I18" s="452" t="s">
        <v>2131</v>
      </c>
      <c r="J18" s="458" t="s">
        <v>891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2195</v>
      </c>
      <c r="F19" s="705" t="s">
        <v>2191</v>
      </c>
      <c r="G19" s="452" t="s">
        <v>2196</v>
      </c>
      <c r="H19" s="261" t="s">
        <v>2033</v>
      </c>
      <c r="I19" s="452" t="s">
        <v>2131</v>
      </c>
      <c r="J19" s="458" t="s">
        <v>891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2195</v>
      </c>
      <c r="F20" s="705" t="s">
        <v>2197</v>
      </c>
      <c r="G20" s="452" t="s">
        <v>2176</v>
      </c>
      <c r="H20" s="261" t="s">
        <v>2033</v>
      </c>
      <c r="I20" s="452" t="s">
        <v>2198</v>
      </c>
      <c r="J20" s="458" t="s">
        <v>891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2195</v>
      </c>
      <c r="F21" s="705" t="s">
        <v>2197</v>
      </c>
      <c r="G21" s="452" t="s">
        <v>2176</v>
      </c>
      <c r="H21" s="561" t="s">
        <v>2194</v>
      </c>
      <c r="I21" s="452" t="s">
        <v>2131</v>
      </c>
      <c r="J21" s="458" t="s">
        <v>891</v>
      </c>
      <c r="K21" s="460" t="s">
        <v>1939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2199</v>
      </c>
      <c r="F22" s="705" t="s">
        <v>2200</v>
      </c>
      <c r="G22" s="452" t="s">
        <v>1989</v>
      </c>
      <c r="H22" s="561" t="s">
        <v>2194</v>
      </c>
      <c r="I22" s="452" t="s">
        <v>2097</v>
      </c>
      <c r="J22" s="458" t="s">
        <v>891</v>
      </c>
      <c r="K22" s="460" t="s">
        <v>1939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2199</v>
      </c>
      <c r="F23" s="705" t="s">
        <v>2201</v>
      </c>
      <c r="G23" s="452" t="s">
        <v>2108</v>
      </c>
      <c r="H23" s="561" t="s">
        <v>2194</v>
      </c>
      <c r="I23" s="452" t="s">
        <v>2020</v>
      </c>
      <c r="J23" s="458" t="s">
        <v>891</v>
      </c>
      <c r="K23" s="460" t="s">
        <v>1939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2199</v>
      </c>
      <c r="F24" s="705" t="s">
        <v>2202</v>
      </c>
      <c r="G24" s="452" t="s">
        <v>582</v>
      </c>
      <c r="H24" s="561" t="s">
        <v>2194</v>
      </c>
      <c r="I24" s="306" t="s">
        <v>2122</v>
      </c>
      <c r="J24" s="458" t="s">
        <v>61</v>
      </c>
      <c r="K24" s="460" t="s">
        <v>1939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2123</v>
      </c>
      <c r="F25" s="705" t="s">
        <v>2202</v>
      </c>
      <c r="G25" s="452" t="s">
        <v>582</v>
      </c>
      <c r="H25" s="561" t="s">
        <v>2194</v>
      </c>
      <c r="I25" s="306" t="s">
        <v>2122</v>
      </c>
      <c r="J25" s="458" t="s">
        <v>1215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2123</v>
      </c>
      <c r="F26" s="705" t="s">
        <v>2203</v>
      </c>
      <c r="G26" s="452" t="s">
        <v>582</v>
      </c>
      <c r="H26" s="561" t="s">
        <v>2194</v>
      </c>
      <c r="I26" s="306" t="s">
        <v>2122</v>
      </c>
      <c r="J26" s="458" t="s">
        <v>1215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2135</v>
      </c>
      <c r="F27" s="694" t="s">
        <v>2204</v>
      </c>
      <c r="G27" s="452" t="s">
        <v>582</v>
      </c>
      <c r="H27" s="561" t="s">
        <v>2122</v>
      </c>
      <c r="I27" s="306" t="s">
        <v>2122</v>
      </c>
      <c r="J27" s="458" t="s">
        <v>1215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694" t="s">
        <v>2205</v>
      </c>
      <c r="G28" s="452" t="s">
        <v>2206</v>
      </c>
      <c r="H28" s="561" t="s">
        <v>2122</v>
      </c>
      <c r="I28" s="306" t="s">
        <v>2122</v>
      </c>
      <c r="J28" s="458" t="s">
        <v>1215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694" t="s">
        <v>2205</v>
      </c>
      <c r="G29" s="452" t="s">
        <v>2206</v>
      </c>
      <c r="H29" s="561" t="s">
        <v>2122</v>
      </c>
      <c r="I29" s="306" t="s">
        <v>2122</v>
      </c>
      <c r="J29" s="458" t="s">
        <v>1215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2207</v>
      </c>
      <c r="F30" s="694" t="s">
        <v>2205</v>
      </c>
      <c r="G30" s="452" t="s">
        <v>2206</v>
      </c>
      <c r="H30" s="561" t="s">
        <v>2122</v>
      </c>
      <c r="I30" s="306" t="s">
        <v>2122</v>
      </c>
      <c r="J30" s="458" t="s">
        <v>1215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2208</v>
      </c>
      <c r="F31" s="694" t="s">
        <v>2205</v>
      </c>
      <c r="G31" s="452" t="s">
        <v>2206</v>
      </c>
      <c r="H31" s="561" t="s">
        <v>2122</v>
      </c>
      <c r="I31" s="306" t="s">
        <v>2122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2208</v>
      </c>
      <c r="F32" s="694" t="s">
        <v>2205</v>
      </c>
      <c r="G32" s="452" t="s">
        <v>256</v>
      </c>
      <c r="H32" s="561" t="s">
        <v>2122</v>
      </c>
      <c r="I32" s="306" t="s">
        <v>2122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2209</v>
      </c>
      <c r="F33" s="694" t="s">
        <v>2205</v>
      </c>
      <c r="G33" s="452" t="s">
        <v>256</v>
      </c>
      <c r="H33" s="561" t="s">
        <v>1996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1871</v>
      </c>
      <c r="M5" s="644" t="s">
        <v>82</v>
      </c>
      <c r="N5" s="442" t="s">
        <v>83</v>
      </c>
      <c r="O5" s="652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2212</v>
      </c>
      <c r="F6" s="282" t="s">
        <v>2212</v>
      </c>
      <c r="G6" s="282" t="s">
        <v>2212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2065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2214</v>
      </c>
      <c r="F11" s="692" t="s">
        <v>2214</v>
      </c>
      <c r="G11" s="692" t="s">
        <v>2214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0</v>
      </c>
      <c r="O11" s="686" t="s">
        <v>2120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2214</v>
      </c>
      <c r="F12" s="692" t="s">
        <v>2214</v>
      </c>
      <c r="G12" s="692" t="s">
        <v>2214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2214</v>
      </c>
      <c r="F13" s="692" t="s">
        <v>2214</v>
      </c>
      <c r="G13" s="692" t="s">
        <v>2214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2215</v>
      </c>
      <c r="F14" s="708" t="s">
        <v>2216</v>
      </c>
      <c r="G14" s="515" t="s">
        <v>2163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2215</v>
      </c>
      <c r="F15" s="708" t="s">
        <v>2216</v>
      </c>
      <c r="G15" s="515" t="s">
        <v>2163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2215</v>
      </c>
      <c r="F16" s="708" t="s">
        <v>2216</v>
      </c>
      <c r="G16" s="515" t="s">
        <v>2163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2215</v>
      </c>
      <c r="F17" s="708" t="s">
        <v>2217</v>
      </c>
      <c r="G17" s="515" t="s">
        <v>2072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2218</v>
      </c>
      <c r="F18" s="708" t="s">
        <v>2217</v>
      </c>
      <c r="G18" s="515" t="s">
        <v>2082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2218</v>
      </c>
      <c r="F19" s="708" t="s">
        <v>2217</v>
      </c>
      <c r="G19" s="515" t="s">
        <v>2082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2218</v>
      </c>
      <c r="F20" s="708" t="s">
        <v>2219</v>
      </c>
      <c r="G20" s="515" t="s">
        <v>2082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2220</v>
      </c>
      <c r="F21" s="708" t="s">
        <v>2219</v>
      </c>
      <c r="G21" s="452" t="s">
        <v>2103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2218</v>
      </c>
      <c r="F22" s="708" t="s">
        <v>2219</v>
      </c>
      <c r="G22" s="452" t="s">
        <v>2103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2222</v>
      </c>
      <c r="F23" s="708" t="s">
        <v>2223</v>
      </c>
      <c r="G23" s="452" t="s">
        <v>2224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2225</v>
      </c>
      <c r="F24" s="708" t="s">
        <v>2226</v>
      </c>
      <c r="G24" s="452" t="s">
        <v>2094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2225</v>
      </c>
      <c r="F25" s="708" t="s">
        <v>2226</v>
      </c>
      <c r="G25" s="452" t="s">
        <v>2094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2048</v>
      </c>
      <c r="F26" s="515" t="s">
        <v>2086</v>
      </c>
      <c r="G26" s="452" t="s">
        <v>2087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2227</v>
      </c>
      <c r="F27" s="452" t="s">
        <v>2226</v>
      </c>
      <c r="G27" s="452" t="s">
        <v>2094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2228</v>
      </c>
      <c r="F28" s="452" t="s">
        <v>56</v>
      </c>
      <c r="G28" s="452" t="s">
        <v>2082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2228</v>
      </c>
      <c r="F29" s="452" t="s">
        <v>2229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2228</v>
      </c>
      <c r="F30" s="452" t="s">
        <v>2229</v>
      </c>
      <c r="G30" s="452" t="s">
        <v>2082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2228</v>
      </c>
      <c r="F31" s="452" t="s">
        <v>2229</v>
      </c>
      <c r="G31" s="452" t="s">
        <v>2082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2230</v>
      </c>
      <c r="F32" s="452" t="s">
        <v>2231</v>
      </c>
      <c r="G32" s="452" t="s">
        <v>2232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2233</v>
      </c>
      <c r="F33" s="452" t="s">
        <v>2231</v>
      </c>
      <c r="G33" s="452" t="s">
        <v>2234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2235</v>
      </c>
      <c r="G34" s="538" t="s">
        <v>2234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2235</v>
      </c>
      <c r="G35" s="538" t="s">
        <v>2234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2235</v>
      </c>
      <c r="G36" s="538" t="s">
        <v>2234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2212</v>
      </c>
      <c r="I6" s="282" t="s">
        <v>2212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2214</v>
      </c>
      <c r="I11" s="692" t="s">
        <v>2214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0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2214</v>
      </c>
      <c r="I12" s="692" t="s">
        <v>2214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2214</v>
      </c>
      <c r="I13" s="692" t="s">
        <v>2214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2163</v>
      </c>
      <c r="I14" s="452" t="s">
        <v>2068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2163</v>
      </c>
      <c r="I15" s="452" t="s">
        <v>2176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2163</v>
      </c>
      <c r="I16" s="452" t="s">
        <v>2068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2163</v>
      </c>
      <c r="I17" s="452" t="s">
        <v>2068</v>
      </c>
      <c r="J17" s="740" t="s">
        <v>221</v>
      </c>
      <c r="K17" s="740" t="s">
        <v>1912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2236</v>
      </c>
      <c r="I18" s="452" t="s">
        <v>2068</v>
      </c>
      <c r="J18" s="740" t="s">
        <v>221</v>
      </c>
      <c r="K18" s="740" t="s">
        <v>1912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2033</v>
      </c>
      <c r="I19" s="452" t="s">
        <v>2068</v>
      </c>
      <c r="J19" s="740" t="s">
        <v>221</v>
      </c>
      <c r="K19" s="740" t="s">
        <v>1912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2033</v>
      </c>
      <c r="I20" s="452" t="s">
        <v>2068</v>
      </c>
      <c r="J20" s="740" t="s">
        <v>221</v>
      </c>
      <c r="K20" s="740" t="s">
        <v>1912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2033</v>
      </c>
      <c r="I21" s="452" t="s">
        <v>2068</v>
      </c>
      <c r="J21" s="740" t="s">
        <v>221</v>
      </c>
      <c r="K21" s="740" t="s">
        <v>1912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2033</v>
      </c>
      <c r="I22" s="452" t="s">
        <v>2068</v>
      </c>
      <c r="J22" s="740" t="s">
        <v>221</v>
      </c>
      <c r="K22" s="740" t="s">
        <v>1912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2194</v>
      </c>
      <c r="I23" s="452" t="s">
        <v>2146</v>
      </c>
      <c r="J23" s="740" t="s">
        <v>221</v>
      </c>
      <c r="K23" s="740" t="s">
        <v>1912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2237</v>
      </c>
      <c r="I24" s="452" t="s">
        <v>2146</v>
      </c>
      <c r="J24" s="740" t="s">
        <v>221</v>
      </c>
      <c r="K24" s="740" t="s">
        <v>1912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2206</v>
      </c>
      <c r="I25" s="452" t="s">
        <v>2146</v>
      </c>
      <c r="J25" s="740" t="s">
        <v>221</v>
      </c>
      <c r="K25" s="740" t="s">
        <v>1912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2206</v>
      </c>
      <c r="I26" s="452" t="s">
        <v>2015</v>
      </c>
      <c r="J26" s="740" t="s">
        <v>221</v>
      </c>
      <c r="K26" s="740" t="s">
        <v>1912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1989</v>
      </c>
      <c r="I27" s="452" t="s">
        <v>2068</v>
      </c>
      <c r="J27" s="740" t="s">
        <v>221</v>
      </c>
      <c r="K27" s="740" t="s">
        <v>1912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2206</v>
      </c>
      <c r="I28" s="452" t="s">
        <v>2068</v>
      </c>
      <c r="J28" s="740" t="s">
        <v>221</v>
      </c>
      <c r="K28" s="740" t="s">
        <v>1912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2194</v>
      </c>
      <c r="I29" s="452" t="s">
        <v>2068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2236</v>
      </c>
      <c r="I30" s="452" t="s">
        <v>2068</v>
      </c>
      <c r="J30" s="740" t="s">
        <v>221</v>
      </c>
      <c r="K30" s="740" t="s">
        <v>1912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2068</v>
      </c>
      <c r="I31" s="452" t="s">
        <v>2068</v>
      </c>
      <c r="J31" s="740" t="s">
        <v>221</v>
      </c>
      <c r="K31" s="740" t="s">
        <v>2238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710" t="s">
        <v>2239</v>
      </c>
      <c r="Q31" s="710" t="s">
        <v>2240</v>
      </c>
      <c r="R31" s="63" t="s">
        <v>2241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2242</v>
      </c>
      <c r="I32" s="452" t="s">
        <v>2068</v>
      </c>
      <c r="J32" s="740" t="s">
        <v>221</v>
      </c>
      <c r="K32" s="740" t="s">
        <v>2238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2242</v>
      </c>
      <c r="I33" s="452" t="s">
        <v>2068</v>
      </c>
      <c r="J33" s="740" t="s">
        <v>221</v>
      </c>
      <c r="K33" s="740" t="s">
        <v>2238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2243</v>
      </c>
      <c r="I34" s="739" t="s">
        <v>2244</v>
      </c>
      <c r="J34" s="740" t="s">
        <v>221</v>
      </c>
      <c r="K34" s="740" t="s">
        <v>2238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2242</v>
      </c>
      <c r="I35" s="739" t="s">
        <v>2244</v>
      </c>
      <c r="J35" s="740" t="s">
        <v>221</v>
      </c>
      <c r="K35" s="740" t="s">
        <v>1912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2245</v>
      </c>
      <c r="I36" s="739" t="s">
        <v>2244</v>
      </c>
      <c r="J36" s="740" t="s">
        <v>221</v>
      </c>
      <c r="K36" s="740" t="s">
        <v>1912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2245</v>
      </c>
      <c r="I37" s="739" t="s">
        <v>2246</v>
      </c>
      <c r="J37" s="740" t="s">
        <v>221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2245</v>
      </c>
      <c r="I38" s="739" t="s">
        <v>2247</v>
      </c>
      <c r="J38" s="740" t="s">
        <v>221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2245</v>
      </c>
      <c r="I39" s="739" t="s">
        <v>2246</v>
      </c>
      <c r="J39" s="740" t="s">
        <v>221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2245</v>
      </c>
      <c r="I40" s="739" t="s">
        <v>2246</v>
      </c>
      <c r="J40" s="740" t="s">
        <v>221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2245</v>
      </c>
      <c r="I41" s="739" t="s">
        <v>2244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2248</v>
      </c>
      <c r="I42" s="739" t="s">
        <v>2244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2244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.6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2250</v>
      </c>
      <c r="F6" s="282" t="s">
        <v>2250</v>
      </c>
      <c r="G6" s="282" t="s">
        <v>2250</v>
      </c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2251</v>
      </c>
      <c r="F11" s="692" t="s">
        <v>2251</v>
      </c>
      <c r="G11" s="692" t="s">
        <v>2251</v>
      </c>
      <c r="H11" s="692" t="s">
        <v>2251</v>
      </c>
      <c r="I11" s="692" t="s">
        <v>2251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9.5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2251</v>
      </c>
      <c r="F12" s="692" t="s">
        <v>2251</v>
      </c>
      <c r="G12" s="692" t="s">
        <v>2251</v>
      </c>
      <c r="H12" s="692" t="s">
        <v>2251</v>
      </c>
      <c r="I12" s="692" t="s">
        <v>2251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2251</v>
      </c>
      <c r="F13" s="692" t="s">
        <v>2251</v>
      </c>
      <c r="G13" s="692" t="s">
        <v>2251</v>
      </c>
      <c r="H13" s="692" t="s">
        <v>2251</v>
      </c>
      <c r="I13" s="692" t="s">
        <v>2251</v>
      </c>
      <c r="J13" s="741" t="s">
        <v>891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256</v>
      </c>
      <c r="F14" s="705" t="s">
        <v>2252</v>
      </c>
      <c r="G14" s="338" t="s">
        <v>2163</v>
      </c>
      <c r="H14" s="658" t="s">
        <v>2068</v>
      </c>
      <c r="I14" s="338" t="s">
        <v>2194</v>
      </c>
      <c r="J14" s="741" t="s">
        <v>891</v>
      </c>
      <c r="K14" s="741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256</v>
      </c>
      <c r="F15" s="705" t="s">
        <v>2253</v>
      </c>
      <c r="G15" s="338" t="s">
        <v>2163</v>
      </c>
      <c r="H15" s="658" t="s">
        <v>2075</v>
      </c>
      <c r="I15" s="338" t="s">
        <v>2194</v>
      </c>
      <c r="J15" s="741" t="s">
        <v>891</v>
      </c>
      <c r="K15" s="741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256</v>
      </c>
      <c r="F16" s="705" t="s">
        <v>2253</v>
      </c>
      <c r="G16" s="338" t="s">
        <v>2254</v>
      </c>
      <c r="H16" s="658" t="s">
        <v>2075</v>
      </c>
      <c r="I16" s="338" t="s">
        <v>2194</v>
      </c>
      <c r="J16" s="741" t="s">
        <v>891</v>
      </c>
      <c r="K16" s="741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256</v>
      </c>
      <c r="F17" s="705" t="s">
        <v>2253</v>
      </c>
      <c r="G17" s="338" t="s">
        <v>2236</v>
      </c>
      <c r="H17" s="658" t="s">
        <v>2070</v>
      </c>
      <c r="I17" s="338" t="s">
        <v>2194</v>
      </c>
      <c r="J17" s="741" t="s">
        <v>891</v>
      </c>
      <c r="K17" s="741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2255</v>
      </c>
      <c r="F18" s="705" t="s">
        <v>2253</v>
      </c>
      <c r="G18" s="306" t="s">
        <v>2163</v>
      </c>
      <c r="H18" s="658" t="s">
        <v>2256</v>
      </c>
      <c r="I18" s="338" t="s">
        <v>2194</v>
      </c>
      <c r="J18" s="741" t="s">
        <v>891</v>
      </c>
      <c r="K18" s="741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2255</v>
      </c>
      <c r="F19" s="705" t="s">
        <v>2253</v>
      </c>
      <c r="G19" s="306" t="s">
        <v>2103</v>
      </c>
      <c r="H19" s="658" t="s">
        <v>2257</v>
      </c>
      <c r="I19" s="338" t="s">
        <v>2194</v>
      </c>
      <c r="J19" s="741" t="s">
        <v>891</v>
      </c>
      <c r="K19" s="741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2255</v>
      </c>
      <c r="F20" s="705" t="s">
        <v>2258</v>
      </c>
      <c r="G20" s="306" t="s">
        <v>2103</v>
      </c>
      <c r="H20" s="658" t="s">
        <v>2257</v>
      </c>
      <c r="I20" s="338" t="s">
        <v>2194</v>
      </c>
      <c r="J20" s="741" t="s">
        <v>891</v>
      </c>
      <c r="K20" s="741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2259</v>
      </c>
      <c r="F21" s="705" t="s">
        <v>2260</v>
      </c>
      <c r="G21" s="338" t="s">
        <v>2016</v>
      </c>
      <c r="H21" s="705" t="s">
        <v>2261</v>
      </c>
      <c r="I21" s="338" t="s">
        <v>2262</v>
      </c>
      <c r="J21" s="741" t="s">
        <v>891</v>
      </c>
      <c r="K21" s="741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2263</v>
      </c>
      <c r="F22" s="705" t="s">
        <v>2264</v>
      </c>
      <c r="G22" s="705" t="s">
        <v>2260</v>
      </c>
      <c r="H22" s="705" t="s">
        <v>2261</v>
      </c>
      <c r="I22" s="338" t="s">
        <v>2262</v>
      </c>
      <c r="J22" s="741" t="s">
        <v>891</v>
      </c>
      <c r="K22" s="741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1952</v>
      </c>
      <c r="F23" s="705" t="s">
        <v>2265</v>
      </c>
      <c r="G23" s="705" t="s">
        <v>2266</v>
      </c>
      <c r="H23" s="705" t="s">
        <v>2267</v>
      </c>
      <c r="I23" s="338" t="s">
        <v>361</v>
      </c>
      <c r="J23" s="741" t="s">
        <v>891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2268</v>
      </c>
      <c r="F24" s="705" t="s">
        <v>2269</v>
      </c>
      <c r="G24" s="705" t="s">
        <v>2270</v>
      </c>
      <c r="H24" s="705" t="s">
        <v>2271</v>
      </c>
      <c r="I24" s="338" t="s">
        <v>250</v>
      </c>
      <c r="J24" s="741" t="s">
        <v>193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2268</v>
      </c>
      <c r="F25" s="705" t="s">
        <v>2269</v>
      </c>
      <c r="G25" s="705" t="s">
        <v>2272</v>
      </c>
      <c r="H25" s="705" t="s">
        <v>2271</v>
      </c>
      <c r="I25" s="338" t="s">
        <v>250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2268</v>
      </c>
      <c r="F26" s="705" t="s">
        <v>2273</v>
      </c>
      <c r="G26" s="338" t="s">
        <v>2268</v>
      </c>
      <c r="H26" s="705" t="s">
        <v>2274</v>
      </c>
      <c r="I26" s="338" t="s">
        <v>250</v>
      </c>
      <c r="J26" s="741" t="s">
        <v>891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2268</v>
      </c>
      <c r="F27" s="705" t="s">
        <v>2275</v>
      </c>
      <c r="G27" s="705" t="s">
        <v>2276</v>
      </c>
      <c r="H27" s="705" t="s">
        <v>2277</v>
      </c>
      <c r="I27" s="338" t="s">
        <v>250</v>
      </c>
      <c r="J27" s="741" t="s">
        <v>891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2268</v>
      </c>
      <c r="F28" s="705" t="s">
        <v>2275</v>
      </c>
      <c r="G28" s="711" t="s">
        <v>2278</v>
      </c>
      <c r="H28" s="705" t="s">
        <v>2279</v>
      </c>
      <c r="I28" s="338" t="s">
        <v>250</v>
      </c>
      <c r="J28" s="741" t="s">
        <v>891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2268</v>
      </c>
      <c r="F29" s="705" t="s">
        <v>2280</v>
      </c>
      <c r="G29" s="712" t="s">
        <v>2278</v>
      </c>
      <c r="H29" s="705" t="s">
        <v>2281</v>
      </c>
      <c r="I29" s="338" t="s">
        <v>250</v>
      </c>
      <c r="J29" s="741" t="s">
        <v>891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2282</v>
      </c>
      <c r="F30" s="694" t="s">
        <v>2283</v>
      </c>
      <c r="G30" s="694" t="s">
        <v>2229</v>
      </c>
      <c r="H30" s="694" t="s">
        <v>2284</v>
      </c>
      <c r="I30" s="306" t="s">
        <v>2285</v>
      </c>
      <c r="J30" s="741" t="s">
        <v>891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2286</v>
      </c>
      <c r="F31" s="306" t="s">
        <v>2287</v>
      </c>
      <c r="G31" s="306" t="s">
        <v>2229</v>
      </c>
      <c r="H31" s="306" t="s">
        <v>2163</v>
      </c>
      <c r="I31" s="694" t="s">
        <v>2288</v>
      </c>
      <c r="J31" s="741" t="s">
        <v>891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6</v>
      </c>
      <c r="O31" s="654"/>
      <c r="P31" s="710" t="s">
        <v>2239</v>
      </c>
      <c r="Q31" s="710" t="s">
        <v>1168</v>
      </c>
      <c r="R31" s="63" t="s">
        <v>2241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2286</v>
      </c>
      <c r="F32" s="306" t="s">
        <v>2287</v>
      </c>
      <c r="G32" s="306" t="s">
        <v>2229</v>
      </c>
      <c r="H32" s="306" t="s">
        <v>2163</v>
      </c>
      <c r="I32" s="694" t="s">
        <v>2288</v>
      </c>
      <c r="J32" s="741" t="s">
        <v>891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2289</v>
      </c>
      <c r="F33" s="306" t="s">
        <v>2287</v>
      </c>
      <c r="G33" s="306" t="s">
        <v>2290</v>
      </c>
      <c r="H33" s="306" t="s">
        <v>2163</v>
      </c>
      <c r="I33" s="694" t="s">
        <v>2291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2292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2293</v>
      </c>
      <c r="F6" s="282" t="s">
        <v>2293</v>
      </c>
      <c r="G6" s="282" t="s">
        <v>2293</v>
      </c>
      <c r="H6" s="282" t="s">
        <v>2293</v>
      </c>
      <c r="I6" s="282" t="s">
        <v>2293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2135</v>
      </c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22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2135</v>
      </c>
      <c r="F12" s="692" t="s">
        <v>2135</v>
      </c>
      <c r="G12" s="692" t="s">
        <v>2135</v>
      </c>
      <c r="H12" s="692" t="s">
        <v>2135</v>
      </c>
      <c r="I12" s="692" t="s">
        <v>2135</v>
      </c>
      <c r="J12" s="741" t="s">
        <v>2295</v>
      </c>
      <c r="K12" s="741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2135</v>
      </c>
      <c r="F13" s="692" t="s">
        <v>2135</v>
      </c>
      <c r="G13" s="692" t="s">
        <v>2135</v>
      </c>
      <c r="H13" s="692" t="s">
        <v>2135</v>
      </c>
      <c r="I13" s="692" t="s">
        <v>2135</v>
      </c>
      <c r="J13" s="741" t="s">
        <v>2295</v>
      </c>
      <c r="K13" s="741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2169</v>
      </c>
      <c r="F14" s="338" t="s">
        <v>2163</v>
      </c>
      <c r="G14" s="515" t="s">
        <v>2163</v>
      </c>
      <c r="H14" s="694" t="s">
        <v>2297</v>
      </c>
      <c r="I14" s="452" t="s">
        <v>2169</v>
      </c>
      <c r="J14" s="741" t="s">
        <v>2295</v>
      </c>
      <c r="K14" s="741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2169</v>
      </c>
      <c r="F15" s="338" t="s">
        <v>2163</v>
      </c>
      <c r="G15" s="515" t="s">
        <v>2163</v>
      </c>
      <c r="H15" s="694" t="s">
        <v>2297</v>
      </c>
      <c r="I15" s="452" t="s">
        <v>2169</v>
      </c>
      <c r="J15" s="741" t="s">
        <v>2295</v>
      </c>
      <c r="K15" s="741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2169</v>
      </c>
      <c r="F16" s="338" t="s">
        <v>2163</v>
      </c>
      <c r="G16" s="515" t="s">
        <v>2163</v>
      </c>
      <c r="H16" s="705" t="s">
        <v>2298</v>
      </c>
      <c r="I16" s="515" t="s">
        <v>2163</v>
      </c>
      <c r="J16" s="741" t="s">
        <v>952</v>
      </c>
      <c r="K16" s="741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2169</v>
      </c>
      <c r="F17" s="338" t="s">
        <v>70</v>
      </c>
      <c r="G17" s="515" t="s">
        <v>2163</v>
      </c>
      <c r="H17" s="705" t="s">
        <v>2298</v>
      </c>
      <c r="I17" s="515" t="s">
        <v>2163</v>
      </c>
      <c r="J17" s="741" t="s">
        <v>952</v>
      </c>
      <c r="K17" s="741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2194</v>
      </c>
      <c r="F18" s="338" t="s">
        <v>2126</v>
      </c>
      <c r="G18" s="515" t="s">
        <v>2163</v>
      </c>
      <c r="H18" s="693" t="s">
        <v>2299</v>
      </c>
      <c r="I18" s="515" t="s">
        <v>2182</v>
      </c>
      <c r="J18" s="741" t="s">
        <v>952</v>
      </c>
      <c r="K18" s="741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2300</v>
      </c>
      <c r="F19" s="705" t="s">
        <v>2301</v>
      </c>
      <c r="G19" s="452" t="s">
        <v>1949</v>
      </c>
      <c r="H19" s="693" t="s">
        <v>2299</v>
      </c>
      <c r="I19" s="452" t="s">
        <v>2169</v>
      </c>
      <c r="J19" s="741" t="s">
        <v>952</v>
      </c>
      <c r="K19" s="741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2300</v>
      </c>
      <c r="F20" s="705" t="s">
        <v>2301</v>
      </c>
      <c r="G20" s="452" t="s">
        <v>2302</v>
      </c>
      <c r="H20" s="693" t="s">
        <v>2299</v>
      </c>
      <c r="I20" s="515" t="s">
        <v>2182</v>
      </c>
      <c r="J20" s="741" t="s">
        <v>952</v>
      </c>
      <c r="K20" s="741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2300</v>
      </c>
      <c r="F21" s="705" t="s">
        <v>2301</v>
      </c>
      <c r="G21" s="452" t="s">
        <v>2302</v>
      </c>
      <c r="H21" s="703" t="s">
        <v>2033</v>
      </c>
      <c r="I21" s="515" t="s">
        <v>2182</v>
      </c>
      <c r="J21" s="741" t="s">
        <v>952</v>
      </c>
      <c r="K21" s="741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2300</v>
      </c>
      <c r="F22" s="705" t="s">
        <v>2087</v>
      </c>
      <c r="G22" s="452" t="s">
        <v>2302</v>
      </c>
      <c r="H22" s="703" t="s">
        <v>2129</v>
      </c>
      <c r="I22" s="515" t="s">
        <v>2182</v>
      </c>
      <c r="J22" s="741" t="s">
        <v>952</v>
      </c>
      <c r="K22" s="741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2084</v>
      </c>
      <c r="F23" s="338" t="s">
        <v>2094</v>
      </c>
      <c r="G23" s="452" t="s">
        <v>2302</v>
      </c>
      <c r="H23" s="693" t="s">
        <v>2303</v>
      </c>
      <c r="I23" s="515" t="s">
        <v>2182</v>
      </c>
      <c r="J23" s="741" t="s">
        <v>952</v>
      </c>
      <c r="K23" s="741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2304</v>
      </c>
      <c r="F24" s="338" t="s">
        <v>2094</v>
      </c>
      <c r="G24" s="452" t="s">
        <v>2305</v>
      </c>
      <c r="H24" s="693" t="s">
        <v>2303</v>
      </c>
      <c r="I24" s="705" t="s">
        <v>2306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2307</v>
      </c>
      <c r="F25" s="338" t="s">
        <v>1996</v>
      </c>
      <c r="G25" s="515" t="s">
        <v>2308</v>
      </c>
      <c r="H25" s="693" t="s">
        <v>2303</v>
      </c>
      <c r="I25" s="705" t="s">
        <v>2306</v>
      </c>
      <c r="J25" s="741" t="s">
        <v>952</v>
      </c>
      <c r="K25" s="741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2307</v>
      </c>
      <c r="F26" s="338" t="s">
        <v>1996</v>
      </c>
      <c r="G26" s="515" t="s">
        <v>2308</v>
      </c>
      <c r="H26" s="693" t="s">
        <v>2303</v>
      </c>
      <c r="I26" s="705" t="s">
        <v>2306</v>
      </c>
      <c r="J26" s="741" t="s">
        <v>952</v>
      </c>
      <c r="K26" s="741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2309</v>
      </c>
      <c r="F27" s="338" t="s">
        <v>2310</v>
      </c>
      <c r="G27" s="705" t="s">
        <v>2282</v>
      </c>
      <c r="H27" s="515" t="s">
        <v>2311</v>
      </c>
      <c r="I27" s="515" t="s">
        <v>2232</v>
      </c>
      <c r="J27" s="741" t="s">
        <v>952</v>
      </c>
      <c r="K27" s="741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2312</v>
      </c>
      <c r="F28" s="338" t="s">
        <v>2022</v>
      </c>
      <c r="G28" s="705" t="s">
        <v>2313</v>
      </c>
      <c r="H28" s="515" t="s">
        <v>2314</v>
      </c>
      <c r="I28" s="515" t="s">
        <v>2232</v>
      </c>
      <c r="J28" s="741" t="s">
        <v>952</v>
      </c>
      <c r="K28" s="741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2312</v>
      </c>
      <c r="F29" s="338" t="s">
        <v>2134</v>
      </c>
      <c r="G29" s="705" t="s">
        <v>2225</v>
      </c>
      <c r="H29" s="515" t="s">
        <v>2305</v>
      </c>
      <c r="I29" s="515" t="s">
        <v>2232</v>
      </c>
      <c r="J29" s="741" t="s">
        <v>952</v>
      </c>
      <c r="K29" s="741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2312</v>
      </c>
      <c r="F30" s="338" t="s">
        <v>2134</v>
      </c>
      <c r="G30" s="705" t="s">
        <v>2315</v>
      </c>
      <c r="H30" s="515" t="s">
        <v>2305</v>
      </c>
      <c r="I30" s="515" t="s">
        <v>2232</v>
      </c>
      <c r="J30" s="741" t="s">
        <v>952</v>
      </c>
      <c r="K30" s="741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2312</v>
      </c>
      <c r="F31" s="338" t="s">
        <v>2134</v>
      </c>
      <c r="G31" s="705" t="s">
        <v>2315</v>
      </c>
      <c r="H31" s="515" t="s">
        <v>2305</v>
      </c>
      <c r="I31" s="515" t="s">
        <v>2232</v>
      </c>
      <c r="J31" s="741" t="s">
        <v>2295</v>
      </c>
      <c r="K31" s="741" t="s">
        <v>2316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2312</v>
      </c>
      <c r="F32" s="338" t="s">
        <v>2134</v>
      </c>
      <c r="G32" s="705" t="s">
        <v>2313</v>
      </c>
      <c r="H32" s="515" t="s">
        <v>2305</v>
      </c>
      <c r="I32" s="515" t="s">
        <v>2317</v>
      </c>
      <c r="J32" s="741" t="s">
        <v>2295</v>
      </c>
      <c r="K32" s="741" t="s">
        <v>2316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2318</v>
      </c>
      <c r="F33" s="338" t="s">
        <v>2134</v>
      </c>
      <c r="G33" s="705" t="s">
        <v>2313</v>
      </c>
      <c r="H33" s="515" t="s">
        <v>2305</v>
      </c>
      <c r="I33" s="743" t="s">
        <v>2319</v>
      </c>
      <c r="J33" s="741" t="s">
        <v>2295</v>
      </c>
      <c r="K33" s="741" t="s">
        <v>2320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2321</v>
      </c>
      <c r="H34" s="538"/>
      <c r="I34" s="744" t="s">
        <v>2322</v>
      </c>
      <c r="J34" s="741" t="s">
        <v>2295</v>
      </c>
      <c r="K34" s="741" t="s">
        <v>2320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2321</v>
      </c>
      <c r="H35" s="538"/>
      <c r="I35" s="744" t="s">
        <v>2322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2321</v>
      </c>
      <c r="H36" s="538"/>
      <c r="I36" s="744" t="s">
        <v>2323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2324</v>
      </c>
      <c r="H37" s="538"/>
      <c r="I37" s="744" t="s">
        <v>2322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2321</v>
      </c>
      <c r="H38" s="559"/>
      <c r="I38" s="744" t="s">
        <v>2322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6" t="s">
        <v>2325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852" t="s">
        <v>2327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>
      <c r="B6" s="263" t="s">
        <v>85</v>
      </c>
      <c r="C6" s="271"/>
      <c r="D6" s="272"/>
      <c r="E6" s="282" t="s">
        <v>2328</v>
      </c>
      <c r="F6" s="282" t="s">
        <v>2328</v>
      </c>
      <c r="G6" s="282" t="s">
        <v>2328</v>
      </c>
      <c r="H6" s="282" t="s">
        <v>2328</v>
      </c>
      <c r="I6" s="282" t="s">
        <v>2328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2332</v>
      </c>
      <c r="F11" s="689" t="s">
        <v>2332</v>
      </c>
      <c r="G11" s="689" t="s">
        <v>2332</v>
      </c>
      <c r="H11" s="689" t="s">
        <v>2332</v>
      </c>
      <c r="I11" s="689" t="s">
        <v>2332</v>
      </c>
      <c r="J11" s="741" t="s">
        <v>2333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11.5</v>
      </c>
      <c r="O11" s="686" t="s">
        <v>2120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2332</v>
      </c>
      <c r="F12" s="689" t="s">
        <v>2332</v>
      </c>
      <c r="G12" s="689" t="s">
        <v>2332</v>
      </c>
      <c r="H12" s="689" t="s">
        <v>2332</v>
      </c>
      <c r="I12" s="689" t="s">
        <v>2332</v>
      </c>
      <c r="J12" s="741" t="s">
        <v>2334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2332</v>
      </c>
      <c r="F13" s="689" t="s">
        <v>2332</v>
      </c>
      <c r="G13" s="689" t="s">
        <v>2332</v>
      </c>
      <c r="H13" s="689" t="s">
        <v>2332</v>
      </c>
      <c r="I13" s="689" t="s">
        <v>2332</v>
      </c>
      <c r="J13" s="741" t="s">
        <v>2334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1939</v>
      </c>
      <c r="F14" s="713" t="s">
        <v>2335</v>
      </c>
      <c r="G14" s="713" t="s">
        <v>2332</v>
      </c>
      <c r="H14" s="585" t="s">
        <v>2336</v>
      </c>
      <c r="I14" s="714" t="s">
        <v>2337</v>
      </c>
      <c r="J14" s="741" t="s">
        <v>2334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1939</v>
      </c>
      <c r="F15" s="713" t="s">
        <v>2335</v>
      </c>
      <c r="G15" s="713" t="s">
        <v>2338</v>
      </c>
      <c r="H15" s="585" t="s">
        <v>2336</v>
      </c>
      <c r="I15" s="716" t="s">
        <v>2337</v>
      </c>
      <c r="J15" s="741" t="s">
        <v>2339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1939</v>
      </c>
      <c r="F16" s="713" t="s">
        <v>2335</v>
      </c>
      <c r="G16" s="713" t="s">
        <v>2338</v>
      </c>
      <c r="H16" s="585" t="s">
        <v>2336</v>
      </c>
      <c r="I16" s="716" t="s">
        <v>2337</v>
      </c>
      <c r="J16" s="741" t="s">
        <v>2339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1939</v>
      </c>
      <c r="F17" s="713" t="s">
        <v>2072</v>
      </c>
      <c r="G17" s="713" t="s">
        <v>2338</v>
      </c>
      <c r="H17" s="585" t="s">
        <v>2336</v>
      </c>
      <c r="I17" s="716" t="s">
        <v>2337</v>
      </c>
      <c r="J17" s="741" t="s">
        <v>2339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1939</v>
      </c>
      <c r="F18" s="713" t="s">
        <v>2126</v>
      </c>
      <c r="G18" s="714" t="s">
        <v>2341</v>
      </c>
      <c r="H18" s="585" t="s">
        <v>2075</v>
      </c>
      <c r="I18" s="716" t="s">
        <v>2337</v>
      </c>
      <c r="J18" s="741" t="s">
        <v>2339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2123</v>
      </c>
      <c r="F19" s="713" t="s">
        <v>2126</v>
      </c>
      <c r="G19" s="714" t="s">
        <v>2341</v>
      </c>
      <c r="H19" s="585" t="s">
        <v>2075</v>
      </c>
      <c r="I19" s="716" t="s">
        <v>2337</v>
      </c>
      <c r="J19" s="741" t="s">
        <v>2342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2343</v>
      </c>
      <c r="F20" s="713" t="s">
        <v>2126</v>
      </c>
      <c r="G20" s="714" t="s">
        <v>2341</v>
      </c>
      <c r="H20" s="585" t="s">
        <v>2075</v>
      </c>
      <c r="I20" s="716" t="s">
        <v>2337</v>
      </c>
      <c r="J20" s="741" t="s">
        <v>2339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2344</v>
      </c>
      <c r="F21" s="715" t="s">
        <v>2126</v>
      </c>
      <c r="G21" s="714" t="s">
        <v>2341</v>
      </c>
      <c r="H21" s="585" t="s">
        <v>2075</v>
      </c>
      <c r="I21" s="716" t="s">
        <v>2337</v>
      </c>
      <c r="J21" s="741" t="s">
        <v>2339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2345</v>
      </c>
      <c r="F22" s="715" t="s">
        <v>2346</v>
      </c>
      <c r="G22" s="714" t="s">
        <v>2341</v>
      </c>
      <c r="H22" s="585" t="s">
        <v>2075</v>
      </c>
      <c r="I22" s="716" t="s">
        <v>2347</v>
      </c>
      <c r="J22" s="741" t="s">
        <v>2339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2345</v>
      </c>
      <c r="F23" s="715" t="s">
        <v>2346</v>
      </c>
      <c r="G23" s="716" t="s">
        <v>2348</v>
      </c>
      <c r="H23" s="714" t="s">
        <v>2349</v>
      </c>
      <c r="I23" s="714" t="s">
        <v>2350</v>
      </c>
      <c r="J23" s="741" t="s">
        <v>2331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2345</v>
      </c>
      <c r="F24" s="715" t="s">
        <v>2351</v>
      </c>
      <c r="G24" s="716" t="s">
        <v>2348</v>
      </c>
      <c r="H24" s="714" t="s">
        <v>2349</v>
      </c>
      <c r="I24" s="714" t="s">
        <v>2332</v>
      </c>
      <c r="J24" s="741" t="s">
        <v>2339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2352</v>
      </c>
      <c r="F25" s="713" t="s">
        <v>2310</v>
      </c>
      <c r="G25" s="716" t="s">
        <v>2348</v>
      </c>
      <c r="H25" s="713" t="s">
        <v>1198</v>
      </c>
      <c r="I25" s="713" t="s">
        <v>2308</v>
      </c>
      <c r="J25" s="741" t="s">
        <v>2339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2352</v>
      </c>
      <c r="F26" s="713" t="s">
        <v>2310</v>
      </c>
      <c r="G26" s="716" t="s">
        <v>2348</v>
      </c>
      <c r="H26" s="715" t="s">
        <v>2353</v>
      </c>
      <c r="I26" s="713" t="s">
        <v>361</v>
      </c>
      <c r="J26" s="741" t="s">
        <v>2339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2352</v>
      </c>
      <c r="F27" s="713" t="s">
        <v>2310</v>
      </c>
      <c r="G27" s="713" t="s">
        <v>582</v>
      </c>
      <c r="H27" s="715" t="s">
        <v>2353</v>
      </c>
      <c r="I27" s="713" t="s">
        <v>361</v>
      </c>
      <c r="J27" s="741" t="s">
        <v>2339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 t="s">
        <v>1907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2268</v>
      </c>
      <c r="F28" s="713" t="s">
        <v>2310</v>
      </c>
      <c r="G28" s="713" t="s">
        <v>2226</v>
      </c>
      <c r="H28" s="715" t="s">
        <v>2354</v>
      </c>
      <c r="I28" s="713" t="s">
        <v>361</v>
      </c>
      <c r="J28" s="741" t="s">
        <v>2339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3</v>
      </c>
      <c r="O28" s="287" t="s">
        <v>2355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2268</v>
      </c>
      <c r="F29" s="713" t="s">
        <v>2310</v>
      </c>
      <c r="G29" s="713" t="s">
        <v>2226</v>
      </c>
      <c r="H29" s="715" t="s">
        <v>195</v>
      </c>
      <c r="I29" s="713" t="s">
        <v>361</v>
      </c>
      <c r="J29" s="741" t="s">
        <v>2339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2268</v>
      </c>
      <c r="F30" s="713" t="s">
        <v>2310</v>
      </c>
      <c r="G30" s="713" t="s">
        <v>2235</v>
      </c>
      <c r="H30" s="715" t="s">
        <v>195</v>
      </c>
      <c r="I30" s="713" t="s">
        <v>361</v>
      </c>
      <c r="J30" s="741" t="s">
        <v>2339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2268</v>
      </c>
      <c r="F31" s="713" t="s">
        <v>2310</v>
      </c>
      <c r="G31" s="713" t="s">
        <v>2235</v>
      </c>
      <c r="H31" s="715" t="s">
        <v>195</v>
      </c>
      <c r="I31" s="713" t="s">
        <v>2356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2268</v>
      </c>
      <c r="F32" s="713" t="s">
        <v>2310</v>
      </c>
      <c r="G32" s="713" t="s">
        <v>2235</v>
      </c>
      <c r="H32" s="713" t="s">
        <v>195</v>
      </c>
      <c r="I32" s="713" t="s">
        <v>2356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2268</v>
      </c>
      <c r="F33" s="747" t="s">
        <v>2357</v>
      </c>
      <c r="G33" s="713" t="s">
        <v>2235</v>
      </c>
      <c r="H33" s="713" t="s">
        <v>195</v>
      </c>
      <c r="I33" s="746" t="s">
        <v>2358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F49" s="850" t="s">
        <v>2362</v>
      </c>
      <c r="G49" s="851"/>
      <c r="H49" s="732">
        <v>45522</v>
      </c>
      <c r="I49" t="s">
        <v>2363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376" t="s">
        <v>2007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2365</v>
      </c>
      <c r="F6" s="282" t="s">
        <v>2366</v>
      </c>
      <c r="G6" s="282" t="s">
        <v>2366</v>
      </c>
      <c r="H6" s="282" t="s">
        <v>2366</v>
      </c>
      <c r="I6" s="282" t="s">
        <v>2365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2369</v>
      </c>
      <c r="F11" s="721" t="s">
        <v>2370</v>
      </c>
      <c r="G11" s="721" t="s">
        <v>2370</v>
      </c>
      <c r="H11" s="721" t="s">
        <v>2370</v>
      </c>
      <c r="I11" s="721" t="s">
        <v>2075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20</v>
      </c>
      <c r="O11" s="686" t="s">
        <v>2120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2369</v>
      </c>
      <c r="F12" s="721" t="s">
        <v>2370</v>
      </c>
      <c r="G12" s="721" t="s">
        <v>2370</v>
      </c>
      <c r="H12" s="721" t="s">
        <v>2370</v>
      </c>
      <c r="I12" s="721" t="s">
        <v>2075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2369</v>
      </c>
      <c r="F13" s="721" t="s">
        <v>2370</v>
      </c>
      <c r="G13" s="721" t="s">
        <v>2370</v>
      </c>
      <c r="H13" s="721" t="s">
        <v>2370</v>
      </c>
      <c r="I13" s="721" t="s">
        <v>2075</v>
      </c>
      <c r="J13" s="751" t="s">
        <v>2371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2372</v>
      </c>
      <c r="F14" s="729" t="s">
        <v>2370</v>
      </c>
      <c r="G14" s="735" t="s">
        <v>2287</v>
      </c>
      <c r="H14" s="585" t="s">
        <v>2373</v>
      </c>
      <c r="I14" s="730" t="s">
        <v>2163</v>
      </c>
      <c r="J14" s="751" t="s">
        <v>2371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2374</v>
      </c>
      <c r="F15" s="729" t="s">
        <v>2370</v>
      </c>
      <c r="G15" s="735" t="s">
        <v>2287</v>
      </c>
      <c r="H15" s="585" t="s">
        <v>2375</v>
      </c>
      <c r="I15" s="730" t="s">
        <v>2163</v>
      </c>
      <c r="J15" s="751" t="s">
        <v>2371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2374</v>
      </c>
      <c r="F16" s="729" t="s">
        <v>2370</v>
      </c>
      <c r="G16" s="735" t="s">
        <v>2376</v>
      </c>
      <c r="H16" s="585" t="s">
        <v>2375</v>
      </c>
      <c r="I16" s="730" t="s">
        <v>2163</v>
      </c>
      <c r="J16" s="751" t="s">
        <v>2371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2374</v>
      </c>
      <c r="F17" s="729" t="s">
        <v>2370</v>
      </c>
      <c r="G17" s="735" t="s">
        <v>2376</v>
      </c>
      <c r="H17" s="585" t="s">
        <v>2373</v>
      </c>
      <c r="I17" s="730" t="s">
        <v>2163</v>
      </c>
      <c r="J17" s="751" t="s">
        <v>2371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2374</v>
      </c>
      <c r="F18" s="729" t="s">
        <v>1989</v>
      </c>
      <c r="G18" s="736" t="s">
        <v>2377</v>
      </c>
      <c r="H18" s="585" t="s">
        <v>2373</v>
      </c>
      <c r="I18" s="730" t="s">
        <v>2236</v>
      </c>
      <c r="J18" s="751" t="s">
        <v>2371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2109</v>
      </c>
      <c r="F19" s="729" t="s">
        <v>1989</v>
      </c>
      <c r="G19" s="736" t="s">
        <v>2378</v>
      </c>
      <c r="H19" s="585" t="s">
        <v>2379</v>
      </c>
      <c r="I19" s="730" t="s">
        <v>2194</v>
      </c>
      <c r="J19" s="751" t="s">
        <v>2371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2109</v>
      </c>
      <c r="F20" s="729" t="s">
        <v>1989</v>
      </c>
      <c r="G20" s="736" t="s">
        <v>2380</v>
      </c>
      <c r="H20" s="585" t="s">
        <v>2379</v>
      </c>
      <c r="I20" s="730" t="s">
        <v>2194</v>
      </c>
      <c r="J20" s="751" t="s">
        <v>2371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2109</v>
      </c>
      <c r="F21" s="729" t="s">
        <v>1989</v>
      </c>
      <c r="G21" s="736" t="s">
        <v>2378</v>
      </c>
      <c r="H21" s="585" t="s">
        <v>2379</v>
      </c>
      <c r="I21" s="730" t="s">
        <v>2194</v>
      </c>
      <c r="J21" s="751" t="s">
        <v>2371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2033</v>
      </c>
      <c r="F22" s="729" t="s">
        <v>1989</v>
      </c>
      <c r="G22" s="730" t="s">
        <v>2381</v>
      </c>
      <c r="H22" s="585" t="s">
        <v>2379</v>
      </c>
      <c r="I22" s="736" t="s">
        <v>2382</v>
      </c>
      <c r="J22" s="751" t="s">
        <v>2371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2033</v>
      </c>
      <c r="F23" s="729" t="s">
        <v>56</v>
      </c>
      <c r="G23" s="730" t="s">
        <v>1944</v>
      </c>
      <c r="H23" s="585" t="s">
        <v>2068</v>
      </c>
      <c r="I23" s="736" t="s">
        <v>2382</v>
      </c>
      <c r="J23" s="751" t="s">
        <v>2371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2033</v>
      </c>
      <c r="F24" s="729" t="s">
        <v>56</v>
      </c>
      <c r="G24" s="730" t="s">
        <v>2383</v>
      </c>
      <c r="H24" s="658" t="s">
        <v>2384</v>
      </c>
      <c r="I24" s="736" t="s">
        <v>332</v>
      </c>
      <c r="J24" s="751" t="s">
        <v>2371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2033</v>
      </c>
      <c r="F25" s="729" t="s">
        <v>56</v>
      </c>
      <c r="G25" s="730" t="s">
        <v>2383</v>
      </c>
      <c r="H25" s="658" t="s">
        <v>2384</v>
      </c>
      <c r="I25" s="735" t="s">
        <v>2385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2033</v>
      </c>
      <c r="F26" s="735" t="s">
        <v>2134</v>
      </c>
      <c r="G26" s="730" t="s">
        <v>2383</v>
      </c>
      <c r="H26" s="658" t="s">
        <v>2384</v>
      </c>
      <c r="I26" s="735" t="s">
        <v>2046</v>
      </c>
      <c r="J26" s="751" t="s">
        <v>2371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2033</v>
      </c>
      <c r="F27" s="735" t="s">
        <v>2134</v>
      </c>
      <c r="G27" s="730" t="s">
        <v>2383</v>
      </c>
      <c r="H27" s="658" t="s">
        <v>2384</v>
      </c>
      <c r="I27" s="735" t="s">
        <v>2046</v>
      </c>
      <c r="J27" s="751" t="s">
        <v>2371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2386</v>
      </c>
      <c r="F28" s="735" t="s">
        <v>2134</v>
      </c>
      <c r="G28" s="730" t="s">
        <v>2383</v>
      </c>
      <c r="H28" s="658" t="s">
        <v>2384</v>
      </c>
      <c r="I28" s="735" t="s">
        <v>2046</v>
      </c>
      <c r="J28" s="751" t="s">
        <v>2371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2387</v>
      </c>
      <c r="F29" s="735" t="s">
        <v>2388</v>
      </c>
      <c r="G29" s="730" t="s">
        <v>2383</v>
      </c>
      <c r="H29" s="658" t="s">
        <v>2389</v>
      </c>
      <c r="I29" s="735" t="s">
        <v>2046</v>
      </c>
      <c r="J29" s="751" t="s">
        <v>2371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2387</v>
      </c>
      <c r="F30" s="735" t="s">
        <v>2235</v>
      </c>
      <c r="G30" s="730" t="s">
        <v>2383</v>
      </c>
      <c r="H30" s="658" t="s">
        <v>2389</v>
      </c>
      <c r="I30" s="735" t="s">
        <v>2046</v>
      </c>
      <c r="J30" s="751" t="s">
        <v>2371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2387</v>
      </c>
      <c r="F31" s="735" t="s">
        <v>2388</v>
      </c>
      <c r="G31" s="730" t="s">
        <v>2390</v>
      </c>
      <c r="H31" s="658" t="s">
        <v>2389</v>
      </c>
      <c r="I31" s="735" t="s">
        <v>2046</v>
      </c>
      <c r="J31" s="751" t="s">
        <v>2371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2387</v>
      </c>
      <c r="F32" s="735" t="s">
        <v>2391</v>
      </c>
      <c r="G32" s="730" t="s">
        <v>2392</v>
      </c>
      <c r="H32" s="658" t="s">
        <v>2389</v>
      </c>
      <c r="I32" s="735" t="s">
        <v>2046</v>
      </c>
      <c r="J32" s="751" t="s">
        <v>2371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2387</v>
      </c>
      <c r="F33" s="749" t="s">
        <v>2394</v>
      </c>
      <c r="G33" s="730" t="s">
        <v>1944</v>
      </c>
      <c r="H33" s="750" t="s">
        <v>2395</v>
      </c>
      <c r="I33" s="735" t="s">
        <v>2046</v>
      </c>
      <c r="J33" s="751" t="s">
        <v>2371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2394</v>
      </c>
      <c r="G34" s="723"/>
      <c r="H34" s="750" t="s">
        <v>2395</v>
      </c>
      <c r="I34" s="709" t="s">
        <v>1944</v>
      </c>
      <c r="J34" s="751" t="s">
        <v>2371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2394</v>
      </c>
      <c r="G35" s="622"/>
      <c r="H35" s="750" t="s">
        <v>2395</v>
      </c>
      <c r="I35" s="709" t="s">
        <v>2046</v>
      </c>
      <c r="J35" s="751" t="s">
        <v>2371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2394</v>
      </c>
      <c r="G36" s="622"/>
      <c r="H36" s="750" t="s">
        <v>2395</v>
      </c>
      <c r="I36" s="709" t="s">
        <v>2396</v>
      </c>
      <c r="J36" s="751" t="s">
        <v>2371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2394</v>
      </c>
      <c r="G37" s="699"/>
      <c r="H37" s="750" t="s">
        <v>2395</v>
      </c>
      <c r="I37" s="709"/>
      <c r="J37" s="751" t="s">
        <v>2371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2394</v>
      </c>
      <c r="G38" s="699"/>
      <c r="H38" s="750" t="s">
        <v>2395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2394</v>
      </c>
      <c r="G39" s="698"/>
      <c r="H39" s="750" t="s">
        <v>2395</v>
      </c>
      <c r="I39" s="709"/>
      <c r="J39" s="751" t="s">
        <v>2371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2394</v>
      </c>
      <c r="G40" s="553"/>
      <c r="H40" s="750" t="s">
        <v>2395</v>
      </c>
      <c r="I40" s="709"/>
      <c r="J40" s="751" t="s">
        <v>2371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45529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J51" s="731"/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1871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686" t="s">
        <v>2120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45528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I26" sqref="I26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2399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1871</v>
      </c>
      <c r="M5" s="664" t="s">
        <v>82</v>
      </c>
      <c r="N5" s="421" t="s">
        <v>83</v>
      </c>
      <c r="O5" s="664" t="s">
        <v>84</v>
      </c>
      <c r="P5" s="652" t="s">
        <v>2326</v>
      </c>
      <c r="Q5" s="791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2401</v>
      </c>
      <c r="F6" s="752" t="s">
        <v>2401</v>
      </c>
      <c r="G6" s="752" t="s">
        <v>2401</v>
      </c>
      <c r="H6" s="752" t="s">
        <v>2401</v>
      </c>
      <c r="I6" s="752" t="s">
        <v>2401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1960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1960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2402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1931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2194</v>
      </c>
      <c r="F11" s="760" t="s">
        <v>2403</v>
      </c>
      <c r="G11" s="760" t="s">
        <v>2404</v>
      </c>
      <c r="H11" s="760" t="s">
        <v>2403</v>
      </c>
      <c r="I11" s="760" t="s">
        <v>2403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777" t="s">
        <v>2120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2194</v>
      </c>
      <c r="F12" s="760" t="s">
        <v>2403</v>
      </c>
      <c r="G12" s="760" t="s">
        <v>2404</v>
      </c>
      <c r="H12" s="760" t="s">
        <v>2403</v>
      </c>
      <c r="I12" s="760" t="s">
        <v>2403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2194</v>
      </c>
      <c r="F13" s="760" t="s">
        <v>2403</v>
      </c>
      <c r="G13" s="760" t="s">
        <v>2404</v>
      </c>
      <c r="H13" s="760" t="s">
        <v>2403</v>
      </c>
      <c r="I13" s="760" t="s">
        <v>2403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2194</v>
      </c>
      <c r="F14" s="755" t="s">
        <v>2405</v>
      </c>
      <c r="G14" s="755" t="s">
        <v>2086</v>
      </c>
      <c r="H14" s="756" t="s">
        <v>2406</v>
      </c>
      <c r="I14" s="757" t="s">
        <v>2407</v>
      </c>
      <c r="J14" s="758" t="s">
        <v>2408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1931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2194</v>
      </c>
      <c r="F15" s="755" t="s">
        <v>2405</v>
      </c>
      <c r="G15" s="755" t="s">
        <v>2086</v>
      </c>
      <c r="H15" s="756" t="s">
        <v>2406</v>
      </c>
      <c r="I15" s="757" t="s">
        <v>2407</v>
      </c>
      <c r="J15" s="758" t="s">
        <v>2408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2078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2409</v>
      </c>
      <c r="F16" s="755" t="s">
        <v>2405</v>
      </c>
      <c r="G16" s="755" t="s">
        <v>2086</v>
      </c>
      <c r="H16" s="761" t="s">
        <v>2410</v>
      </c>
      <c r="I16" s="757" t="s">
        <v>2407</v>
      </c>
      <c r="J16" s="758" t="s">
        <v>891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2078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2409</v>
      </c>
      <c r="F17" s="755" t="s">
        <v>2405</v>
      </c>
      <c r="G17" s="755" t="s">
        <v>2086</v>
      </c>
      <c r="H17" s="761" t="s">
        <v>2410</v>
      </c>
      <c r="I17" s="757" t="s">
        <v>2407</v>
      </c>
      <c r="J17" s="758" t="s">
        <v>891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2412</v>
      </c>
      <c r="G18" s="757" t="s">
        <v>2305</v>
      </c>
      <c r="H18" s="761" t="s">
        <v>2413</v>
      </c>
      <c r="I18" s="757" t="s">
        <v>2407</v>
      </c>
      <c r="J18" s="758" t="s">
        <v>891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2078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714</v>
      </c>
      <c r="F19" s="755" t="s">
        <v>2412</v>
      </c>
      <c r="G19" s="757" t="s">
        <v>2305</v>
      </c>
      <c r="H19" s="761" t="s">
        <v>2413</v>
      </c>
      <c r="I19" s="757" t="s">
        <v>2414</v>
      </c>
      <c r="J19" s="758" t="s">
        <v>891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714</v>
      </c>
      <c r="F20" s="755" t="s">
        <v>2412</v>
      </c>
      <c r="G20" s="757" t="s">
        <v>2305</v>
      </c>
      <c r="H20" s="761" t="s">
        <v>2415</v>
      </c>
      <c r="I20" s="757" t="s">
        <v>2414</v>
      </c>
      <c r="J20" s="758" t="s">
        <v>891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2075</v>
      </c>
      <c r="F21" s="755" t="s">
        <v>2412</v>
      </c>
      <c r="G21" s="757" t="s">
        <v>2305</v>
      </c>
      <c r="H21" s="761" t="s">
        <v>2415</v>
      </c>
      <c r="I21" s="757" t="s">
        <v>2416</v>
      </c>
      <c r="J21" s="758" t="s">
        <v>891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2409</v>
      </c>
      <c r="F22" s="755" t="s">
        <v>2311</v>
      </c>
      <c r="G22" s="757" t="s">
        <v>2305</v>
      </c>
      <c r="H22" s="761" t="s">
        <v>2417</v>
      </c>
      <c r="I22" s="757" t="s">
        <v>2416</v>
      </c>
      <c r="J22" s="758" t="s">
        <v>891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2409</v>
      </c>
      <c r="F23" s="755" t="s">
        <v>2305</v>
      </c>
      <c r="G23" s="757" t="s">
        <v>2311</v>
      </c>
      <c r="H23" s="761" t="s">
        <v>2417</v>
      </c>
      <c r="I23" s="757" t="s">
        <v>2416</v>
      </c>
      <c r="J23" s="758" t="s">
        <v>891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776" t="s">
        <v>2078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2409</v>
      </c>
      <c r="F24" s="755" t="s">
        <v>2305</v>
      </c>
      <c r="G24" s="757" t="s">
        <v>2305</v>
      </c>
      <c r="H24" s="761" t="s">
        <v>2417</v>
      </c>
      <c r="I24" s="757" t="s">
        <v>2379</v>
      </c>
      <c r="J24" s="758" t="s">
        <v>891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2409</v>
      </c>
      <c r="F25" s="755" t="s">
        <v>2305</v>
      </c>
      <c r="G25" s="757" t="s">
        <v>2305</v>
      </c>
      <c r="H25" s="761" t="s">
        <v>2417</v>
      </c>
      <c r="I25" s="757" t="s">
        <v>2379</v>
      </c>
      <c r="J25" s="758" t="s">
        <v>891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0</v>
      </c>
      <c r="O25" s="776" t="s">
        <v>2418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2409</v>
      </c>
      <c r="F26" s="755" t="s">
        <v>2332</v>
      </c>
      <c r="G26" s="757" t="s">
        <v>2237</v>
      </c>
      <c r="H26" s="761" t="s">
        <v>2417</v>
      </c>
      <c r="I26" s="757" t="s">
        <v>2419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2409</v>
      </c>
      <c r="F27" s="755" t="s">
        <v>2332</v>
      </c>
      <c r="G27" s="757" t="s">
        <v>2237</v>
      </c>
      <c r="H27" s="761" t="s">
        <v>2417</v>
      </c>
      <c r="I27" s="757" t="s">
        <v>2419</v>
      </c>
      <c r="J27" s="758" t="s">
        <v>891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2235</v>
      </c>
      <c r="F28" s="755" t="s">
        <v>2194</v>
      </c>
      <c r="G28" s="757" t="s">
        <v>2237</v>
      </c>
      <c r="H28" s="761" t="s">
        <v>2417</v>
      </c>
      <c r="I28" s="757" t="s">
        <v>2419</v>
      </c>
      <c r="J28" s="758" t="s">
        <v>891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2235</v>
      </c>
      <c r="F29" s="755" t="s">
        <v>2194</v>
      </c>
      <c r="G29" s="757" t="s">
        <v>2237</v>
      </c>
      <c r="H29" s="761" t="s">
        <v>2420</v>
      </c>
      <c r="I29" s="757" t="s">
        <v>2419</v>
      </c>
      <c r="J29" s="758" t="s">
        <v>891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2235</v>
      </c>
      <c r="F30" s="755" t="s">
        <v>2194</v>
      </c>
      <c r="G30" s="757" t="s">
        <v>2237</v>
      </c>
      <c r="H30" s="761" t="s">
        <v>2421</v>
      </c>
      <c r="I30" s="757" t="s">
        <v>2419</v>
      </c>
      <c r="J30" s="758" t="s">
        <v>891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779" t="s">
        <v>1907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2235</v>
      </c>
      <c r="F31" s="755" t="s">
        <v>2194</v>
      </c>
      <c r="G31" s="757" t="s">
        <v>2422</v>
      </c>
      <c r="H31" s="761" t="s">
        <v>2421</v>
      </c>
      <c r="I31" s="757" t="s">
        <v>2419</v>
      </c>
      <c r="J31" s="758" t="s">
        <v>891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2235</v>
      </c>
      <c r="F32" s="755" t="s">
        <v>2373</v>
      </c>
      <c r="G32" s="757" t="s">
        <v>2422</v>
      </c>
      <c r="H32" s="756" t="s">
        <v>2423</v>
      </c>
      <c r="I32" s="757" t="s">
        <v>2419</v>
      </c>
      <c r="J32" s="758" t="s">
        <v>891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1094</v>
      </c>
      <c r="N32" s="418">
        <f>COUNTIF(E7:K44, "*Paul*")/2</f>
        <v>0</v>
      </c>
      <c r="O32" s="787" t="s">
        <v>2393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2235</v>
      </c>
      <c r="F33" s="755" t="s">
        <v>2373</v>
      </c>
      <c r="G33" s="757" t="s">
        <v>2422</v>
      </c>
      <c r="H33" s="756" t="s">
        <v>2423</v>
      </c>
      <c r="I33" s="757" t="s">
        <v>2419</v>
      </c>
      <c r="J33" s="758" t="s">
        <v>891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1939</v>
      </c>
      <c r="H34" s="763"/>
      <c r="I34" s="764"/>
      <c r="J34" s="758" t="s">
        <v>2408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1939</v>
      </c>
      <c r="H35" s="763"/>
      <c r="I35" s="764"/>
      <c r="J35" s="758" t="s">
        <v>2408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45536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" activePane="topRight" state="frozen"/>
      <selection pane="topRight" activeCell="I31" sqref="I31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1960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22</v>
      </c>
      <c r="O10" s="803" t="s">
        <v>2120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2425</v>
      </c>
      <c r="F11" s="760" t="s">
        <v>2425</v>
      </c>
      <c r="G11" s="760" t="s">
        <v>2425</v>
      </c>
      <c r="H11" s="760" t="s">
        <v>2425</v>
      </c>
      <c r="I11" s="760" t="s">
        <v>2166</v>
      </c>
      <c r="J11" s="458" t="s">
        <v>2121</v>
      </c>
      <c r="K11" s="458" t="s">
        <v>891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2425</v>
      </c>
      <c r="F12" s="760" t="s">
        <v>2425</v>
      </c>
      <c r="G12" s="760" t="s">
        <v>2425</v>
      </c>
      <c r="H12" s="760" t="s">
        <v>2425</v>
      </c>
      <c r="I12" s="760" t="s">
        <v>2166</v>
      </c>
      <c r="J12" s="458" t="s">
        <v>2121</v>
      </c>
      <c r="K12" s="458" t="s">
        <v>891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2426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2425</v>
      </c>
      <c r="F13" s="760" t="s">
        <v>2425</v>
      </c>
      <c r="G13" s="760" t="s">
        <v>2425</v>
      </c>
      <c r="H13" s="760" t="s">
        <v>2425</v>
      </c>
      <c r="I13" s="760" t="s">
        <v>2166</v>
      </c>
      <c r="J13" s="458" t="s">
        <v>2121</v>
      </c>
      <c r="K13" s="458" t="s">
        <v>891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2194</v>
      </c>
      <c r="F14" s="515" t="s">
        <v>2427</v>
      </c>
      <c r="G14" s="515" t="s">
        <v>2425</v>
      </c>
      <c r="H14" s="261" t="s">
        <v>2428</v>
      </c>
      <c r="I14" s="452" t="s">
        <v>2429</v>
      </c>
      <c r="J14" s="458" t="s">
        <v>2121</v>
      </c>
      <c r="K14" s="458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2194</v>
      </c>
      <c r="F15" s="515" t="s">
        <v>2427</v>
      </c>
      <c r="G15" s="515" t="s">
        <v>56</v>
      </c>
      <c r="H15" s="261" t="s">
        <v>2430</v>
      </c>
      <c r="I15" s="452" t="s">
        <v>2429</v>
      </c>
      <c r="J15" s="458" t="s">
        <v>2121</v>
      </c>
      <c r="K15" s="45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2427</v>
      </c>
      <c r="G16" s="515" t="s">
        <v>56</v>
      </c>
      <c r="H16" s="261" t="s">
        <v>2430</v>
      </c>
      <c r="I16" s="452" t="s">
        <v>2429</v>
      </c>
      <c r="J16" s="458" t="s">
        <v>2121</v>
      </c>
      <c r="K16" s="45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2427</v>
      </c>
      <c r="G17" s="515" t="s">
        <v>56</v>
      </c>
      <c r="H17" s="261" t="s">
        <v>2431</v>
      </c>
      <c r="I17" s="452" t="s">
        <v>2432</v>
      </c>
      <c r="J17" s="458" t="s">
        <v>891</v>
      </c>
      <c r="K17" s="45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2226</v>
      </c>
      <c r="F18" s="515" t="s">
        <v>195</v>
      </c>
      <c r="G18" s="452" t="s">
        <v>1180</v>
      </c>
      <c r="H18" s="261" t="s">
        <v>2431</v>
      </c>
      <c r="I18" s="452" t="s">
        <v>70</v>
      </c>
      <c r="J18" s="458" t="s">
        <v>891</v>
      </c>
      <c r="K18" s="45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2226</v>
      </c>
      <c r="F19" s="515" t="s">
        <v>195</v>
      </c>
      <c r="G19" s="452" t="s">
        <v>1180</v>
      </c>
      <c r="H19" s="261" t="s">
        <v>2431</v>
      </c>
      <c r="I19" s="452" t="s">
        <v>2405</v>
      </c>
      <c r="J19" s="458" t="s">
        <v>891</v>
      </c>
      <c r="K19" s="45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2226</v>
      </c>
      <c r="F20" s="515" t="s">
        <v>195</v>
      </c>
      <c r="G20" s="452" t="s">
        <v>1180</v>
      </c>
      <c r="H20" s="561" t="s">
        <v>2431</v>
      </c>
      <c r="I20" s="452" t="s">
        <v>2405</v>
      </c>
      <c r="J20" s="458" t="s">
        <v>891</v>
      </c>
      <c r="K20" s="45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2433</v>
      </c>
      <c r="F21" s="515" t="s">
        <v>2311</v>
      </c>
      <c r="G21" s="452" t="s">
        <v>1180</v>
      </c>
      <c r="H21" s="561" t="s">
        <v>2370</v>
      </c>
      <c r="I21" s="452" t="s">
        <v>2405</v>
      </c>
      <c r="J21" s="458" t="s">
        <v>891</v>
      </c>
      <c r="K21" s="45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2433</v>
      </c>
      <c r="F22" s="515" t="s">
        <v>2434</v>
      </c>
      <c r="G22" s="452" t="s">
        <v>2251</v>
      </c>
      <c r="H22" s="561" t="s">
        <v>2370</v>
      </c>
      <c r="I22" s="452" t="s">
        <v>2405</v>
      </c>
      <c r="J22" s="458" t="s">
        <v>891</v>
      </c>
      <c r="K22" s="45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2226</v>
      </c>
      <c r="F23" s="705" t="s">
        <v>2435</v>
      </c>
      <c r="G23" s="694" t="s">
        <v>2029</v>
      </c>
      <c r="H23" s="782" t="s">
        <v>2436</v>
      </c>
      <c r="I23" s="694" t="s">
        <v>2437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2438</v>
      </c>
      <c r="F24" s="705" t="s">
        <v>2435</v>
      </c>
      <c r="G24" s="694" t="s">
        <v>2029</v>
      </c>
      <c r="H24" s="782" t="s">
        <v>2436</v>
      </c>
      <c r="I24" s="694" t="s">
        <v>2439</v>
      </c>
      <c r="J24" s="458" t="s">
        <v>891</v>
      </c>
      <c r="K24" s="45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2438</v>
      </c>
      <c r="F25" s="705" t="s">
        <v>2435</v>
      </c>
      <c r="G25" s="694" t="s">
        <v>2029</v>
      </c>
      <c r="H25" s="782" t="s">
        <v>2436</v>
      </c>
      <c r="I25" s="694" t="s">
        <v>2439</v>
      </c>
      <c r="J25" s="458" t="s">
        <v>891</v>
      </c>
      <c r="K25" s="45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2141</v>
      </c>
      <c r="F26" s="452" t="s">
        <v>372</v>
      </c>
      <c r="G26" s="452" t="s">
        <v>2029</v>
      </c>
      <c r="H26" s="561" t="s">
        <v>2370</v>
      </c>
      <c r="I26" s="452" t="s">
        <v>2095</v>
      </c>
      <c r="J26" s="458" t="s">
        <v>891</v>
      </c>
      <c r="K26" s="45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0</v>
      </c>
      <c r="O26" s="802" t="s">
        <v>1960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2141</v>
      </c>
      <c r="F27" s="452" t="s">
        <v>372</v>
      </c>
      <c r="G27" s="452" t="s">
        <v>2029</v>
      </c>
      <c r="H27" s="561" t="s">
        <v>2370</v>
      </c>
      <c r="I27" s="452" t="s">
        <v>2332</v>
      </c>
      <c r="J27" s="458" t="s">
        <v>891</v>
      </c>
      <c r="K27" s="458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2141</v>
      </c>
      <c r="F28" s="452" t="s">
        <v>195</v>
      </c>
      <c r="G28" s="452" t="s">
        <v>2029</v>
      </c>
      <c r="H28" s="781" t="s">
        <v>2440</v>
      </c>
      <c r="I28" s="452" t="s">
        <v>2332</v>
      </c>
      <c r="J28" s="458" t="s">
        <v>891</v>
      </c>
      <c r="K28" s="45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1225</v>
      </c>
      <c r="F29" s="452" t="s">
        <v>195</v>
      </c>
      <c r="G29" s="452" t="s">
        <v>56</v>
      </c>
      <c r="H29" s="781" t="s">
        <v>2440</v>
      </c>
      <c r="I29" s="452" t="s">
        <v>2441</v>
      </c>
      <c r="J29" s="458" t="s">
        <v>891</v>
      </c>
      <c r="K29" s="45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1225</v>
      </c>
      <c r="F30" s="452" t="s">
        <v>195</v>
      </c>
      <c r="G30" s="452" t="s">
        <v>56</v>
      </c>
      <c r="H30" s="781" t="s">
        <v>2440</v>
      </c>
      <c r="I30" s="306" t="s">
        <v>2442</v>
      </c>
      <c r="J30" s="458" t="s">
        <v>891</v>
      </c>
      <c r="K30" s="458" t="s">
        <v>891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1225</v>
      </c>
      <c r="F31" s="452" t="s">
        <v>195</v>
      </c>
      <c r="G31" s="452" t="s">
        <v>2029</v>
      </c>
      <c r="H31" s="781" t="s">
        <v>2440</v>
      </c>
      <c r="I31" s="306" t="s">
        <v>2442</v>
      </c>
      <c r="J31" s="458" t="s">
        <v>891</v>
      </c>
      <c r="K31" s="458" t="s">
        <v>891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1225</v>
      </c>
      <c r="F32" s="452" t="s">
        <v>195</v>
      </c>
      <c r="G32" s="452" t="s">
        <v>2029</v>
      </c>
      <c r="H32" s="781" t="s">
        <v>2440</v>
      </c>
      <c r="I32" s="306" t="s">
        <v>2029</v>
      </c>
      <c r="J32" s="458" t="s">
        <v>891</v>
      </c>
      <c r="K32" s="458" t="s">
        <v>891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1225</v>
      </c>
      <c r="F33" s="452" t="s">
        <v>195</v>
      </c>
      <c r="G33" s="452" t="s">
        <v>56</v>
      </c>
      <c r="H33" s="781" t="s">
        <v>2440</v>
      </c>
      <c r="I33" s="306" t="s">
        <v>2029</v>
      </c>
      <c r="J33" s="458" t="s">
        <v>891</v>
      </c>
      <c r="K33" s="458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2362</v>
      </c>
      <c r="H49" s="577">
        <v>45543</v>
      </c>
      <c r="I49" t="s">
        <v>2363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ht="15" customHeight="1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ht="15" customHeight="1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ht="15" customHeight="1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3" activePane="topRight" state="frozen"/>
      <selection pane="topRight" activeCell="K27" sqref="K2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20.5</v>
      </c>
      <c r="O10" s="803" t="s">
        <v>2120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1225</v>
      </c>
      <c r="H11" s="760" t="s">
        <v>1225</v>
      </c>
      <c r="I11" s="760" t="s">
        <v>1225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521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1225</v>
      </c>
      <c r="H12" s="760" t="s">
        <v>1225</v>
      </c>
      <c r="I12" s="760" t="s">
        <v>1225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1225</v>
      </c>
      <c r="H13" s="760" t="s">
        <v>1225</v>
      </c>
      <c r="I13" s="760" t="s">
        <v>1225</v>
      </c>
      <c r="J13" s="458" t="s">
        <v>2124</v>
      </c>
      <c r="K13" s="459" t="s">
        <v>891</v>
      </c>
      <c r="L13" s="61"/>
      <c r="M13" s="646" t="s">
        <v>65</v>
      </c>
      <c r="N13" s="326">
        <f>COUNTIF(E7:K44, "*Michael*")/2</f>
        <v>0</v>
      </c>
      <c r="O13" s="802" t="s">
        <v>2078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853" t="s">
        <v>1962</v>
      </c>
      <c r="H14" s="854" t="s">
        <v>2445</v>
      </c>
      <c r="I14" s="854" t="s">
        <v>2445</v>
      </c>
      <c r="J14" s="855" t="s">
        <v>2124</v>
      </c>
      <c r="K14" s="459" t="s">
        <v>891</v>
      </c>
      <c r="L14" s="61"/>
      <c r="M14" s="646" t="s">
        <v>66</v>
      </c>
      <c r="N14" s="326">
        <f>SUM(COUNTIFS(E7:K43, "*Maxwell*"))/2</f>
        <v>0</v>
      </c>
      <c r="O14" s="802" t="s">
        <v>2078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857" t="s">
        <v>1962</v>
      </c>
      <c r="H15" s="854" t="s">
        <v>2446</v>
      </c>
      <c r="I15" s="854" t="s">
        <v>2425</v>
      </c>
      <c r="J15" s="855" t="s">
        <v>2124</v>
      </c>
      <c r="K15" s="459" t="s">
        <v>891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857" t="s">
        <v>2447</v>
      </c>
      <c r="H16" s="854" t="s">
        <v>2446</v>
      </c>
      <c r="I16" s="854" t="s">
        <v>2425</v>
      </c>
      <c r="J16" s="855" t="s">
        <v>2124</v>
      </c>
      <c r="K16" s="459" t="s">
        <v>891</v>
      </c>
      <c r="L16" s="61"/>
      <c r="M16" s="646" t="s">
        <v>68</v>
      </c>
      <c r="N16" s="326">
        <f>COUNTIF(E7:K44, "*Shaun*")/2</f>
        <v>0</v>
      </c>
      <c r="O16" s="802" t="s">
        <v>2078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857" t="s">
        <v>2448</v>
      </c>
      <c r="H17" s="854" t="s">
        <v>2446</v>
      </c>
      <c r="I17" s="854" t="s">
        <v>2425</v>
      </c>
      <c r="J17" s="855" t="s">
        <v>2124</v>
      </c>
      <c r="K17" s="459" t="s">
        <v>891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858" t="s">
        <v>2449</v>
      </c>
      <c r="H18" s="859" t="s">
        <v>2450</v>
      </c>
      <c r="I18" s="860" t="s">
        <v>2075</v>
      </c>
      <c r="J18" s="855" t="s">
        <v>2451</v>
      </c>
      <c r="K18" s="459" t="s">
        <v>891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1939</v>
      </c>
      <c r="G19" s="858" t="s">
        <v>2449</v>
      </c>
      <c r="H19" s="859" t="s">
        <v>2446</v>
      </c>
      <c r="I19" s="860" t="s">
        <v>2075</v>
      </c>
      <c r="J19" s="855" t="s">
        <v>2451</v>
      </c>
      <c r="K19" s="459" t="s">
        <v>891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1939</v>
      </c>
      <c r="G20" s="858" t="s">
        <v>2311</v>
      </c>
      <c r="H20" s="859" t="s">
        <v>2452</v>
      </c>
      <c r="I20" s="860" t="s">
        <v>2075</v>
      </c>
      <c r="J20" s="855" t="s">
        <v>2453</v>
      </c>
      <c r="K20" s="459" t="s">
        <v>891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1939</v>
      </c>
      <c r="G21" s="858" t="s">
        <v>2311</v>
      </c>
      <c r="H21" s="859" t="s">
        <v>2452</v>
      </c>
      <c r="I21" s="860" t="s">
        <v>2075</v>
      </c>
      <c r="J21" s="855" t="s">
        <v>2453</v>
      </c>
      <c r="K21" s="459" t="s">
        <v>891</v>
      </c>
      <c r="L21" s="61"/>
      <c r="M21" s="646" t="s">
        <v>234</v>
      </c>
      <c r="N21" s="327">
        <f>COUNTIF(E7:K44, "*Foo*")/2</f>
        <v>0</v>
      </c>
      <c r="O21" s="802" t="s">
        <v>2078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1939</v>
      </c>
      <c r="G22" s="858" t="s">
        <v>2311</v>
      </c>
      <c r="H22" s="859" t="s">
        <v>2405</v>
      </c>
      <c r="I22" s="860" t="s">
        <v>2405</v>
      </c>
      <c r="J22" s="855" t="s">
        <v>2453</v>
      </c>
      <c r="K22" s="459" t="s">
        <v>891</v>
      </c>
      <c r="L22" s="61"/>
      <c r="M22" s="646" t="s">
        <v>1939</v>
      </c>
      <c r="N22" s="327">
        <f>COUNTIF(E7:K44, "*Ivan*")/2</f>
        <v>15</v>
      </c>
      <c r="O22" s="802" t="s">
        <v>1960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858" t="s">
        <v>1936</v>
      </c>
      <c r="H23" s="859" t="s">
        <v>2405</v>
      </c>
      <c r="I23" s="860" t="s">
        <v>2405</v>
      </c>
      <c r="J23" s="855" t="s">
        <v>2453</v>
      </c>
      <c r="K23" s="459" t="s">
        <v>891</v>
      </c>
      <c r="L23" s="61"/>
      <c r="M23" s="646" t="s">
        <v>1946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858" t="s">
        <v>2454</v>
      </c>
      <c r="H24" s="859" t="s">
        <v>309</v>
      </c>
      <c r="I24" s="860" t="s">
        <v>2405</v>
      </c>
      <c r="J24" s="855" t="s">
        <v>2453</v>
      </c>
      <c r="K24" s="856"/>
      <c r="L24" s="61"/>
      <c r="M24" s="650" t="s">
        <v>1948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858" t="s">
        <v>2455</v>
      </c>
      <c r="H25" s="859" t="s">
        <v>309</v>
      </c>
      <c r="I25" s="860" t="s">
        <v>2405</v>
      </c>
      <c r="J25" s="855" t="s">
        <v>794</v>
      </c>
      <c r="K25" s="855" t="s">
        <v>2124</v>
      </c>
      <c r="L25" s="61"/>
      <c r="M25" s="650" t="s">
        <v>1992</v>
      </c>
      <c r="N25" s="654">
        <f>COUNTIF(E7:K44, "*Heng*")/2</f>
        <v>0</v>
      </c>
      <c r="O25" s="801" t="s">
        <v>1907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858" t="s">
        <v>2455</v>
      </c>
      <c r="H26" s="859" t="s">
        <v>309</v>
      </c>
      <c r="I26" s="860" t="s">
        <v>2456</v>
      </c>
      <c r="J26" s="855" t="s">
        <v>2453</v>
      </c>
      <c r="K26" s="855" t="s">
        <v>2124</v>
      </c>
      <c r="L26" s="61"/>
      <c r="M26" s="646" t="s">
        <v>2048</v>
      </c>
      <c r="N26" s="654">
        <f>COUNTIF(E7:K44, "*Phay*")/2</f>
        <v>0</v>
      </c>
      <c r="O26" s="802" t="s">
        <v>1907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858" t="s">
        <v>2455</v>
      </c>
      <c r="H27" s="859" t="s">
        <v>309</v>
      </c>
      <c r="I27" s="860" t="s">
        <v>2456</v>
      </c>
      <c r="J27" s="855" t="s">
        <v>2453</v>
      </c>
      <c r="K27" s="861" t="s">
        <v>1939</v>
      </c>
      <c r="L27" s="61"/>
      <c r="M27" s="650" t="s">
        <v>2140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858" t="s">
        <v>2457</v>
      </c>
      <c r="H28" s="859" t="s">
        <v>2458</v>
      </c>
      <c r="I28" s="860" t="s">
        <v>2456</v>
      </c>
      <c r="J28" s="855" t="s">
        <v>2453</v>
      </c>
      <c r="K28" s="861" t="s">
        <v>1939</v>
      </c>
      <c r="L28" s="61"/>
      <c r="M28" s="646" t="s">
        <v>2144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858" t="s">
        <v>2457</v>
      </c>
      <c r="H29" s="859" t="s">
        <v>56</v>
      </c>
      <c r="I29" s="860" t="s">
        <v>2456</v>
      </c>
      <c r="J29" s="855" t="s">
        <v>2453</v>
      </c>
      <c r="K29" s="861" t="s">
        <v>1939</v>
      </c>
      <c r="L29" s="61"/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858" t="s">
        <v>2459</v>
      </c>
      <c r="H30" s="859" t="s">
        <v>56</v>
      </c>
      <c r="I30" s="860" t="s">
        <v>2456</v>
      </c>
      <c r="J30" s="855" t="s">
        <v>193</v>
      </c>
      <c r="K30" s="861" t="s">
        <v>1939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858" t="s">
        <v>2457</v>
      </c>
      <c r="H31" s="859" t="s">
        <v>56</v>
      </c>
      <c r="I31" s="860" t="s">
        <v>2456</v>
      </c>
      <c r="J31" s="855" t="s">
        <v>2453</v>
      </c>
      <c r="K31" s="861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860" t="s">
        <v>2459</v>
      </c>
      <c r="H32" s="859" t="s">
        <v>56</v>
      </c>
      <c r="I32" s="860" t="s">
        <v>2456</v>
      </c>
      <c r="J32" s="855" t="s">
        <v>2453</v>
      </c>
      <c r="K32" s="861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860" t="s">
        <v>2459</v>
      </c>
      <c r="H33" s="859" t="s">
        <v>56</v>
      </c>
      <c r="I33" s="860" t="s">
        <v>2460</v>
      </c>
      <c r="J33" s="855" t="s">
        <v>2453</v>
      </c>
      <c r="K33" s="861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862"/>
      <c r="H34" s="862"/>
      <c r="I34" s="863" t="s">
        <v>2461</v>
      </c>
      <c r="J34" s="855" t="s">
        <v>2453</v>
      </c>
      <c r="K34" s="864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865"/>
      <c r="H35" s="862"/>
      <c r="I35" s="863" t="s">
        <v>2461</v>
      </c>
      <c r="J35" s="855"/>
      <c r="K35" s="864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865"/>
      <c r="H36" s="862"/>
      <c r="I36" s="863" t="s">
        <v>2461</v>
      </c>
      <c r="J36" s="855"/>
      <c r="K36" s="864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866"/>
      <c r="H37" s="862"/>
      <c r="I37" s="867" t="s">
        <v>2462</v>
      </c>
      <c r="J37" s="855"/>
      <c r="K37" s="864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866"/>
      <c r="H38" s="868"/>
      <c r="I38" s="867" t="s">
        <v>2462</v>
      </c>
      <c r="J38" s="855"/>
      <c r="K38" s="864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866"/>
      <c r="H39" s="868"/>
      <c r="I39" s="867" t="s">
        <v>2462</v>
      </c>
      <c r="J39" s="869"/>
      <c r="K39" s="864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870"/>
      <c r="H40" s="871"/>
      <c r="I40" s="867" t="s">
        <v>2462</v>
      </c>
      <c r="J40" s="869"/>
      <c r="K40" s="872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870"/>
      <c r="H41" s="870"/>
      <c r="I41" s="867"/>
      <c r="J41" s="869"/>
      <c r="K41" s="87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45550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J37" sqref="J37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2305</v>
      </c>
      <c r="F11" s="760" t="s">
        <v>2422</v>
      </c>
      <c r="G11" s="760" t="s">
        <v>2422</v>
      </c>
      <c r="H11" s="760" t="s">
        <v>2422</v>
      </c>
      <c r="I11" s="760" t="s">
        <v>2422</v>
      </c>
      <c r="J11" s="458" t="s">
        <v>2465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2305</v>
      </c>
      <c r="F12" s="760" t="s">
        <v>2422</v>
      </c>
      <c r="G12" s="760" t="s">
        <v>2422</v>
      </c>
      <c r="H12" s="760" t="s">
        <v>2422</v>
      </c>
      <c r="I12" s="760" t="s">
        <v>2422</v>
      </c>
      <c r="J12" s="458" t="s">
        <v>2465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2305</v>
      </c>
      <c r="F13" s="760" t="s">
        <v>2422</v>
      </c>
      <c r="G13" s="760" t="s">
        <v>2422</v>
      </c>
      <c r="H13" s="760" t="s">
        <v>2422</v>
      </c>
      <c r="I13" s="760" t="s">
        <v>2422</v>
      </c>
      <c r="J13" s="458" t="s">
        <v>2465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2466</v>
      </c>
      <c r="F14" s="705" t="s">
        <v>2467</v>
      </c>
      <c r="G14" s="515" t="s">
        <v>1939</v>
      </c>
      <c r="H14" s="515" t="s">
        <v>2429</v>
      </c>
      <c r="I14" s="452" t="s">
        <v>2468</v>
      </c>
      <c r="J14" s="458" t="s">
        <v>2465</v>
      </c>
      <c r="K14" s="460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2466</v>
      </c>
      <c r="F15" s="705" t="s">
        <v>2467</v>
      </c>
      <c r="G15" s="515" t="s">
        <v>1939</v>
      </c>
      <c r="H15" s="452" t="s">
        <v>2469</v>
      </c>
      <c r="I15" s="452" t="s">
        <v>2470</v>
      </c>
      <c r="J15" s="458" t="s">
        <v>2465</v>
      </c>
      <c r="K15" s="460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2466</v>
      </c>
      <c r="F16" s="705" t="s">
        <v>2471</v>
      </c>
      <c r="G16" s="515" t="s">
        <v>2123</v>
      </c>
      <c r="H16" s="452" t="s">
        <v>2469</v>
      </c>
      <c r="I16" s="452" t="s">
        <v>2470</v>
      </c>
      <c r="J16" s="458" t="s">
        <v>2465</v>
      </c>
      <c r="K16" s="460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2466</v>
      </c>
      <c r="F17" s="705" t="s">
        <v>2471</v>
      </c>
      <c r="G17" s="515" t="s">
        <v>2123</v>
      </c>
      <c r="H17" s="452" t="s">
        <v>2469</v>
      </c>
      <c r="I17" s="452" t="s">
        <v>2470</v>
      </c>
      <c r="J17" s="458" t="s">
        <v>2465</v>
      </c>
      <c r="K17" s="460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2304</v>
      </c>
      <c r="F18" s="705" t="s">
        <v>2094</v>
      </c>
      <c r="G18" s="452" t="s">
        <v>2472</v>
      </c>
      <c r="H18" s="452" t="s">
        <v>2473</v>
      </c>
      <c r="I18" s="452" t="s">
        <v>110</v>
      </c>
      <c r="J18" s="458" t="s">
        <v>2465</v>
      </c>
      <c r="K18" s="460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2304</v>
      </c>
      <c r="F19" s="705" t="s">
        <v>2094</v>
      </c>
      <c r="G19" s="452" t="s">
        <v>2474</v>
      </c>
      <c r="H19" s="561" t="s">
        <v>2475</v>
      </c>
      <c r="I19" s="452" t="s">
        <v>110</v>
      </c>
      <c r="J19" s="458" t="s">
        <v>2465</v>
      </c>
      <c r="K19" s="460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2304</v>
      </c>
      <c r="F20" s="705" t="s">
        <v>2123</v>
      </c>
      <c r="G20" s="452" t="s">
        <v>2437</v>
      </c>
      <c r="H20" s="561" t="s">
        <v>2194</v>
      </c>
      <c r="I20" s="452" t="s">
        <v>2476</v>
      </c>
      <c r="J20" s="458" t="s">
        <v>2465</v>
      </c>
      <c r="K20" s="460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2304</v>
      </c>
      <c r="F21" s="705" t="s">
        <v>2123</v>
      </c>
      <c r="G21" s="452" t="s">
        <v>2437</v>
      </c>
      <c r="H21" s="561" t="s">
        <v>2194</v>
      </c>
      <c r="I21" s="452" t="s">
        <v>2477</v>
      </c>
      <c r="J21" s="458" t="s">
        <v>2465</v>
      </c>
      <c r="K21" s="460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2304</v>
      </c>
      <c r="F22" s="705" t="s">
        <v>2123</v>
      </c>
      <c r="G22" s="452" t="s">
        <v>2478</v>
      </c>
      <c r="H22" s="561" t="s">
        <v>2194</v>
      </c>
      <c r="I22" s="452" t="s">
        <v>2479</v>
      </c>
      <c r="J22" s="458" t="s">
        <v>2465</v>
      </c>
      <c r="K22" s="460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2480</v>
      </c>
      <c r="F23" s="705" t="s">
        <v>2123</v>
      </c>
      <c r="G23" s="452" t="s">
        <v>2481</v>
      </c>
      <c r="H23" s="561" t="s">
        <v>2194</v>
      </c>
      <c r="I23" s="452" t="s">
        <v>2479</v>
      </c>
      <c r="J23" s="458"/>
      <c r="K23" s="460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0</v>
      </c>
      <c r="O23" s="802" t="s">
        <v>2482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2483</v>
      </c>
      <c r="F24" s="705" t="s">
        <v>2086</v>
      </c>
      <c r="G24" s="452" t="s">
        <v>2456</v>
      </c>
      <c r="H24" s="452" t="s">
        <v>1939</v>
      </c>
      <c r="I24" s="452" t="s">
        <v>2484</v>
      </c>
      <c r="J24" s="458" t="s">
        <v>2465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2485</v>
      </c>
      <c r="F25" s="705" t="s">
        <v>2486</v>
      </c>
      <c r="G25" s="452" t="s">
        <v>2456</v>
      </c>
      <c r="H25" s="561" t="s">
        <v>2291</v>
      </c>
      <c r="I25" s="452" t="s">
        <v>2484</v>
      </c>
      <c r="J25" s="458" t="s">
        <v>2465</v>
      </c>
      <c r="K25" s="460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2485</v>
      </c>
      <c r="F26" s="694" t="s">
        <v>2487</v>
      </c>
      <c r="G26" s="452" t="s">
        <v>2456</v>
      </c>
      <c r="H26" s="561" t="s">
        <v>235</v>
      </c>
      <c r="I26" s="452" t="s">
        <v>2488</v>
      </c>
      <c r="J26" s="458" t="s">
        <v>2465</v>
      </c>
      <c r="K26" s="460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2485</v>
      </c>
      <c r="F27" s="694" t="s">
        <v>2487</v>
      </c>
      <c r="G27" s="452" t="s">
        <v>2403</v>
      </c>
      <c r="H27" s="561" t="s">
        <v>235</v>
      </c>
      <c r="I27" s="452" t="s">
        <v>2488</v>
      </c>
      <c r="J27" s="458" t="s">
        <v>2465</v>
      </c>
      <c r="K27" s="460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2489</v>
      </c>
      <c r="F28" s="694" t="s">
        <v>2490</v>
      </c>
      <c r="G28" s="452" t="s">
        <v>2403</v>
      </c>
      <c r="H28" s="561" t="s">
        <v>235</v>
      </c>
      <c r="I28" s="452" t="s">
        <v>2144</v>
      </c>
      <c r="J28" s="458" t="s">
        <v>2465</v>
      </c>
      <c r="K28" s="460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2489</v>
      </c>
      <c r="F29" s="694" t="s">
        <v>2490</v>
      </c>
      <c r="G29" s="452" t="s">
        <v>2491</v>
      </c>
      <c r="H29" s="452" t="s">
        <v>2287</v>
      </c>
      <c r="I29" s="452" t="s">
        <v>2144</v>
      </c>
      <c r="J29" s="458" t="s">
        <v>2465</v>
      </c>
      <c r="K29" s="460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2489</v>
      </c>
      <c r="F30" s="694" t="s">
        <v>2490</v>
      </c>
      <c r="G30" s="452" t="s">
        <v>2491</v>
      </c>
      <c r="H30" s="452" t="s">
        <v>2287</v>
      </c>
      <c r="I30" s="452" t="s">
        <v>2287</v>
      </c>
      <c r="J30" s="458" t="s">
        <v>2465</v>
      </c>
      <c r="K30" s="460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2489</v>
      </c>
      <c r="F31" s="694" t="s">
        <v>2490</v>
      </c>
      <c r="G31" s="452" t="s">
        <v>2491</v>
      </c>
      <c r="H31" s="452" t="s">
        <v>2287</v>
      </c>
      <c r="I31" s="452" t="s">
        <v>2287</v>
      </c>
      <c r="J31" s="458" t="s">
        <v>2465</v>
      </c>
      <c r="K31" s="460" t="s">
        <v>891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2492</v>
      </c>
      <c r="F32" s="694" t="s">
        <v>2490</v>
      </c>
      <c r="G32" s="452" t="s">
        <v>2491</v>
      </c>
      <c r="H32" s="452" t="s">
        <v>2287</v>
      </c>
      <c r="I32" s="452" t="s">
        <v>2287</v>
      </c>
      <c r="J32" s="458" t="s">
        <v>2465</v>
      </c>
      <c r="K32" s="460" t="s">
        <v>891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2492</v>
      </c>
      <c r="F33" s="694" t="s">
        <v>2490</v>
      </c>
      <c r="G33" s="452" t="s">
        <v>2491</v>
      </c>
      <c r="H33" s="452" t="s">
        <v>2287</v>
      </c>
      <c r="I33" s="452" t="s">
        <v>110</v>
      </c>
      <c r="J33" s="458" t="s">
        <v>2465</v>
      </c>
      <c r="K33" s="460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45557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4" zoomScale="115" zoomScaleNormal="115" workbookViewId="0">
      <selection activeCell="F25" sqref="F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2007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1907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2464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0</v>
      </c>
      <c r="O10" s="803" t="s">
        <v>2120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343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521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343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343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2078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2078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2078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2495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2496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2496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2496</v>
      </c>
      <c r="F21" s="515"/>
      <c r="G21" s="452"/>
      <c r="H21" s="282"/>
      <c r="I21" s="452"/>
      <c r="J21" s="458"/>
      <c r="K21" s="460"/>
      <c r="L21" s="61"/>
      <c r="M21" s="646" t="s">
        <v>234</v>
      </c>
      <c r="N21" s="327">
        <f>COUNTIF(E7:K44, "*Foo*")/2</f>
        <v>0</v>
      </c>
      <c r="O21" s="802" t="s">
        <v>2078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2496</v>
      </c>
      <c r="F22" s="515"/>
      <c r="G22" s="452"/>
      <c r="H22" s="282"/>
      <c r="I22" s="452"/>
      <c r="J22" s="458"/>
      <c r="K22" s="460"/>
      <c r="L22" s="61"/>
      <c r="M22" s="646" t="s">
        <v>1939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2497</v>
      </c>
      <c r="F23" s="515"/>
      <c r="G23" s="452"/>
      <c r="H23" s="282"/>
      <c r="I23" s="452"/>
      <c r="J23" s="458"/>
      <c r="K23" s="460"/>
      <c r="L23" s="61"/>
      <c r="M23" s="646" t="s">
        <v>1946</v>
      </c>
      <c r="N23" s="326">
        <f>COUNTIF(E7:K44, "*Lucas*")/2</f>
        <v>0</v>
      </c>
      <c r="O23" s="802" t="s">
        <v>2482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2498</v>
      </c>
      <c r="F24" s="515"/>
      <c r="G24" s="452"/>
      <c r="H24" s="282"/>
      <c r="I24" s="452"/>
      <c r="J24" s="458"/>
      <c r="K24" s="460"/>
      <c r="L24" s="61"/>
      <c r="M24" s="650" t="s">
        <v>1948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2499</v>
      </c>
      <c r="F25" s="515"/>
      <c r="G25" s="452"/>
      <c r="H25" s="282"/>
      <c r="I25" s="452"/>
      <c r="J25" s="458"/>
      <c r="K25" s="460"/>
      <c r="L25" s="61"/>
      <c r="M25" s="650" t="s">
        <v>1992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2499</v>
      </c>
      <c r="F26" s="515"/>
      <c r="G26" s="452"/>
      <c r="H26" s="282"/>
      <c r="I26" s="452"/>
      <c r="J26" s="458"/>
      <c r="K26" s="460"/>
      <c r="L26" s="61"/>
      <c r="M26" s="646" t="s">
        <v>2048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2499</v>
      </c>
      <c r="F27" s="452"/>
      <c r="G27" s="452"/>
      <c r="H27" s="282"/>
      <c r="I27" s="452"/>
      <c r="J27" s="458"/>
      <c r="K27" s="460"/>
      <c r="L27" s="61"/>
      <c r="M27" s="650" t="s">
        <v>2140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2500</v>
      </c>
      <c r="F28" s="452"/>
      <c r="G28" s="452"/>
      <c r="H28" s="282"/>
      <c r="I28" s="306"/>
      <c r="J28" s="458"/>
      <c r="K28" s="460"/>
      <c r="L28" s="61"/>
      <c r="M28" s="646" t="s">
        <v>2144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2501</v>
      </c>
      <c r="F29" s="452"/>
      <c r="G29" s="452"/>
      <c r="H29" s="282"/>
      <c r="I29" s="306"/>
      <c r="J29" s="458"/>
      <c r="K29" s="460"/>
      <c r="L29" s="61"/>
      <c r="M29" s="651" t="s">
        <v>1094</v>
      </c>
      <c r="N29" s="334">
        <f>COUNTIF(E7:K44, "*Paul*")/2</f>
        <v>0</v>
      </c>
      <c r="O29" s="804" t="s">
        <v>2393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45564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9" activePane="topRight" state="frozen"/>
      <selection pane="topRight" activeCell="G31" sqref="G31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15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250</v>
      </c>
      <c r="G11" s="760" t="s">
        <v>250</v>
      </c>
      <c r="H11" s="760" t="s">
        <v>250</v>
      </c>
      <c r="I11" s="760" t="s">
        <v>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250</v>
      </c>
      <c r="G12" s="760" t="s">
        <v>250</v>
      </c>
      <c r="H12" s="760" t="s">
        <v>250</v>
      </c>
      <c r="I12" s="760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250</v>
      </c>
      <c r="G13" s="760" t="s">
        <v>250</v>
      </c>
      <c r="H13" s="760" t="s">
        <v>250</v>
      </c>
      <c r="I13" s="760" t="s">
        <v>250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195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2140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2418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1939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2029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1939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2123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2418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2418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1992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2422</v>
      </c>
      <c r="J25" s="458" t="s">
        <v>2109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2048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2140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2528</v>
      </c>
      <c r="G31" s="706" t="s">
        <v>2545</v>
      </c>
      <c r="H31" s="694" t="s">
        <v>2548</v>
      </c>
      <c r="I31" s="706" t="s">
        <v>2549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2528</v>
      </c>
      <c r="G32" s="706" t="s">
        <v>2550</v>
      </c>
      <c r="H32" s="694" t="s">
        <v>2548</v>
      </c>
      <c r="I32" s="706" t="s">
        <v>2549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2551</v>
      </c>
      <c r="G33" s="706" t="s">
        <v>2552</v>
      </c>
      <c r="H33" s="694" t="s">
        <v>2553</v>
      </c>
      <c r="I33" s="706" t="s">
        <v>2554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2555</v>
      </c>
      <c r="G34" s="538" t="s">
        <v>2556</v>
      </c>
      <c r="H34" s="538" t="s">
        <v>2557</v>
      </c>
      <c r="I34" s="537" t="s">
        <v>2558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2559</v>
      </c>
      <c r="G35" s="538" t="s">
        <v>2556</v>
      </c>
      <c r="H35" s="538" t="s">
        <v>2557</v>
      </c>
      <c r="I35" s="537" t="s">
        <v>2558</v>
      </c>
      <c r="J35" s="458" t="s">
        <v>329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2560</v>
      </c>
      <c r="G36" s="538" t="s">
        <v>2556</v>
      </c>
      <c r="H36" s="538" t="s">
        <v>2557</v>
      </c>
      <c r="I36" s="537" t="s">
        <v>2558</v>
      </c>
      <c r="J36" s="458" t="s">
        <v>2561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2562</v>
      </c>
      <c r="G37" s="535"/>
      <c r="H37" s="538" t="s">
        <v>2557</v>
      </c>
      <c r="I37" s="273" t="s">
        <v>2558</v>
      </c>
      <c r="J37" s="458" t="s">
        <v>2561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2562</v>
      </c>
      <c r="G38" s="535"/>
      <c r="H38" s="538" t="s">
        <v>2557</v>
      </c>
      <c r="I38" s="273" t="s">
        <v>2558</v>
      </c>
      <c r="J38" s="458" t="s">
        <v>2467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2562</v>
      </c>
      <c r="G39" s="535"/>
      <c r="H39" s="538" t="s">
        <v>2557</v>
      </c>
      <c r="I39" s="273" t="s">
        <v>2558</v>
      </c>
      <c r="J39" s="394" t="s">
        <v>2481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2562</v>
      </c>
      <c r="G40" s="273"/>
      <c r="H40" s="538" t="s">
        <v>2563</v>
      </c>
      <c r="I40" s="273" t="s">
        <v>2564</v>
      </c>
      <c r="J40" s="394" t="s">
        <v>2481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2562</v>
      </c>
      <c r="G41" s="273"/>
      <c r="H41" s="274"/>
      <c r="I41" s="273" t="s">
        <v>2558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2565</v>
      </c>
      <c r="G42" s="273"/>
      <c r="H42" s="274"/>
      <c r="I42" s="273" t="s">
        <v>2558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45565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8" zoomScale="115" zoomScaleNormal="115" workbookViewId="0">
      <selection activeCell="F46" sqref="F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2434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2434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2434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2432</v>
      </c>
      <c r="F14" s="515" t="s">
        <v>2567</v>
      </c>
      <c r="G14" s="515" t="s">
        <v>2287</v>
      </c>
      <c r="H14" s="703" t="s">
        <v>2287</v>
      </c>
      <c r="I14" s="452" t="s">
        <v>2287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2432</v>
      </c>
      <c r="F15" s="515" t="s">
        <v>2567</v>
      </c>
      <c r="G15" s="515" t="s">
        <v>110</v>
      </c>
      <c r="H15" s="703" t="s">
        <v>1932</v>
      </c>
      <c r="I15" s="452" t="s">
        <v>2568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2567</v>
      </c>
      <c r="G16" s="515" t="s">
        <v>110</v>
      </c>
      <c r="H16" s="703" t="s">
        <v>1932</v>
      </c>
      <c r="I16" s="452" t="s">
        <v>2569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2570</v>
      </c>
      <c r="G17" s="515" t="s">
        <v>2478</v>
      </c>
      <c r="H17" s="703" t="s">
        <v>1932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2570</v>
      </c>
      <c r="G18" s="515" t="s">
        <v>2478</v>
      </c>
      <c r="H18" s="585" t="s">
        <v>2571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2423</v>
      </c>
      <c r="F19" s="515" t="s">
        <v>62</v>
      </c>
      <c r="G19" s="515" t="s">
        <v>2572</v>
      </c>
      <c r="H19" s="585" t="s">
        <v>2573</v>
      </c>
      <c r="I19" s="452" t="s">
        <v>2574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2423</v>
      </c>
      <c r="F20" s="515" t="s">
        <v>2575</v>
      </c>
      <c r="G20" s="515" t="s">
        <v>2572</v>
      </c>
      <c r="H20" s="585" t="s">
        <v>2576</v>
      </c>
      <c r="I20" s="452" t="s">
        <v>2574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2423</v>
      </c>
      <c r="F21" s="515" t="s">
        <v>2575</v>
      </c>
      <c r="G21" s="515" t="s">
        <v>2577</v>
      </c>
      <c r="H21" s="585" t="s">
        <v>2576</v>
      </c>
      <c r="I21" s="452" t="s">
        <v>2574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2423</v>
      </c>
      <c r="F22" s="515" t="s">
        <v>2575</v>
      </c>
      <c r="G22" s="515" t="s">
        <v>2577</v>
      </c>
      <c r="H22" s="585" t="s">
        <v>2578</v>
      </c>
      <c r="I22" s="452" t="s">
        <v>2574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2423</v>
      </c>
      <c r="F23" s="515" t="s">
        <v>2575</v>
      </c>
      <c r="G23" s="452" t="s">
        <v>2579</v>
      </c>
      <c r="H23" s="585" t="s">
        <v>2578</v>
      </c>
      <c r="I23" s="452" t="s">
        <v>2580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2575</v>
      </c>
      <c r="G24" s="452" t="s">
        <v>2579</v>
      </c>
      <c r="H24" s="585" t="s">
        <v>2581</v>
      </c>
      <c r="I24" s="452" t="s">
        <v>2582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2423</v>
      </c>
      <c r="F25" s="515" t="s">
        <v>2575</v>
      </c>
      <c r="G25" s="452" t="s">
        <v>1959</v>
      </c>
      <c r="H25" s="585" t="s">
        <v>2409</v>
      </c>
      <c r="I25" s="452" t="s">
        <v>2569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 t="s">
        <v>2583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2423</v>
      </c>
      <c r="F26" s="515" t="s">
        <v>2144</v>
      </c>
      <c r="G26" s="452" t="s">
        <v>1588</v>
      </c>
      <c r="H26" s="585" t="s">
        <v>2584</v>
      </c>
      <c r="I26" s="452" t="s">
        <v>2585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2423</v>
      </c>
      <c r="F27" s="452" t="s">
        <v>2586</v>
      </c>
      <c r="G27" s="452" t="s">
        <v>1588</v>
      </c>
      <c r="H27" s="585" t="s">
        <v>2584</v>
      </c>
      <c r="I27" s="452" t="s">
        <v>2585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452" t="s">
        <v>2586</v>
      </c>
      <c r="G28" s="452" t="s">
        <v>2587</v>
      </c>
      <c r="H28" s="452" t="s">
        <v>2588</v>
      </c>
      <c r="I28" s="452" t="s">
        <v>274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452" t="s">
        <v>2586</v>
      </c>
      <c r="G29" s="452" t="s">
        <v>2589</v>
      </c>
      <c r="H29" s="452" t="s">
        <v>2588</v>
      </c>
      <c r="I29" s="452" t="s">
        <v>2590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2423</v>
      </c>
      <c r="F30" s="452" t="s">
        <v>2586</v>
      </c>
      <c r="G30" s="452" t="s">
        <v>2589</v>
      </c>
      <c r="H30" s="452" t="s">
        <v>2588</v>
      </c>
      <c r="I30" s="452" t="s">
        <v>2591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2423</v>
      </c>
      <c r="F31" s="452" t="s">
        <v>1238</v>
      </c>
      <c r="G31" s="452" t="s">
        <v>2592</v>
      </c>
      <c r="H31" s="452" t="s">
        <v>2593</v>
      </c>
      <c r="I31" s="452" t="s">
        <v>2594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2595</v>
      </c>
      <c r="F32" s="452" t="s">
        <v>2596</v>
      </c>
      <c r="G32" s="452" t="s">
        <v>2597</v>
      </c>
      <c r="H32" s="452" t="s">
        <v>2598</v>
      </c>
      <c r="I32" s="452" t="s">
        <v>2599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2595</v>
      </c>
      <c r="F33" s="452" t="s">
        <v>2596</v>
      </c>
      <c r="G33" s="452" t="s">
        <v>2600</v>
      </c>
      <c r="H33" s="452" t="s">
        <v>2598</v>
      </c>
      <c r="I33" s="452" t="s">
        <v>2599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2601</v>
      </c>
      <c r="F34" s="544" t="s">
        <v>2602</v>
      </c>
      <c r="G34" s="544" t="s">
        <v>2603</v>
      </c>
      <c r="H34" s="538" t="s">
        <v>2604</v>
      </c>
      <c r="I34" s="607" t="s">
        <v>2605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2606</v>
      </c>
      <c r="F35" s="544" t="s">
        <v>2607</v>
      </c>
      <c r="G35" s="544" t="s">
        <v>2608</v>
      </c>
      <c r="H35" s="538" t="s">
        <v>2609</v>
      </c>
      <c r="I35" s="607" t="s">
        <v>2610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2606</v>
      </c>
      <c r="F36" s="544" t="s">
        <v>2607</v>
      </c>
      <c r="G36" s="544" t="s">
        <v>2608</v>
      </c>
      <c r="H36" s="538" t="s">
        <v>2609</v>
      </c>
      <c r="I36" s="607" t="s">
        <v>2610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2606</v>
      </c>
      <c r="F37" s="544" t="s">
        <v>2607</v>
      </c>
      <c r="G37" s="544" t="s">
        <v>2608</v>
      </c>
      <c r="H37" s="538" t="s">
        <v>2609</v>
      </c>
      <c r="I37" s="607" t="s">
        <v>2610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2611</v>
      </c>
      <c r="F38" s="544" t="s">
        <v>2607</v>
      </c>
      <c r="G38" s="544" t="s">
        <v>2608</v>
      </c>
      <c r="H38" s="538" t="s">
        <v>2609</v>
      </c>
      <c r="I38" s="607" t="s">
        <v>2610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2611</v>
      </c>
      <c r="F39" s="544" t="s">
        <v>2607</v>
      </c>
      <c r="G39" s="544" t="s">
        <v>2608</v>
      </c>
      <c r="H39" s="538" t="s">
        <v>2609</v>
      </c>
      <c r="I39" s="607" t="s">
        <v>2610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2611</v>
      </c>
      <c r="F40" s="544" t="s">
        <v>2607</v>
      </c>
      <c r="G40" s="544" t="s">
        <v>2608</v>
      </c>
      <c r="H40" s="538" t="s">
        <v>2609</v>
      </c>
      <c r="I40" s="607" t="s">
        <v>2610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2611</v>
      </c>
      <c r="F41" s="544" t="s">
        <v>2607</v>
      </c>
      <c r="G41" s="544" t="s">
        <v>2608</v>
      </c>
      <c r="H41" s="538" t="s">
        <v>2609</v>
      </c>
      <c r="I41" s="607" t="s">
        <v>2610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2608</v>
      </c>
      <c r="H42" s="538" t="s">
        <v>2609</v>
      </c>
      <c r="I42" s="607" t="s">
        <v>2610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2608</v>
      </c>
      <c r="H43" s="538" t="s">
        <v>2612</v>
      </c>
      <c r="I43" s="607" t="s">
        <v>2610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45571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2613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zoomScale="115" zoomScaleNormal="115" workbookViewId="0">
      <selection activeCell="G36" sqref="G3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2614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521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2065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2262</v>
      </c>
      <c r="F11" s="707" t="s">
        <v>2262</v>
      </c>
      <c r="G11" s="707" t="s">
        <v>2262</v>
      </c>
      <c r="H11" s="707" t="s">
        <v>2262</v>
      </c>
      <c r="I11" s="707" t="s">
        <v>2262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2262</v>
      </c>
      <c r="F12" s="707" t="s">
        <v>2262</v>
      </c>
      <c r="G12" s="707" t="s">
        <v>2262</v>
      </c>
      <c r="H12" s="707" t="s">
        <v>2262</v>
      </c>
      <c r="I12" s="707" t="s">
        <v>2262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2262</v>
      </c>
      <c r="F13" s="707" t="s">
        <v>2262</v>
      </c>
      <c r="G13" s="707" t="s">
        <v>2262</v>
      </c>
      <c r="H13" s="707" t="s">
        <v>2262</v>
      </c>
      <c r="I13" s="707" t="s">
        <v>2262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2445</v>
      </c>
      <c r="G14" s="515" t="s">
        <v>56</v>
      </c>
      <c r="H14" s="515" t="s">
        <v>2615</v>
      </c>
      <c r="I14" s="452" t="s">
        <v>2616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2445</v>
      </c>
      <c r="G15" s="515" t="s">
        <v>56</v>
      </c>
      <c r="H15" s="515" t="s">
        <v>2615</v>
      </c>
      <c r="I15" s="452" t="s">
        <v>2616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2445</v>
      </c>
      <c r="G16" s="515" t="s">
        <v>56</v>
      </c>
      <c r="H16" s="515" t="s">
        <v>2615</v>
      </c>
      <c r="I16" s="452" t="s">
        <v>2617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2140</v>
      </c>
      <c r="G17" s="515" t="s">
        <v>56</v>
      </c>
      <c r="H17" s="515" t="s">
        <v>2615</v>
      </c>
      <c r="I17" s="452" t="s">
        <v>2618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2619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2140</v>
      </c>
      <c r="G18" s="515" t="s">
        <v>56</v>
      </c>
      <c r="H18" s="515" t="s">
        <v>110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2620</v>
      </c>
      <c r="F19" s="515" t="s">
        <v>2621</v>
      </c>
      <c r="G19" s="515" t="s">
        <v>274</v>
      </c>
      <c r="H19" s="515" t="s">
        <v>2622</v>
      </c>
      <c r="I19" s="452" t="s">
        <v>2623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2624</v>
      </c>
      <c r="F20" s="515" t="s">
        <v>271</v>
      </c>
      <c r="G20" s="452" t="s">
        <v>2622</v>
      </c>
      <c r="H20" s="515" t="s">
        <v>62</v>
      </c>
      <c r="I20" s="452" t="s">
        <v>2576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2624</v>
      </c>
      <c r="F21" s="515" t="s">
        <v>271</v>
      </c>
      <c r="G21" s="452" t="s">
        <v>2622</v>
      </c>
      <c r="H21" s="515" t="s">
        <v>62</v>
      </c>
      <c r="I21" s="452" t="s">
        <v>2625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2620</v>
      </c>
      <c r="F22" s="515" t="s">
        <v>271</v>
      </c>
      <c r="G22" s="452" t="s">
        <v>2574</v>
      </c>
      <c r="H22" s="515" t="s">
        <v>2626</v>
      </c>
      <c r="I22" s="452" t="s">
        <v>2627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2628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2620</v>
      </c>
      <c r="F23" s="515" t="s">
        <v>2629</v>
      </c>
      <c r="G23" s="452" t="s">
        <v>2422</v>
      </c>
      <c r="H23" s="515" t="s">
        <v>2630</v>
      </c>
      <c r="I23" s="452" t="s">
        <v>2422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2631</v>
      </c>
      <c r="F24" s="515" t="s">
        <v>2632</v>
      </c>
      <c r="G24" s="452" t="s">
        <v>2422</v>
      </c>
      <c r="H24" s="515" t="s">
        <v>2630</v>
      </c>
      <c r="I24" s="452" t="s">
        <v>2633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2620</v>
      </c>
      <c r="F25" s="515" t="s">
        <v>2632</v>
      </c>
      <c r="G25" s="452" t="s">
        <v>2422</v>
      </c>
      <c r="H25" s="515" t="s">
        <v>2634</v>
      </c>
      <c r="I25" s="452" t="s">
        <v>2635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2636</v>
      </c>
      <c r="F26" s="515" t="s">
        <v>2637</v>
      </c>
      <c r="G26" s="452" t="s">
        <v>2048</v>
      </c>
      <c r="H26" s="515" t="s">
        <v>2638</v>
      </c>
      <c r="I26" s="452" t="s">
        <v>2639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2640</v>
      </c>
      <c r="F27" s="452" t="s">
        <v>2422</v>
      </c>
      <c r="G27" s="452" t="s">
        <v>2422</v>
      </c>
      <c r="H27" s="515" t="s">
        <v>2634</v>
      </c>
      <c r="I27" s="452" t="s">
        <v>2641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2640</v>
      </c>
      <c r="F28" s="452" t="s">
        <v>2642</v>
      </c>
      <c r="G28" s="452" t="s">
        <v>2422</v>
      </c>
      <c r="H28" s="515" t="s">
        <v>2643</v>
      </c>
      <c r="I28" s="452" t="s">
        <v>2641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2640</v>
      </c>
      <c r="F29" s="452" t="s">
        <v>2642</v>
      </c>
      <c r="G29" s="452" t="s">
        <v>2422</v>
      </c>
      <c r="H29" s="515" t="s">
        <v>2622</v>
      </c>
      <c r="I29" s="452" t="s">
        <v>2641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2640</v>
      </c>
      <c r="F30" s="452" t="s">
        <v>2642</v>
      </c>
      <c r="G30" s="452" t="s">
        <v>2422</v>
      </c>
      <c r="H30" s="515" t="s">
        <v>2622</v>
      </c>
      <c r="I30" s="452" t="s">
        <v>2641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2640</v>
      </c>
      <c r="F31" s="452" t="s">
        <v>2642</v>
      </c>
      <c r="G31" s="452" t="s">
        <v>2422</v>
      </c>
      <c r="H31" s="515" t="s">
        <v>2622</v>
      </c>
      <c r="I31" s="452" t="s">
        <v>2641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2644</v>
      </c>
      <c r="F32" s="452" t="s">
        <v>2642</v>
      </c>
      <c r="G32" s="452" t="s">
        <v>2422</v>
      </c>
      <c r="H32" s="515" t="s">
        <v>2622</v>
      </c>
      <c r="I32" s="452" t="s">
        <v>2641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2644</v>
      </c>
      <c r="F33" s="452" t="s">
        <v>2642</v>
      </c>
      <c r="G33" s="452" t="s">
        <v>2422</v>
      </c>
      <c r="H33" s="515" t="s">
        <v>2645</v>
      </c>
      <c r="I33" s="452" t="s">
        <v>2641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45578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2613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zoomScale="115" zoomScaleNormal="115" workbookViewId="0">
      <selection activeCell="F27" sqref="F27:F29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2646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4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16.5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2647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2086</v>
      </c>
      <c r="F11" s="707" t="s">
        <v>2086</v>
      </c>
      <c r="G11" s="707" t="s">
        <v>2086</v>
      </c>
      <c r="H11" s="707" t="s">
        <v>2086</v>
      </c>
      <c r="I11" s="707" t="s">
        <v>2086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2648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2086</v>
      </c>
      <c r="F12" s="707" t="s">
        <v>2086</v>
      </c>
      <c r="G12" s="707" t="s">
        <v>2086</v>
      </c>
      <c r="H12" s="707" t="s">
        <v>2086</v>
      </c>
      <c r="I12" s="707" t="s">
        <v>2086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2086</v>
      </c>
      <c r="F13" s="707" t="s">
        <v>2086</v>
      </c>
      <c r="G13" s="707" t="s">
        <v>2086</v>
      </c>
      <c r="H13" s="707" t="s">
        <v>2086</v>
      </c>
      <c r="I13" s="707" t="s">
        <v>2086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2649</v>
      </c>
      <c r="F14" s="587" t="s">
        <v>1992</v>
      </c>
      <c r="G14" s="587" t="s">
        <v>2144</v>
      </c>
      <c r="H14" s="585" t="s">
        <v>2140</v>
      </c>
      <c r="I14" s="627" t="s">
        <v>2650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2651</v>
      </c>
      <c r="F15" s="587" t="s">
        <v>2141</v>
      </c>
      <c r="G15" s="587" t="s">
        <v>2144</v>
      </c>
      <c r="H15" s="585" t="s">
        <v>2140</v>
      </c>
      <c r="I15" s="627" t="s">
        <v>2650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2651</v>
      </c>
      <c r="F16" s="587" t="s">
        <v>2141</v>
      </c>
      <c r="G16" s="587" t="s">
        <v>2144</v>
      </c>
      <c r="H16" s="585" t="s">
        <v>2140</v>
      </c>
      <c r="I16" s="627" t="s">
        <v>2650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2651</v>
      </c>
      <c r="F17" s="587" t="s">
        <v>2649</v>
      </c>
      <c r="G17" s="587" t="s">
        <v>2287</v>
      </c>
      <c r="H17" s="585" t="s">
        <v>2615</v>
      </c>
      <c r="I17" s="627" t="s">
        <v>2048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2651</v>
      </c>
      <c r="G18" s="587" t="s">
        <v>2287</v>
      </c>
      <c r="H18" s="585" t="s">
        <v>2615</v>
      </c>
      <c r="I18" s="627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1992</v>
      </c>
      <c r="F19" s="587" t="s">
        <v>2651</v>
      </c>
      <c r="G19" s="587" t="s">
        <v>110</v>
      </c>
      <c r="H19" s="585" t="s">
        <v>2615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2423</v>
      </c>
      <c r="F20" s="587" t="s">
        <v>714</v>
      </c>
      <c r="G20" s="587" t="s">
        <v>2574</v>
      </c>
      <c r="H20" s="585" t="s">
        <v>2588</v>
      </c>
      <c r="I20" s="627" t="s">
        <v>110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2423</v>
      </c>
      <c r="F21" s="656" t="s">
        <v>714</v>
      </c>
      <c r="G21" s="656" t="s">
        <v>2652</v>
      </c>
      <c r="H21" s="658" t="s">
        <v>2652</v>
      </c>
      <c r="I21" s="657" t="s">
        <v>2574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2423</v>
      </c>
      <c r="F22" s="656" t="s">
        <v>2653</v>
      </c>
      <c r="G22" s="656" t="s">
        <v>2652</v>
      </c>
      <c r="H22" s="657" t="s">
        <v>2497</v>
      </c>
      <c r="I22" s="657" t="s">
        <v>62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2645</v>
      </c>
      <c r="F23" s="656" t="s">
        <v>2653</v>
      </c>
      <c r="G23" s="656" t="s">
        <v>2652</v>
      </c>
      <c r="H23" s="657" t="s">
        <v>2497</v>
      </c>
      <c r="I23" s="657" t="s">
        <v>62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2645</v>
      </c>
      <c r="F24" s="656" t="s">
        <v>714</v>
      </c>
      <c r="G24" s="657" t="s">
        <v>274</v>
      </c>
      <c r="H24" s="657" t="s">
        <v>2497</v>
      </c>
      <c r="I24" s="657" t="s">
        <v>2576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13.5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2086</v>
      </c>
      <c r="F25" s="656" t="s">
        <v>56</v>
      </c>
      <c r="G25" s="657" t="s">
        <v>56</v>
      </c>
      <c r="H25" s="657" t="s">
        <v>2237</v>
      </c>
      <c r="I25" s="657" t="s">
        <v>1937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17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2654</v>
      </c>
      <c r="F26" s="656" t="s">
        <v>714</v>
      </c>
      <c r="G26" s="657" t="s">
        <v>2594</v>
      </c>
      <c r="H26" s="657" t="s">
        <v>2655</v>
      </c>
      <c r="I26" s="657" t="s">
        <v>2576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2656</v>
      </c>
      <c r="F27" s="587" t="s">
        <v>714</v>
      </c>
      <c r="G27" s="627" t="s">
        <v>256</v>
      </c>
      <c r="H27" s="627" t="s">
        <v>2657</v>
      </c>
      <c r="I27" s="627" t="s">
        <v>1937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2656</v>
      </c>
      <c r="F28" s="587" t="s">
        <v>714</v>
      </c>
      <c r="G28" s="627" t="s">
        <v>256</v>
      </c>
      <c r="H28" s="627" t="s">
        <v>2657</v>
      </c>
      <c r="I28" s="627" t="s">
        <v>1937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2656</v>
      </c>
      <c r="F29" s="587" t="s">
        <v>714</v>
      </c>
      <c r="G29" s="627" t="s">
        <v>256</v>
      </c>
      <c r="H29" s="585" t="s">
        <v>2658</v>
      </c>
      <c r="I29" s="627" t="s">
        <v>1937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2656</v>
      </c>
      <c r="F30" s="587" t="s">
        <v>62</v>
      </c>
      <c r="G30" s="627" t="s">
        <v>256</v>
      </c>
      <c r="H30" s="585" t="s">
        <v>2658</v>
      </c>
      <c r="I30" s="627" t="s">
        <v>1937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2656</v>
      </c>
      <c r="F31" s="587" t="s">
        <v>62</v>
      </c>
      <c r="G31" s="627" t="s">
        <v>256</v>
      </c>
      <c r="H31" s="585" t="s">
        <v>2658</v>
      </c>
      <c r="I31" s="627" t="s">
        <v>1937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2656</v>
      </c>
      <c r="F32" s="587" t="s">
        <v>62</v>
      </c>
      <c r="G32" s="627" t="s">
        <v>256</v>
      </c>
      <c r="H32" s="585" t="s">
        <v>2658</v>
      </c>
      <c r="I32" s="627" t="s">
        <v>1937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2656</v>
      </c>
      <c r="F33" s="587" t="s">
        <v>62</v>
      </c>
      <c r="G33" s="627" t="s">
        <v>54</v>
      </c>
      <c r="H33" s="585" t="s">
        <v>2658</v>
      </c>
      <c r="I33" s="627" t="s">
        <v>1937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45585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2613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2024-10-21T09:16:20Z</dcterms:modified>
  <cp:category/>
  <cp:contentStatus/>
</cp:coreProperties>
</file>