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825" documentId="101_{C41BB324-3EAE-5148-95F2-E4AD19BF45B2}" xr6:coauthVersionLast="47" xr6:coauthVersionMax="47" xr10:uidLastSave="{804C7C42-5AFF-4668-B037-0B5FE3F84172}"/>
  <bookViews>
    <workbookView minimized="1" xWindow="3075" yWindow="3075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state="hidden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30" l="1"/>
  <c r="L32" i="130" a="1"/>
  <c r="L32" i="130" s="1"/>
  <c r="N31" i="130"/>
  <c r="L31" i="130" a="1"/>
  <c r="L31" i="130" s="1"/>
  <c r="N30" i="130"/>
  <c r="L30" i="130" a="1"/>
  <c r="L30" i="130" s="1"/>
  <c r="N29" i="130"/>
  <c r="L29" i="130" a="1"/>
  <c r="L29" i="130" s="1"/>
  <c r="N28" i="130"/>
  <c r="L28" i="130" a="1"/>
  <c r="L28" i="130" s="1"/>
  <c r="N27" i="130"/>
  <c r="L27" i="130" a="1"/>
  <c r="L27" i="130" s="1"/>
  <c r="N26" i="130"/>
  <c r="L26" i="130" a="1"/>
  <c r="L26" i="130" s="1"/>
  <c r="N25" i="130"/>
  <c r="L25" i="130" a="1"/>
  <c r="L25" i="130" s="1"/>
  <c r="N24" i="130"/>
  <c r="L24" i="130" a="1"/>
  <c r="L24" i="130" s="1"/>
  <c r="N23" i="130"/>
  <c r="L23" i="130" a="1"/>
  <c r="L23" i="130" s="1"/>
  <c r="N22" i="130"/>
  <c r="L22" i="130" a="1"/>
  <c r="L22" i="130" s="1"/>
  <c r="N21" i="130"/>
  <c r="L21" i="130" a="1"/>
  <c r="L21" i="130" s="1"/>
  <c r="N20" i="130"/>
  <c r="L20" i="130" a="1"/>
  <c r="L20" i="130" s="1"/>
  <c r="N19" i="130"/>
  <c r="L19" i="130" a="1"/>
  <c r="L19" i="130" s="1"/>
  <c r="N18" i="130"/>
  <c r="L18" i="130" a="1"/>
  <c r="L18" i="130" s="1"/>
  <c r="N17" i="130"/>
  <c r="L17" i="130" a="1"/>
  <c r="L17" i="130" s="1"/>
  <c r="N16" i="130"/>
  <c r="L16" i="130" a="1"/>
  <c r="L16" i="130" s="1"/>
  <c r="N15" i="130"/>
  <c r="L15" i="130" a="1"/>
  <c r="L15" i="130" s="1"/>
  <c r="N14" i="130"/>
  <c r="L14" i="130" a="1"/>
  <c r="L14" i="130" s="1"/>
  <c r="N13" i="130"/>
  <c r="L13" i="130" a="1"/>
  <c r="L13" i="130" s="1"/>
  <c r="N12" i="130"/>
  <c r="L12" i="130" a="1"/>
  <c r="L12" i="130" s="1"/>
  <c r="N11" i="130"/>
  <c r="L11" i="130" a="1"/>
  <c r="L11" i="130" s="1"/>
  <c r="N10" i="130"/>
  <c r="L10" i="130" a="1"/>
  <c r="L10" i="130" s="1"/>
  <c r="N9" i="130"/>
  <c r="L9" i="130" a="1"/>
  <c r="L9" i="130" s="1"/>
  <c r="N8" i="130"/>
  <c r="L8" i="130" a="1"/>
  <c r="L8" i="130" s="1"/>
  <c r="N7" i="130"/>
  <c r="L7" i="130" a="1"/>
  <c r="L7" i="130" s="1"/>
  <c r="N6" i="130"/>
  <c r="L6" i="130" a="1"/>
  <c r="L6" i="130" s="1"/>
  <c r="N6" i="106"/>
  <c r="N7" i="106"/>
  <c r="N8" i="106"/>
  <c r="P8" i="106" s="1"/>
  <c r="N9" i="106"/>
  <c r="Q9" i="106" s="1"/>
  <c r="P9" i="106"/>
  <c r="N10" i="106"/>
  <c r="N11" i="106"/>
  <c r="N12" i="106"/>
  <c r="N13" i="106"/>
  <c r="Q13" i="106" s="1"/>
  <c r="P13" i="106"/>
  <c r="N14" i="106"/>
  <c r="Q14" i="106" s="1"/>
  <c r="P14" i="106"/>
  <c r="N15" i="106"/>
  <c r="Q15" i="106" s="1"/>
  <c r="P15" i="106"/>
  <c r="N16" i="106"/>
  <c r="Q16" i="106" s="1"/>
  <c r="P16" i="106"/>
  <c r="N17" i="106"/>
  <c r="Q17" i="106" s="1"/>
  <c r="P17" i="106"/>
  <c r="N18" i="106"/>
  <c r="Q18" i="106" s="1"/>
  <c r="P18" i="106"/>
  <c r="N19" i="106"/>
  <c r="Q19" i="106" s="1"/>
  <c r="P19" i="106"/>
  <c r="N20" i="106"/>
  <c r="Q20" i="106" s="1"/>
  <c r="P20" i="106"/>
  <c r="N21" i="106"/>
  <c r="N22" i="106"/>
  <c r="Q22" i="106" s="1"/>
  <c r="P22" i="106"/>
  <c r="N23" i="106"/>
  <c r="Q23" i="106" s="1"/>
  <c r="P23" i="106"/>
  <c r="N24" i="106"/>
  <c r="Q24" i="106" s="1"/>
  <c r="P24" i="106"/>
  <c r="N25" i="106"/>
  <c r="Q25" i="106" s="1"/>
  <c r="P25" i="106"/>
  <c r="N26" i="106"/>
  <c r="Q26" i="106" s="1"/>
  <c r="P26" i="106"/>
  <c r="N27" i="106"/>
  <c r="Q27" i="106" s="1"/>
  <c r="P27" i="106"/>
  <c r="N28" i="106"/>
  <c r="Q28" i="106" s="1"/>
  <c r="P28" i="106"/>
  <c r="N29" i="106"/>
  <c r="Q29" i="106" s="1"/>
  <c r="P29" i="106"/>
  <c r="N30" i="106"/>
  <c r="Q30" i="106" s="1"/>
  <c r="P30" i="106"/>
  <c r="N31" i="106"/>
  <c r="Q31" i="106" s="1"/>
  <c r="P31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 s="1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P21" i="106" l="1"/>
  <c r="Q21" i="106"/>
  <c r="P12" i="106"/>
  <c r="Q12" i="106"/>
  <c r="P11" i="106"/>
  <c r="Q11" i="106"/>
  <c r="P10" i="106"/>
  <c r="Q10" i="106"/>
  <c r="Q8" i="106"/>
  <c r="P7" i="106"/>
  <c r="Q7" i="106"/>
  <c r="Q6" i="106"/>
  <c r="P6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<sst xmlns="http://schemas.openxmlformats.org/spreadsheetml/2006/main" count="27025" uniqueCount="2431">
  <si>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</si>
  <si>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</si>
  <si>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</si>
  <si>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</si>
  <si>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</si>
  <si>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</si>
  <si>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</si>
  <si>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</si>
  <si>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</si>
  <si>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</si>
  <si>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</si>
  <si>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</si>
  <si>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</si>
  <si>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</si>
  <si>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</si>
  <si>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</si>
  <si>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</si>
  <si>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</si>
  <si>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</si>
  <si>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</si>
  <si>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</si>
  <si>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</si>
  <si>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</si>
  <si>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</si>
  <si>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</si>
  <si>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</si>
  <si>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</si>
  <si>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</si>
  <si>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</si>
  <si>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</si>
  <si>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</si>
  <si>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</si>
  <si>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</si>
  <si>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</si>
  <si>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</si>
  <si>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</si>
  <si>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</si>
  <si>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</si>
  <si>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</si>
  <si>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</si>
  <si>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</si>
  <si>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</si>
  <si>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</si>
  <si>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</si>
  <si>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</si>
  <si>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</si>
  <si>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</si>
  <si>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</si>
  <si>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</si>
  <si>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</si>
  <si>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</si>
  <si>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</si>
  <si>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</si>
  <si>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</si>
  <si>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</si>
  <si>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</si>
  <si>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</si>
  <si>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</si>
  <si>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</si>
  <si>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</si>
  <si>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</si>
  <si>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</si>
  <si>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</si>
  <si>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</si>
  <si>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</si>
  <si>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</si>
  <si>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</si>
  <si>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</si>
  <si>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</si>
  <si>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</si>
  <si>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</si>
  <si>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</si>
  <si>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</si>
  <si>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</si>
  <si>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</si>
  <si>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</si>
  <si>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</si>
  <si>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</si>
  <si>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</si>
  <si>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</si>
  <si>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</si>
  <si>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</si>
  <si>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</si>
  <si>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</si>
  <si>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</si>
  <si>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</si>
  <si>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</si>
  <si>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</si>
  <si>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</si>
  <si>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</si>
  <si>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</si>
  <si>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</si>
  <si>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</si>
  <si>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</si>
  <si>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</si>
  <si>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</si>
  <si>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</si>
  <si>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</si>
  <si>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</si>
  <si>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</si>
  <si>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</si>
  <si>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</si>
  <si>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</si>
  <si>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</si>
  <si>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</si>
  <si>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</si>
  <si>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</si>
  <si>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</si>
  <si>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</si>
  <si>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</si>
  <si>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</si>
  <si>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</si>
  <si>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</si>
  <si>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</si>
  <si>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</si>
  <si>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</si>
  <si>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</si>
  <si>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</si>
  <si>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</si>
  <si>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</si>
  <si>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</si>
  <si>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</si>
  <si>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</si>
  <si>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</si>
  <si>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</si>
  <si>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</si>
  <si>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</si>
  <si>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</si>
  <si>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</si>
  <si>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</si>
  <si>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</si>
  <si>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</si>
  <si>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</si>
  <si>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</si>
  <si>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</si>
  <si>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</si>
  <si>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</si>
  <si>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</si>
  <si>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</si>
  <si>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</si>
  <si>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</si>
  <si>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</si>
  <si>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</si>
  <si>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</si>
  <si>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</si>
  <si>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</si>
  <si>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</si>
  <si>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</si>
  <si>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</si>
  <si>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</si>
  <si>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</si>
  <si>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</si>
  <si>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</si>
  <si>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</si>
  <si>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</si>
  <si>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</si>
  <si>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</si>
  <si>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</si>
  <si>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</si>
  <si>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</si>
  <si>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</si>
  <si>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</si>
  <si>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</si>
  <si>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</si>
  <si>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</si>
  <si>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</si>
  <si>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</si>
  <si>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</si>
  <si>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</si>
  <si>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</si>
  <si>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</si>
  <si>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</si>
  <si>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</si>
  <si>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</si>
  <si>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</si>
  <si>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</si>
  <si>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</si>
  <si>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</si>
  <si>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</si>
  <si>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</si>
  <si>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</si>
  <si>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</si>
  <si>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</si>
  <si>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</si>
  <si>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</si>
  <si>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</si>
  <si>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</si>
  <si>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</si>
  <si>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</si>
  <si>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</si>
  <si>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</si>
  <si>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</si>
  <si>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</si>
  <si>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</si>
  <si>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</si>
  <si>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</si>
  <si>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</si>
  <si>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</si>
  <si>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</si>
  <si>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</si>
  <si>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</si>
  <si>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</si>
  <si>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</si>
  <si>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</si>
  <si>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</si>
  <si>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</si>
  <si>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</si>
  <si>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</si>
  <si>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</si>
  <si>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</si>
  <si>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</si>
  <si>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</si>
  <si>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</si>
  <si>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</si>
  <si>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</si>
  <si>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</si>
  <si>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</si>
  <si>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</si>
  <si>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</si>
  <si>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</si>
  <si>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</si>
  <si>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</si>
  <si>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</si>
  <si>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</si>
  <si>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</si>
  <si>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</si>
  <si>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</si>
  <si>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</si>
  <si>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</si>
  <si>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</si>
  <si>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</si>
  <si>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</si>
  <si>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</si>
  <si>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</si>
  <si>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</si>
  <si>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</si>
  <si>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</si>
  <si>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</si>
  <si>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</si>
  <si>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</si>
  <si>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</si>
  <si>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</si>
  <si>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</si>
  <si>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</si>
  <si>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</si>
  <si>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</si>
  <si>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</si>
  <si>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</si>
  <si>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</si>
  <si>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</si>
  <si>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</si>
  <si>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</si>
  <si>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</si>
  <si>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</si>
  <si>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</si>
  <si>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</si>
  <si>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</si>
  <si>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</si>
  <si>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</si>
  <si>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</si>
  <si>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</si>
  <si>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</si>
  <si>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</si>
  <si>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</si>
  <si>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</si>
  <si>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</si>
  <si>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</si>
  <si>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</si>
  <si>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</si>
  <si>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</si>
  <si>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</si>
  <si>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</si>
  <si>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</si>
  <si>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</si>
  <si>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</si>
  <si>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</si>
  <si>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</si>
  <si>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</si>
  <si>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</si>
  <si>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</si>
  <si>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</si>
  <si>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</si>
  <si>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</si>
  <si>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</si>
  <si>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</si>
  <si>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</si>
  <si>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</si>
  <si>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</si>
  <si>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</si>
  <si>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</si>
  <si>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</si>
  <si>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</si>
  <si>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</si>
  <si>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</si>
  <si>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</si>
  <si>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</si>
  <si>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</si>
  <si>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</si>
  <si>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</si>
  <si>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</si>
  <si>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</si>
  <si>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</si>
  <si>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</si>
  <si>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</si>
  <si>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</si>
  <si>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</si>
  <si>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</si>
  <si>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</si>
  <si>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</si>
  <si>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</si>
  <si>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</si>
  <si>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</si>
  <si>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</si>
  <si>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</si>
  <si>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</si>
  <si>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</si>
  <si>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</si>
  <si>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</si>
  <si>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</si>
  <si>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</si>
  <si>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</si>
  <si>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</si>
  <si>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</si>
  <si>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</si>
  <si>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</si>
  <si>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</si>
  <si>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</si>
  <si>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</si>
  <si>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</si>
  <si>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</si>
  <si>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</si>
  <si>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</si>
  <si>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</si>
  <si>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</si>
  <si>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</si>
  <si>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</si>
  <si>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</si>
  <si>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</si>
  <si>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</si>
  <si>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</si>
  <si>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</si>
  <si>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</si>
  <si>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</si>
  <si>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</si>
  <si>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</si>
  <si>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</si>
  <si>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</si>
  <si>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</si>
  <si>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</si>
  <si>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</si>
  <si>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</si>
  <si>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</si>
  <si>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</si>
  <si>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</si>
  <si>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</si>
  <si>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</si>
  <si>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</si>
  <si>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</si>
  <si>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</si>
  <si>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</si>
  <si>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</si>
  <si>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</si>
  <si>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</si>
  <si>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</si>
  <si>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</si>
  <si>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</si>
  <si>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</si>
  <si>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</si>
  <si>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</si>
  <si>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</si>
  <si>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</si>
  <si>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</si>
  <si>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</si>
  <si>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</si>
  <si>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</si>
  <si>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</si>
  <si>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</si>
  <si>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</si>
  <si>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</si>
  <si>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</si>
  <si>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</si>
  <si>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</si>
  <si>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</si>
  <si>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</si>
  <si>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</si>
  <si>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</si>
  <si>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</si>
  <si>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</si>
  <si>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</si>
  <si>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</si>
  <si>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</si>
  <si>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</si>
  <si>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</si>
  <si>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</si>
  <si>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</si>
  <si>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</si>
  <si>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</si>
  <si>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</si>
  <si>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</si>
  <si>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</si>
  <si>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</si>
  <si>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</si>
  <si>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</si>
  <si>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</si>
  <si>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</si>
  <si>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</si>
  <si>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</si>
  <si>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</si>
  <si>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</si>
  <si>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</si>
  <si>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</si>
  <si>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</si>
  <si>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</si>
  <si>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</si>
  <si>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</si>
  <si>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</si>
  <si>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</si>
  <si>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</si>
  <si>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</si>
  <si>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</si>
  <si>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</si>
  <si>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</si>
  <si>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</si>
  <si>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</si>
  <si>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</si>
  <si>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</si>
  <si>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</si>
  <si>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</si>
  <si>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</si>
  <si>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</si>
  <si>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</si>
  <si>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</si>
  <si>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</si>
  <si>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</si>
  <si>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</si>
  <si>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</si>
  <si>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</si>
  <si>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</si>
  <si>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</si>
  <si>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</si>
  <si>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</si>
  <si>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</si>
  <si>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</si>
  <si>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</si>
  <si>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</si>
  <si>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</si>
  <si>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</si>
  <si>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</si>
  <si>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</si>
  <si>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</si>
  <si>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</si>
  <si>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</si>
  <si>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</si>
  <si>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</si>
  <si>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</si>
  <si>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</si>
  <si>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</si>
  <si>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</si>
  <si>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</si>
  <si>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</si>
  <si>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</si>
  <si>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</si>
  <si>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</si>
  <si>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</si>
  <si>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</si>
  <si>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</si>
  <si>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</si>
  <si>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</si>
  <si>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</si>
  <si>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</si>
  <si>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</si>
  <si>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</si>
  <si>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</si>
  <si>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</si>
  <si>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</si>
  <si>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</si>
  <si>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</si>
  <si>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</si>
  <si>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</si>
  <si>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</si>
  <si>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</si>
  <si>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</si>
  <si>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</si>
  <si>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</si>
  <si>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</si>
  <si>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</si>
  <si>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</si>
  <si>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</si>
  <si>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</si>
  <si>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</si>
  <si>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</si>
  <si>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</si>
  <si>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</si>
  <si>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</si>
  <si>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</si>
  <si>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</si>
  <si>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</si>
  <si>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</si>
  <si>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</si>
  <si>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</si>
  <si>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</si>
  <si>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</si>
  <si>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</si>
  <si>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</si>
  <si>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</si>
  <si>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</si>
  <si>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</si>
  <si>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</si>
  <si>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</si>
  <si>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</si>
  <si>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</si>
  <si>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</si>
  <si>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</si>
  <si>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</si>
  <si>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</si>
  <si>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</si>
  <si>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</si>
  <si>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</si>
  <si>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</si>
  <si>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</si>
  <si>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</si>
  <si>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</si>
  <si>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</si>
  <si>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</si>
  <si>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</si>
  <si>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</si>
  <si>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</si>
  <si>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</si>
  <si>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</si>
  <si>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</si>
  <si>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</si>
  <si>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</si>
  <si>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</si>
  <si>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</si>
  <si>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</si>
  <si>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</si>
  <si>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</si>
  <si>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</si>
  <si>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</si>
  <si>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</si>
  <si>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</si>
  <si>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</si>
  <si>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</si>
  <si>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</si>
  <si>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</si>
  <si>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</si>
  <si>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</si>
  <si>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</si>
  <si>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</si>
  <si>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</si>
  <si>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</si>
  <si>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</si>
  <si>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</si>
  <si>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</si>
  <si>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</si>
  <si>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</si>
  <si>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</si>
  <si>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</si>
  <si>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</si>
  <si>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</si>
  <si>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</si>
  <si>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</si>
  <si>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</si>
  <si>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</si>
  <si>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</si>
  <si>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</si>
  <si>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</si>
  <si>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</si>
  <si>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</si>
  <si>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</si>
  <si>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</si>
  <si>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</si>
  <si>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</si>
  <si>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</si>
  <si>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</si>
  <si>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</si>
  <si>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</si>
  <si>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</si>
  <si>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</si>
  <si>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</si>
  <si>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</si>
  <si>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</si>
  <si>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</si>
  <si>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</si>
  <si>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</si>
  <si>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</si>
  <si>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</si>
  <si>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</si>
  <si>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</si>
  <si>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</si>
  <si>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</si>
  <si>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</si>
  <si>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</si>
  <si>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</si>
  <si>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</si>
  <si>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</si>
  <si>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</si>
  <si>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</si>
  <si>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</si>
  <si>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</si>
  <si>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</si>
  <si>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</si>
  <si>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</si>
  <si>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</si>
  <si>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</si>
  <si>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</si>
  <si>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</si>
  <si>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</si>
  <si>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</si>
  <si>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</si>
  <si>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</si>
  <si>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</si>
  <si>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</si>
  <si>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</si>
  <si>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</si>
  <si>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</si>
  <si>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</si>
  <si>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</si>
  <si>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</si>
  <si>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</si>
  <si>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</si>
  <si>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</si>
  <si>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</si>
  <si>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</si>
  <si>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</si>
  <si>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</si>
  <si>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</si>
  <si>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</si>
  <si>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</si>
  <si>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</si>
  <si>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</si>
  <si>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</si>
  <si>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</si>
  <si>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</si>
  <si>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</si>
  <si>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</si>
  <si>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</si>
  <si>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</si>
  <si>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</si>
  <si>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</si>
  <si>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</si>
  <si>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</si>
  <si>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</si>
  <si>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</si>
  <si>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</si>
  <si>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</si>
  <si>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</si>
  <si>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</si>
  <si>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</si>
  <si>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</si>
  <si>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</si>
  <si>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</si>
  <si>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</si>
  <si>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</si>
  <si>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</si>
  <si>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</si>
  <si>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</si>
  <si>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</si>
  <si>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</si>
  <si>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</si>
  <si>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</si>
  <si>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</si>
  <si>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</si>
  <si>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</si>
  <si>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</si>
  <si>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</si>
  <si>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</si>
  <si>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</si>
  <si>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</si>
  <si>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</si>
  <si>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</si>
  <si>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</si>
  <si>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</si>
  <si>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</si>
  <si>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</si>
  <si>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</si>
  <si>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</si>
  <si>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</si>
  <si>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</si>
  <si>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</si>
  <si>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</si>
  <si>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</si>
  <si>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</si>
  <si>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</si>
  <si>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</si>
  <si>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</si>
  <si>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</si>
  <si>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</si>
  <si>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</si>
  <si>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</si>
  <si>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</si>
  <si>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</si>
  <si>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</si>
  <si>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</si>
  <si>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</si>
  <si>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</si>
  <si>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</si>
  <si>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</si>
  <si>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</si>
  <si>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</si>
  <si>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</si>
  <si>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</si>
  <si>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</si>
  <si>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</si>
  <si>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</si>
  <si>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</si>
  <si>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</si>
  <si>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</si>
  <si>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</si>
  <si>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</si>
  <si>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</si>
  <si>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</si>
  <si>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</si>
  <si>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</si>
  <si>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</si>
  <si>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</si>
  <si>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</si>
  <si>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</si>
  <si>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</si>
  <si>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</si>
  <si>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</si>
  <si>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</si>
  <si>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</si>
  <si>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</si>
  <si>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</si>
  <si>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</si>
  <si>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</si>
  <si>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</si>
  <si>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</si>
  <si>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</si>
  <si>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</si>
  <si>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</si>
  <si>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</si>
  <si>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</si>
  <si>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</si>
  <si>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</si>
  <si>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</si>
  <si>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</si>
  <si>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</si>
  <si>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</si>
  <si>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</si>
  <si>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</si>
  <si>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</si>
  <si>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</si>
  <si>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</si>
  <si>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</si>
  <si>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</si>
  <si>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</si>
  <si>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</si>
  <si>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</si>
  <si>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</si>
  <si>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</si>
  <si>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</si>
  <si>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</si>
  <si>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</si>
  <si>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</si>
  <si>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</si>
  <si>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</si>
  <si>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</si>
  <si>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</si>
  <si>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</si>
  <si>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</si>
  <si>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</si>
  <si>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</si>
  <si>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</si>
  <si>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</si>
  <si>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</si>
  <si>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</si>
  <si>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</si>
  <si>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</si>
  <si>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</si>
  <si>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</si>
  <si>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</si>
  <si>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</si>
  <si>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</si>
  <si>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</si>
  <si>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</si>
  <si>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</si>
  <si>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</si>
  <si>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</si>
  <si>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</si>
  <si>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</si>
  <si>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</si>
  <si>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</si>
  <si>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</si>
  <si>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</si>
  <si>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</si>
  <si>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</si>
  <si>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</si>
  <si>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</si>
  <si>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</si>
  <si>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</si>
  <si>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</si>
  <si>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</si>
  <si>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</si>
  <si>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</si>
  <si>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</si>
  <si>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</si>
  <si>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</si>
  <si>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</si>
  <si>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</si>
  <si>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</si>
  <si>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</si>
  <si>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</si>
  <si>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</si>
  <si>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</si>
  <si>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</si>
  <si>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</si>
  <si>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</si>
  <si>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</si>
  <si>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</si>
  <si>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</si>
  <si>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</si>
  <si>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</si>
  <si>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</si>
  <si>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</si>
  <si>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</si>
  <si>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</si>
  <si>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</si>
  <si>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</si>
  <si>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</si>
  <si>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</si>
  <si>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</si>
  <si>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</si>
  <si>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</si>
  <si>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</si>
  <si>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</si>
  <si>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</si>
  <si>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</si>
  <si>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</si>
  <si>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</si>
  <si>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</si>
  <si>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</si>
  <si>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</si>
  <si>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</si>
  <si>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</si>
  <si>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</si>
  <si>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</si>
  <si>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</si>
  <si>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</si>
  <si>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</si>
  <si>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</si>
  <si>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</si>
  <si>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</si>
  <si>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</si>
  <si>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</si>
  <si>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</si>
  <si>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</si>
  <si>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</si>
  <si>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</si>
  <si>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</si>
  <si>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</si>
  <si>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</si>
  <si>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</si>
  <si>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</si>
  <si>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</si>
  <si>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</si>
  <si>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</si>
  <si>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</si>
  <si>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</si>
  <si>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</si>
  <si>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</si>
  <si>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</si>
  <si>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</si>
  <si>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</si>
  <si>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</si>
  <si>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</si>
  <si>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</si>
  <si>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</si>
  <si>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</si>
  <si>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</si>
  <si>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</si>
  <si>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</si>
  <si>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</si>
  <si>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</si>
  <si>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</si>
  <si>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</si>
  <si>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</si>
  <si>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</si>
  <si>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</si>
  <si>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</si>
  <si>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</si>
  <si>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</si>
  <si>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</si>
  <si>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</si>
  <si>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</si>
  <si>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</si>
  <si>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</si>
  <si>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</si>
  <si>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</si>
  <si>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</si>
  <si>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</si>
  <si>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</si>
  <si>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</si>
  <si>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</si>
  <si>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</si>
  <si>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</si>
  <si>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</si>
  <si>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</si>
  <si>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</si>
  <si>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</si>
  <si>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</si>
  <si>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</si>
  <si>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</si>
  <si>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</si>
  <si>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</si>
  <si>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</si>
  <si>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</si>
  <si>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</si>
  <si>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</si>
  <si>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</si>
  <si>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</si>
  <si>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</si>
  <si>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</si>
  <si>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</si>
  <si>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</si>
  <si>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</si>
  <si>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</si>
  <si>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</si>
  <si>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</si>
  <si>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</si>
  <si>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</si>
  <si>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</si>
  <si>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</si>
  <si>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</si>
  <si>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</si>
  <si>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</si>
  <si>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</si>
  <si>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</si>
  <si>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</si>
  <si>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</si>
  <si>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</si>
  <si>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</si>
  <si>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</si>
  <si>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</si>
  <si>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</si>
  <si>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</si>
  <si>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</si>
  <si>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</si>
  <si>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</si>
  <si>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</si>
  <si>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</si>
  <si>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</si>
  <si>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</si>
  <si>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</si>
  <si>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</si>
  <si>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</si>
  <si>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</si>
  <si>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</si>
  <si>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</si>
  <si>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</si>
  <si>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</si>
  <si>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</si>
  <si>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</si>
  <si>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</si>
  <si>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</si>
  <si>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</si>
  <si>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</si>
  <si>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</si>
  <si>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</si>
  <si>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</si>
  <si>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</si>
  <si>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</si>
  <si>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</si>
  <si>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</si>
  <si>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</si>
  <si>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</si>
  <si>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</si>
  <si>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</si>
  <si>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</si>
  <si>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</si>
  <si>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</si>
  <si>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</si>
  <si>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</si>
  <si>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</si>
  <si>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</si>
  <si>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</si>
  <si>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</si>
  <si>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</si>
  <si>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</si>
  <si>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</si>
  <si>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</si>
  <si>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</si>
  <si>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</si>
  <si>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</si>
  <si>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</si>
  <si>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</si>
  <si>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</si>
  <si>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</si>
  <si>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</si>
  <si>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</si>
  <si>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</si>
  <si>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</si>
  <si>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</si>
  <si>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</si>
  <si>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</si>
  <si>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</si>
  <si>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</si>
  <si>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</si>
  <si>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</si>
  <si>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</si>
  <si>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</si>
  <si>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</si>
  <si>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</si>
  <si>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</si>
  <si>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</si>
  <si>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</si>
  <si>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</si>
  <si>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</si>
  <si>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</si>
  <si>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</si>
  <si>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</si>
  <si>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</si>
  <si>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</si>
  <si>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</si>
  <si>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</si>
  <si>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</si>
  <si>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</si>
  <si>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</si>
  <si>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</si>
  <si>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</si>
  <si>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</si>
  <si>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</si>
  <si>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</si>
  <si>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</si>
  <si>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</si>
  <si>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</si>
  <si>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</si>
  <si>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</si>
  <si>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</si>
  <si>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</si>
  <si>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</si>
  <si>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</si>
  <si>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</si>
  <si>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</si>
  <si>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</si>
  <si>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</si>
  <si>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</si>
  <si>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</si>
  <si>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</si>
  <si>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</si>
  <si>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</si>
  <si>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</si>
  <si>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</si>
  <si>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</si>
  <si>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</si>
  <si>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</si>
  <si>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</si>
  <si>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</si>
  <si>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</si>
  <si>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</si>
  <si>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</si>
  <si>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</si>
  <si>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</si>
  <si>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</si>
  <si>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</si>
  <si>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</si>
  <si>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</si>
  <si>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</si>
  <si>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</si>
  <si>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</si>
  <si>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</si>
  <si>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</si>
  <si>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</si>
  <si>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</si>
  <si>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</si>
  <si>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</si>
  <si>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</si>
  <si>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</si>
  <si>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</si>
  <si>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</si>
  <si>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</si>
  <si>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</si>
  <si>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</si>
  <si>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</si>
  <si>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</si>
  <si>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</si>
  <si>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</si>
  <si>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</si>
  <si>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</si>
  <si>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</si>
  <si>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</si>
  <si>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</si>
  <si>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</si>
  <si>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</si>
  <si>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</si>
  <si>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</si>
  <si>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</si>
  <si>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</si>
  <si>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</si>
  <si>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</si>
  <si>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</si>
  <si>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</si>
  <si>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</si>
  <si>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</si>
  <si>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</si>
  <si>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</si>
  <si>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</si>
  <si>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</si>
  <si>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</si>
  <si>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</si>
  <si>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</si>
  <si>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</si>
  <si>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</si>
  <si>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</si>
  <si>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</si>
  <si>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</si>
  <si>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</si>
  <si>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</si>
  <si>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</si>
  <si>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</si>
  <si>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</si>
  <si>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</si>
  <si>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</si>
  <si>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</si>
  <si>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</si>
  <si>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</si>
  <si>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</si>
  <si>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</si>
  <si>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</si>
  <si>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</si>
  <si>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</si>
  <si>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</si>
  <si>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</si>
  <si>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</si>
  <si>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</si>
  <si>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</si>
  <si>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</si>
  <si>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</si>
  <si>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</si>
  <si>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</si>
  <si>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</si>
  <si>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</si>
  <si>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</si>
  <si>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</si>
  <si>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</si>
  <si>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</si>
  <si>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</si>
  <si>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</si>
  <si>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</si>
  <si>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</si>
  <si>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</si>
  <si>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</si>
  <si>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</si>
  <si>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</si>
  <si>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</si>
  <si>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</si>
  <si>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</si>
  <si>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</si>
  <si>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</si>
  <si>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</si>
  <si>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</si>
  <si>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</si>
  <si>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</si>
  <si>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</si>
  <si>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</si>
  <si>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</si>
  <si>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</si>
  <si>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</si>
  <si>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</si>
  <si>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</si>
  <si>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</si>
  <si>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</si>
  <si>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</si>
  <si>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</si>
  <si>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</si>
  <si>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</si>
  <si>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</si>
  <si>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</si>
  <si>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</si>
  <si>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</si>
  <si>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</si>
  <si>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</si>
  <si>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</si>
  <si>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</si>
  <si>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</si>
  <si>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</si>
  <si>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</si>
  <si>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</si>
  <si>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</si>
  <si>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</si>
  <si>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</si>
  <si>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</si>
  <si>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</si>
  <si>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</si>
  <si>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</si>
  <si>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</si>
  <si>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</si>
  <si>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</si>
  <si>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</si>
  <si>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</si>
  <si>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</si>
  <si>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</si>
  <si>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</si>
  <si>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</si>
  <si>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</si>
  <si>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</si>
  <si>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</si>
  <si>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</si>
  <si>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</si>
  <si>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</si>
  <si>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</si>
  <si>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</si>
  <si>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</si>
  <si>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</si>
  <si>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</si>
  <si>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</si>
  <si>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</si>
  <si>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</si>
  <si>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</si>
  <si>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</si>
  <si>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</si>
  <si>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</si>
  <si>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</si>
  <si>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</si>
  <si>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</si>
  <si>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</si>
  <si>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</si>
  <si>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</si>
  <si>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</si>
  <si>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</si>
  <si>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</si>
  <si>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</si>
  <si>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</si>
  <si>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</si>
  <si>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</si>
  <si>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</si>
  <si>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</si>
  <si>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</si>
  <si>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</si>
  <si>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</si>
  <si>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</si>
  <si>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</si>
  <si>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</si>
  <si>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</si>
  <si>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</si>
  <si>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</si>
  <si>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</si>
  <si>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</si>
  <si>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</si>
  <si>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</si>
  <si>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</si>
  <si>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</si>
  <si>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</si>
  <si>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</si>
  <si>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</si>
  <si>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</si>
  <si>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</si>
  <si>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</si>
  <si>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</si>
  <si>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</si>
  <si>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</si>
  <si>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</si>
  <si>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</si>
  <si>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</si>
  <si>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</si>
  <si>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</si>
  <si>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</si>
  <si>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</si>
  <si>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</si>
  <si>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</si>
  <si>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</si>
  <si>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</si>
  <si>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</si>
  <si>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</si>
  <si>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</si>
  <si>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</si>
  <si>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</si>
  <si>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</si>
  <si>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</si>
  <si>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</si>
  <si>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</si>
  <si>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</si>
  <si>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</si>
  <si>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</si>
  <si>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</si>
  <si>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</si>
  <si>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</si>
  <si>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</si>
  <si>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</si>
  <si>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</si>
  <si>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</si>
  <si>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</si>
  <si>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</si>
  <si>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</si>
  <si>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</si>
  <si>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</si>
  <si>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</si>
  <si>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</si>
  <si>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</si>
  <si>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</si>
  <si>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</si>
  <si>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</si>
  <si>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</si>
  <si>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</si>
  <si>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</si>
  <si>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</si>
  <si>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</si>
  <si>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</si>
  <si>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</si>
  <si>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</si>
  <si>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</si>
  <si>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</si>
  <si>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</si>
  <si>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</si>
  <si>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</si>
  <si>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</si>
  <si>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</si>
  <si>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</si>
  <si>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</si>
  <si>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</si>
  <si>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</si>
  <si>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</si>
  <si>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</si>
  <si>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</si>
  <si>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</si>
  <si>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</si>
  <si>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</si>
  <si>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</si>
  <si>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</si>
  <si>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</si>
  <si>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</si>
  <si>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</si>
  <si>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</si>
  <si>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</si>
  <si>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</si>
  <si>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</si>
  <si>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</si>
  <si>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</si>
  <si>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</si>
  <si>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</si>
  <si>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</si>
  <si>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</si>
  <si>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</si>
  <si>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</si>
  <si>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</si>
  <si>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</si>
  <si>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</si>
  <si>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</si>
  <si>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</si>
  <si>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</si>
  <si>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</si>
  <si>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</si>
  <si>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</si>
  <si>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</si>
  <si>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</si>
  <si>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</si>
  <si>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</si>
  <si>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</si>
  <si>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</si>
  <si>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</si>
  <si>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</si>
  <si>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</si>
  <si>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</si>
  <si>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</si>
  <si>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</si>
  <si>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</si>
  <si>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</si>
  <si>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</si>
  <si>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</si>
  <si>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</si>
  <si>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</si>
  <si>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</si>
  <si>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</si>
  <si>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</si>
  <si>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</si>
  <si>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</si>
  <si>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</si>
  <si>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</si>
  <si>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</si>
  <si>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</si>
  <si>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</si>
  <si>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</si>
  <si>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</si>
  <si>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</si>
  <si>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</si>
  <si>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</si>
  <si>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</si>
  <si>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</si>
  <si>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</si>
  <si>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</si>
  <si>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</si>
  <si>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</si>
  <si>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</si>
  <si>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</si>
  <si>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</si>
  <si>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</si>
  <si>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</si>
  <si>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</si>
  <si>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</si>
  <si>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</si>
  <si>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</si>
  <si>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</si>
  <si>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</si>
  <si>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</si>
  <si>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</si>
  <si>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</si>
  <si>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</si>
  <si>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</si>
  <si>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</si>
  <si>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</si>
  <si>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</si>
  <si>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</si>
  <si>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</si>
  <si>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</si>
  <si>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</si>
  <si>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</si>
  <si>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</si>
  <si>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</si>
  <si>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</si>
  <si>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</si>
  <si>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</si>
  <si>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</si>
  <si>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</si>
  <si>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</si>
  <si>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</si>
  <si>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</si>
  <si>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</si>
  <si>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</si>
  <si>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</si>
  <si>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</si>
  <si>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</si>
  <si>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</si>
  <si>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</si>
  <si>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</si>
  <si>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</si>
  <si>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</si>
  <si>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</si>
  <si>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</si>
  <si>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</si>
  <si>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</si>
  <si>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</si>
  <si>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</si>
  <si>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</si>
  <si>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</si>
  <si>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</si>
  <si>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</si>
  <si>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</si>
  <si>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</si>
  <si>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</si>
  <si>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</si>
  <si>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</si>
  <si>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</si>
  <si>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</si>
  <si>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</si>
  <si>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</si>
  <si>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</si>
  <si>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</si>
  <si>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</si>
  <si>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</si>
  <si>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</si>
  <si>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</si>
  <si>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</si>
  <si>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</si>
  <si>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</si>
  <si>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</si>
  <si>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</si>
  <si>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</si>
  <si>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</si>
  <si>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</si>
  <si>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</si>
  <si>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</si>
  <si>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</si>
  <si>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</si>
  <si>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</si>
  <si>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</si>
  <si>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</si>
  <si>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</si>
  <si>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</si>
  <si>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</si>
  <si>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</si>
  <si>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</si>
  <si>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</si>
  <si>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</si>
  <si>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</si>
  <si>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</si>
  <si>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</si>
  <si>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</si>
  <si>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</si>
  <si>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</si>
  <si>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</si>
  <si>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</si>
  <si>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</si>
  <si>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</si>
  <si>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</si>
  <si>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</si>
  <si>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</si>
  <si>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</si>
  <si>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</si>
  <si>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</si>
  <si>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</si>
  <si>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</si>
  <si>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</si>
  <si>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</si>
  <si>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</si>
  <si>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</si>
  <si>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</si>
  <si>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</si>
  <si>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</si>
  <si>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</si>
  <si>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</si>
  <si>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</si>
  <si>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</si>
  <si>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</si>
  <si>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</si>
  <si>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</si>
  <si>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</si>
  <si>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</si>
  <si>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</si>
  <si>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</si>
  <si>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</si>
  <si>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</si>
  <si>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</si>
  <si>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</si>
  <si>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</si>
  <si>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</si>
  <si>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</si>
  <si>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</si>
  <si>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</si>
  <si>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</si>
  <si>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</si>
  <si>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</si>
  <si>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</si>
  <si>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</si>
  <si>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</si>
  <si>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</si>
  <si>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</si>
  <si>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</si>
  <si>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</si>
  <si>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</si>
  <si>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</si>
  <si>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</si>
  <si>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</si>
  <si>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</si>
  <si>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</si>
  <si>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</si>
  <si>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</si>
  <si>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</si>
  <si>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</si>
  <si>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</si>
  <si>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</si>
  <si>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</si>
  <si>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</si>
  <si>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</si>
  <si>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</si>
  <si>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</si>
  <si>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</si>
  <si>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</si>
  <si>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</si>
  <si>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</si>
  <si>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</si>
  <si>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</si>
  <si>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</si>
  <si>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</si>
  <si>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</si>
  <si>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</si>
  <si>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</si>
  <si>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</si>
  <si>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</si>
  <si>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</si>
  <si>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</si>
  <si>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</si>
  <si>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</si>
  <si>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</si>
  <si>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</si>
  <si>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</si>
  <si>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</si>
  <si>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</si>
  <si>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</si>
  <si>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</si>
  <si>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</si>
  <si>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</si>
  <si>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</si>
  <si>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</si>
  <si>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</si>
  <si>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</si>
  <si>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</si>
  <si>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</si>
  <si>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</si>
  <si>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</si>
  <si>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</si>
  <si>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</si>
  <si>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</si>
  <si>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</si>
  <si>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</si>
  <si>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</si>
  <si>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</si>
  <si>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</si>
  <si>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</si>
  <si>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</si>
  <si>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</si>
  <si>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</si>
  <si>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</si>
  <si>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</si>
  <si>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</si>
  <si>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</si>
  <si>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</si>
  <si>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</si>
  <si>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</si>
  <si>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</si>
  <si>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</si>
  <si>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</si>
  <si>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</si>
  <si>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</si>
  <si>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</si>
  <si>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</si>
  <si>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</si>
  <si>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</si>
  <si>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</si>
  <si>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</si>
  <si>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</si>
  <si>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</si>
  <si>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</si>
  <si>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</si>
  <si>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</si>
  <si>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</si>
  <si>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</si>
  <si>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</si>
  <si>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</si>
  <si>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</si>
  <si>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</si>
  <si>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</si>
  <si>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</si>
  <si>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</si>
  <si>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</si>
  <si>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</si>
  <si>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</si>
  <si>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</si>
  <si>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</si>
  <si>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</si>
  <si>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</si>
  <si>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</si>
  <si>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</si>
  <si>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</si>
  <si>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</si>
  <si>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</si>
  <si>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</si>
  <si>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</si>
  <si>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</si>
  <si>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</si>
  <si>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</si>
  <si>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</si>
  <si>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</si>
  <si>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</si>
  <si>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</si>
  <si>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</si>
  <si>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</si>
  <si>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</si>
  <si>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</si>
  <si>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</si>
  <si>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</si>
  <si>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</si>
  <si>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</si>
  <si>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</si>
  <si>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</si>
  <si>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</si>
  <si>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</si>
  <si>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</si>
  <si>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</si>
  <si>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</si>
  <si>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</si>
  <si>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</si>
  <si>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</si>
  <si>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</si>
  <si>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</si>
  <si>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</si>
  <si>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</si>
  <si>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</si>
  <si>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</si>
  <si>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</si>
  <si>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</si>
  <si>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</si>
  <si>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</si>
  <si>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</si>
  <si>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</si>
  <si>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</si>
  <si>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</si>
  <si>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</si>
  <si>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</si>
  <si>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</si>
  <si>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</si>
  <si>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</si>
  <si>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</si>
  <si>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</si>
  <si>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</si>
  <si>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</si>
  <si>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</si>
  <si>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</si>
  <si>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</si>
  <si>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</si>
  <si>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</si>
  <si>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</si>
  <si>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</si>
  <si>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</si>
  <si>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</si>
  <si>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</si>
  <si>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</si>
  <si>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</si>
  <si>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</si>
  <si>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</si>
  <si>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</si>
  <si>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</si>
  <si>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</si>
  <si>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</si>
  <si>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</si>
  <si>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</si>
  <si>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</si>
  <si>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</si>
  <si>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</si>
  <si>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</si>
  <si>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</si>
  <si>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</si>
  <si>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</si>
  <si>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</si>
  <si>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</si>
  <si>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</si>
  <si>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</si>
  <si>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</si>
  <si>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</si>
  <si>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</si>
  <si>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</si>
  <si>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</si>
  <si>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</si>
  <si>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</si>
  <si>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</si>
  <si>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</si>
  <si>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</si>
  <si>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</si>
  <si>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</si>
  <si>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</si>
  <si>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</si>
  <si>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</si>
  <si>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</si>
  <si>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</si>
  <si>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</si>
  <si>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</si>
  <si>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</si>
  <si>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</si>
  <si>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</si>
  <si>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</si>
  <si>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</si>
  <si>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</si>
  <si>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</si>
  <si>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</si>
  <si>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</si>
  <si>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</si>
  <si>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</si>
  <si>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</si>
  <si>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</si>
  <si>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</si>
  <si>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</si>
  <si>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</si>
  <si>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</si>
  <si>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</si>
  <si>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</si>
  <si>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</si>
  <si>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</si>
  <si>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</si>
  <si>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</si>
  <si>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</si>
  <si>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</si>
  <si>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</si>
  <si>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</si>
  <si>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</si>
  <si>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</si>
  <si>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</si>
  <si>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</si>
  <si>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</si>
  <si>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</si>
  <si>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</si>
  <si>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</si>
  <si>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</si>
  <si>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</si>
  <si>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</si>
  <si>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</si>
  <si>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</si>
  <si>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</si>
  <si>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</si>
  <si>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</si>
  <si>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</si>
  <si>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</si>
  <si>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</si>
  <si>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</si>
  <si>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</si>
  <si>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</si>
  <si>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</si>
  <si>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</si>
  <si>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</si>
  <si>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</si>
  <si>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</si>
  <si>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</si>
  <si>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</si>
  <si>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</si>
  <si>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</si>
  <si>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</si>
  <si>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</si>
  <si>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</si>
  <si>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</si>
  <si>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</si>
  <si>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</si>
  <si>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</si>
  <si>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</si>
  <si>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</si>
  <si>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</si>
  <si>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</si>
  <si>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</si>
  <si>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</si>
  <si>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</si>
  <si>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</si>
  <si>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</si>
  <si>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</si>
  <si>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</si>
  <si>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</si>
  <si>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</si>
  <si>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</si>
  <si>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</si>
  <si>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</si>
  <si>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</si>
  <si>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</si>
  <si>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</si>
  <si>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</si>
  <si>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</si>
  <si>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</si>
  <si>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</si>
  <si>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</si>
  <si>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</si>
  <si>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</si>
  <si>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</si>
  <si>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</si>
  <si>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</si>
  <si>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</si>
  <si>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</si>
  <si>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</si>
  <si>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</si>
  <si>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</si>
  <si>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</si>
  <si>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</si>
  <si>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</si>
  <si>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</si>
  <si>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</si>
  <si>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</si>
  <si>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</si>
  <si>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</si>
  <si>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</si>
  <si>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</si>
  <si>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</si>
  <si>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</si>
  <si>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</si>
  <si>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</si>
  <si>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</si>
  <si>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</si>
  <si>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</si>
  <si>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</si>
  <si>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</si>
  <si>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</si>
  <si>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</si>
  <si>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</si>
  <si>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</si>
  <si>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</si>
  <si>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</si>
  <si>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</si>
  <si>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</si>
  <si>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</si>
  <si>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</si>
  <si>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</si>
  <si>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</si>
  <si>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</si>
  <si>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</si>
  <si>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</si>
  <si>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</si>
  <si>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</si>
  <si>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</si>
  <si>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</si>
  <si>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</si>
  <si>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</si>
  <si>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</si>
  <si>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</si>
  <si>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</si>
  <si>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</si>
  <si>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</si>
  <si>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</si>
  <si>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</si>
  <si>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</si>
  <si>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</si>
  <si>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</si>
  <si>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</si>
  <si>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</si>
  <si>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</si>
  <si>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</si>
  <si>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</si>
  <si>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</si>
  <si>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</si>
  <si>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</si>
  <si>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</si>
  <si>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</si>
  <si>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</si>
  <si>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</si>
  <si>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</si>
  <si>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</si>
  <si>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</si>
  <si>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</si>
  <si>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</si>
  <si>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</si>
  <si>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</si>
  <si>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</si>
  <si>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</si>
  <si>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</si>
  <si>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</si>
  <si>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</si>
  <si>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</si>
  <si>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</si>
  <si>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</si>
  <si>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</si>
  <si>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</si>
  <si>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</si>
  <si>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</si>
  <si>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</si>
  <si>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</si>
  <si>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</si>
  <si>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</si>
  <si>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</si>
  <si>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</si>
  <si>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</si>
  <si>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</si>
  <si>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</si>
  <si>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</si>
  <si>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</si>
  <si>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</si>
  <si>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</si>
  <si>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</si>
  <si>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</si>
  <si>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</si>
  <si>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</si>
  <si>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</si>
  <si>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</si>
  <si>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</si>
  <si>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</si>
  <si>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</si>
  <si>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</si>
  <si>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</si>
  <si>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</si>
  <si>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</si>
  <si>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</si>
  <si>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</si>
  <si>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</si>
  <si>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</si>
  <si>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</si>
  <si>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</si>
  <si>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</si>
  <si>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</si>
  <si>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</si>
  <si>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</si>
  <si>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</si>
  <si>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</si>
  <si>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</si>
  <si>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</si>
  <si>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</si>
  <si>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</si>
  <si>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</si>
  <si>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</si>
  <si>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</si>
  <si>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</si>
  <si>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</si>
  <si>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</si>
  <si>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</si>
  <si>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</si>
  <si>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</si>
  <si>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</si>
  <si>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</si>
  <si>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</si>
  <si>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</si>
  <si>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</si>
  <si>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</si>
  <si>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</si>
  <si>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</si>
  <si>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</si>
  <si>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</si>
  <si>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</si>
  <si>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</si>
  <si>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</si>
  <si>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</si>
  <si>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</si>
  <si>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</si>
  <si>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</si>
  <si>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</si>
  <si>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</si>
  <si>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</si>
  <si>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</si>
  <si>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</si>
  <si>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</si>
  <si>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</si>
  <si>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</si>
  <si>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</si>
  <si>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</si>
  <si>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</si>
  <si>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</si>
  <si>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</si>
  <si>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</si>
  <si>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</si>
  <si>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</si>
  <si>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</si>
  <si>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</si>
  <si>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</si>
  <si>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</si>
  <si>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</si>
  <si>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</si>
  <si>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</si>
  <si>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</si>
  <si>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</si>
  <si>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</si>
  <si>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</si>
  <si>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</si>
  <si>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</si>
  <si>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</si>
  <si>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</si>
  <si>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</si>
  <si>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</si>
  <si>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</si>
  <si>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</si>
  <si>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</si>
  <si>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</si>
  <si>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</si>
  <si>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</si>
  <si>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</si>
  <si>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</si>
  <si>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</si>
  <si>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</si>
  <si>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</si>
  <si>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</si>
  <si>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</si>
  <si>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</si>
  <si>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</si>
  <si>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</si>
  <si>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</si>
  <si>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</si>
  <si>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</si>
  <si>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</si>
  <si>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</si>
  <si>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</si>
  <si>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</si>
  <si>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</si>
  <si>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</si>
  <si>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</si>
  <si>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</si>
  <si>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</si>
  <si>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</si>
  <si>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</si>
  <si>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</si>
  <si>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</si>
  <si>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</si>
  <si>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</si>
  <si>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</si>
  <si>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</si>
  <si>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</si>
  <si>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</si>
  <si>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</si>
  <si>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</si>
  <si>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</si>
  <si>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</si>
  <si>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</si>
  <si>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</si>
  <si>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</si>
  <si>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</si>
  <si>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</si>
  <si>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</si>
  <si>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</si>
  <si>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</si>
  <si>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</si>
  <si>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</si>
  <si>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</si>
  <si>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</si>
  <si>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</si>
  <si>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</si>
  <si>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</si>
  <si>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</si>
  <si>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</si>
  <si>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</si>
  <si>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</si>
  <si>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</si>
  <si>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</si>
  <si>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</si>
  <si>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</si>
  <si>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</si>
  <si>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</si>
  <si>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</si>
  <si>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</si>
  <si>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</si>
  <si>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</si>
  <si>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</si>
  <si>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</si>
  <si>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</si>
  <si>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</si>
  <si>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</si>
  <si>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</si>
  <si>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</si>
  <si>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</si>
  <si>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</si>
  <si>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</si>
  <si>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</si>
  <si>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</si>
  <si>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</si>
  <si>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</si>
  <si>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</si>
  <si>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</si>
  <si>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</si>
  <si>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</si>
  <si>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</si>
  <si>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</si>
  <si>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</si>
  <si>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</si>
  <si>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</si>
  <si>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</si>
  <si>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</si>
  <si>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</si>
  <si>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</si>
  <si>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</si>
  <si>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</si>
  <si>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</si>
  <si>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</si>
  <si>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</si>
  <si>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</si>
  <si>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</si>
  <si>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</si>
  <si>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</si>
  <si>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</si>
  <si>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</si>
  <si>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</si>
  <si>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</si>
  <si>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</si>
  <si>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</si>
  <si>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</si>
  <si>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</si>
  <si>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</si>
  <si>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</si>
  <si>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</si>
  <si>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</si>
  <si>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</si>
  <si>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</si>
  <si>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</si>
  <si>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</si>
  <si>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</si>
  <si>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</si>
  <si>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</si>
  <si>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</si>
  <si>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</si>
  <si>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</si>
  <si>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</si>
  <si>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</si>
  <si>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</si>
  <si>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</si>
  <si>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</si>
  <si>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</si>
  <si>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</si>
  <si>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</si>
  <si>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</si>
  <si>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</si>
  <si>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</si>
  <si>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</si>
  <si>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</si>
  <si>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</si>
  <si>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</si>
  <si>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</si>
  <si>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</si>
  <si>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</si>
  <si>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</si>
  <si>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</si>
  <si>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</si>
  <si>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</si>
  <si>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</si>
  <si>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</si>
  <si>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</si>
  <si>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</si>
  <si>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</si>
  <si>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</si>
  <si>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</si>
  <si>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</si>
  <si>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</si>
  <si>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</si>
  <si>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</si>
  <si>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</si>
  <si>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</si>
  <si>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</si>
  <si>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</si>
  <si>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</si>
  <si>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</si>
  <si>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</si>
  <si>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</si>
  <si>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</si>
  <si>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</si>
  <si>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</si>
  <si>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</si>
  <si>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</si>
  <si>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</si>
  <si>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</si>
  <si>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</si>
  <si>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</si>
  <si>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</si>
  <si>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</si>
  <si>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</si>
  <si>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</si>
  <si>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</si>
  <si>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</si>
  <si>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</si>
  <si>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</si>
  <si>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</si>
  <si>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</si>
  <si>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</si>
  <si>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</si>
  <si>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</si>
  <si>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</si>
  <si>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</si>
  <si>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</si>
  <si>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</si>
  <si>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</si>
  <si>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</si>
  <si>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</si>
  <si>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</si>
  <si>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</si>
  <si>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</si>
  <si>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</si>
  <si>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</si>
  <si>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</si>
  <si>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</si>
  <si>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</si>
  <si>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</si>
  <si>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</si>
  <si>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</si>
  <si>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</si>
  <si>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</si>
  <si>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</si>
  <si>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</si>
  <si>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</si>
  <si>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</si>
  <si>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</si>
  <si>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</si>
  <si>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</si>
  <si>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</si>
  <si>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</si>
  <si>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</si>
  <si>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</si>
  <si>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</si>
  <si>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</si>
  <si>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</si>
  <si>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</si>
  <si>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</si>
  <si>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</si>
  <si>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</si>
  <si>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</si>
  <si>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</si>
  <si>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</si>
  <si>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</si>
  <si>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</si>
  <si>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</si>
  <si>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</si>
  <si>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</si>
  <si>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</si>
  <si>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</si>
  <si>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</si>
  <si>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</si>
  <si>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</si>
  <si>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</si>
  <si>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</si>
  <si>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</si>
  <si>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</si>
  <si>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</si>
  <si>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</si>
  <si>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</si>
  <si>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</si>
  <si>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</si>
  <si>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</si>
  <si>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</si>
  <si>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</si>
  <si>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</si>
  <si>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</si>
  <si>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</si>
  <si>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</si>
  <si>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</si>
  <si>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</si>
  <si>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</si>
  <si>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</si>
  <si>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</si>
  <si>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</si>
  <si>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</si>
  <si>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</si>
  <si>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</si>
  <si>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</si>
  <si>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</si>
  <si>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</si>
  <si>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</si>
  <si>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</si>
  <si>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</si>
  <si>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</si>
  <si>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</si>
  <si>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</si>
  <si>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</si>
  <si>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</si>
  <si>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</si>
  <si>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</si>
  <si>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</si>
  <si>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</si>
  <si>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</si>
  <si>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</si>
  <si>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</si>
  <si>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</si>
  <si>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</si>
  <si>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</si>
  <si>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</si>
  <si>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</si>
  <si>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</si>
  <si>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</si>
  <si>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</si>
  <si>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</si>
  <si>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</si>
  <si>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</si>
  <si>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</si>
  <si>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</si>
  <si>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</si>
  <si>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</si>
  <si>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</si>
  <si>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</si>
  <si>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</si>
  <si>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</si>
  <si>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</si>
  <si>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</si>
  <si>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</si>
  <si>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</si>
  <si>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</si>
  <si>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</si>
  <si>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</si>
  <si>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</si>
  <si>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</si>
  <si>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</si>
  <si>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</si>
  <si>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</si>
  <si>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</si>
  <si>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</si>
  <si>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</si>
  <si>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</si>
  <si>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</si>
  <si>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</si>
  <si>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</si>
  <si>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</si>
  <si>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</si>
  <si>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</si>
  <si>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</si>
  <si>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</si>
  <si>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</si>
  <si>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</si>
  <si>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</si>
  <si>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</si>
  <si>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</si>
  <si>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</si>
  <si>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</si>
  <si>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</si>
  <si>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</si>
  <si>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</si>
  <si>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</si>
  <si>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</si>
  <si>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</si>
  <si>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</si>
  <si>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</si>
  <si>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</si>
  <si>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</si>
  <si>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</si>
  <si>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</si>
  <si>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</si>
  <si>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</si>
  <si>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</si>
  <si>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</si>
  <si>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</si>
  <si>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</si>
  <si>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</si>
  <si>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</si>
  <si>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</si>
  <si>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</si>
  <si>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</si>
  <si>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</si>
  <si>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</si>
  <si>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</si>
  <si>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</si>
  <si>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</si>
  <si>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</si>
  <si>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</si>
  <si>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</si>
  <si>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</si>
  <si>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</si>
  <si>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</si>
  <si>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</si>
  <si>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</si>
  <si>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</si>
  <si>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</si>
  <si>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</si>
  <si>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</si>
  <si>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</si>
  <si>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</si>
  <si>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</si>
  <si>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</si>
  <si>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</si>
  <si>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</si>
  <si>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</si>
  <si>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</si>
  <si>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</si>
  <si>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</si>
  <si>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</si>
  <si>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</si>
  <si>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</si>
  <si>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</si>
  <si>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</si>
  <si>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</si>
  <si>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</si>
  <si>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</si>
  <si>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</si>
  <si>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</si>
  <si>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</si>
  <si>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</si>
  <si>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Marlon, Alex, Vanness</t>
  </si>
  <si>
    <t>Zi Ming, Alex, Vanness</t>
  </si>
  <si>
    <t>Rahhulann, Alex,Suki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</si>
  <si>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</si>
  <si>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</si>
  <si>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</si>
  <si>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</si>
  <si>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</si>
  <si>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</si>
  <si>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Alex, Rahhulann, Vanness</t>
  </si>
  <si>
    <t>Heng, Alex,Suki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</si>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</sst>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205</v>
      </c>
      <c r="J5" s="223" t="s">
        <v>206</v>
      </c>
      <c r="K5" s="223" t="s">
        <v>207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209</v>
      </c>
      <c r="F5" s="223" t="s">
        <v>210</v>
      </c>
      <c r="G5" s="223" t="s">
        <v>211</v>
      </c>
      <c r="H5" s="223" t="s">
        <v>212</v>
      </c>
      <c r="I5" s="223" t="s">
        <v>213</v>
      </c>
      <c r="J5" s="223" t="s">
        <v>214</v>
      </c>
      <c r="K5" s="223" t="s">
        <v>215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217</v>
      </c>
      <c r="F5" s="223" t="s">
        <v>218</v>
      </c>
      <c r="G5" s="223" t="s">
        <v>219</v>
      </c>
      <c r="H5" s="223" t="s">
        <v>220</v>
      </c>
      <c r="I5" s="223" t="s">
        <v>221</v>
      </c>
      <c r="J5" s="223" t="s">
        <v>222</v>
      </c>
      <c r="K5" s="223" t="s">
        <v>223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224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229</v>
      </c>
      <c r="I12" s="515" t="s">
        <v>229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229</v>
      </c>
      <c r="I13" s="515" t="s">
        <v>229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231</v>
      </c>
      <c r="I16" s="515" t="s">
        <v>54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231</v>
      </c>
      <c r="I17" s="515" t="s">
        <v>54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231</v>
      </c>
      <c r="I18" s="515" t="s">
        <v>54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231</v>
      </c>
      <c r="I19" s="452" t="s">
        <v>54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231</v>
      </c>
      <c r="I20" s="452" t="s">
        <v>54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232</v>
      </c>
      <c r="I21" s="452" t="s">
        <v>233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232</v>
      </c>
      <c r="I22" s="452" t="s">
        <v>233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234</v>
      </c>
      <c r="I23" s="452" t="s">
        <v>235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236</v>
      </c>
      <c r="I24" s="452" t="s">
        <v>235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236</v>
      </c>
      <c r="I25" s="575" t="s">
        <v>237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236</v>
      </c>
      <c r="I26" s="575" t="s">
        <v>237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238</v>
      </c>
      <c r="I27" s="575" t="s">
        <v>237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238</v>
      </c>
      <c r="I28" s="575" t="s">
        <v>237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239</v>
      </c>
      <c r="I29" s="575" t="s">
        <v>240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239</v>
      </c>
      <c r="I30" s="575" t="s">
        <v>240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239</v>
      </c>
      <c r="I31" s="575" t="s">
        <v>240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241</v>
      </c>
      <c r="I32" s="575" t="s">
        <v>240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241</v>
      </c>
      <c r="I33" s="575" t="s">
        <v>108</v>
      </c>
      <c r="J33" s="458" t="s">
        <v>230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242</v>
      </c>
      <c r="I34" s="537" t="s">
        <v>243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242</v>
      </c>
      <c r="I35" s="537" t="s">
        <v>243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242</v>
      </c>
      <c r="I36" s="537" t="s">
        <v>243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244</v>
      </c>
      <c r="I37" s="537" t="s">
        <v>243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244</v>
      </c>
      <c r="I38" s="537" t="s">
        <v>243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1" priority="15">
      <formula>AND(ISNUMBER(N6), N6&gt;=5, NOT(ISBLANK(O6)))</formula>
    </cfRule>
    <cfRule type="expression" dxfId="390" priority="16">
      <formula>AND(ISNUMBER(N6), N6&gt;=5)</formula>
    </cfRule>
    <cfRule type="expression" dxfId="389" priority="17">
      <formula>AND(ISNUMBER(N6), N6&lt;5, NOT(ISBLANK(O6)))</formula>
    </cfRule>
    <cfRule type="expression" dxfId="388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251</v>
      </c>
      <c r="F12" s="515" t="s">
        <v>251</v>
      </c>
      <c r="G12" s="515" t="s">
        <v>251</v>
      </c>
      <c r="H12" s="515" t="s">
        <v>251</v>
      </c>
      <c r="I12" s="515" t="s">
        <v>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251</v>
      </c>
      <c r="F13" s="515" t="s">
        <v>251</v>
      </c>
      <c r="G13" s="515" t="s">
        <v>251</v>
      </c>
      <c r="H13" s="515" t="s">
        <v>251</v>
      </c>
      <c r="I13" s="515" t="s">
        <v>251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252</v>
      </c>
      <c r="G14" s="515" t="s">
        <v>57</v>
      </c>
      <c r="H14" s="515" t="s">
        <v>54</v>
      </c>
      <c r="I14" s="452" t="s">
        <v>57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253</v>
      </c>
      <c r="G15" s="515" t="s">
        <v>54</v>
      </c>
      <c r="H15" s="515" t="s">
        <v>54</v>
      </c>
      <c r="I15" s="452" t="s">
        <v>57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253</v>
      </c>
      <c r="G16" s="515" t="s">
        <v>254</v>
      </c>
      <c r="H16" s="515" t="s">
        <v>54</v>
      </c>
      <c r="I16" s="452" t="s">
        <v>57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251</v>
      </c>
      <c r="F17" s="515" t="s">
        <v>253</v>
      </c>
      <c r="G17" s="515" t="s">
        <v>254</v>
      </c>
      <c r="H17" s="515" t="s">
        <v>54</v>
      </c>
      <c r="I17" s="452" t="s">
        <v>255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256</v>
      </c>
      <c r="G18" s="515" t="s">
        <v>254</v>
      </c>
      <c r="H18" s="561" t="s">
        <v>257</v>
      </c>
      <c r="I18" s="452" t="s">
        <v>255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256</v>
      </c>
      <c r="G19" s="515" t="s">
        <v>254</v>
      </c>
      <c r="H19" s="561" t="s">
        <v>258</v>
      </c>
      <c r="I19" s="452" t="s">
        <v>259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261</v>
      </c>
      <c r="G20" s="515" t="s">
        <v>254</v>
      </c>
      <c r="H20" s="561" t="s">
        <v>258</v>
      </c>
      <c r="I20" s="452" t="s">
        <v>259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260</v>
      </c>
      <c r="F21" s="515" t="s">
        <v>256</v>
      </c>
      <c r="G21" s="515" t="s">
        <v>54</v>
      </c>
      <c r="H21" s="561" t="s">
        <v>262</v>
      </c>
      <c r="I21" s="452" t="s">
        <v>263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264</v>
      </c>
      <c r="G22" s="515" t="s">
        <v>54</v>
      </c>
      <c r="H22" s="561" t="s">
        <v>262</v>
      </c>
      <c r="I22" s="452" t="s">
        <v>265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267</v>
      </c>
      <c r="G23" s="515" t="s">
        <v>54</v>
      </c>
      <c r="H23" s="561" t="s">
        <v>262</v>
      </c>
      <c r="I23" s="452" t="s">
        <v>265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260</v>
      </c>
      <c r="F24" s="515" t="s">
        <v>267</v>
      </c>
      <c r="G24" s="515" t="s">
        <v>54</v>
      </c>
      <c r="H24" s="561" t="s">
        <v>268</v>
      </c>
      <c r="I24" s="452" t="s">
        <v>265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269</v>
      </c>
      <c r="F25" s="515" t="s">
        <v>270</v>
      </c>
      <c r="G25" s="515" t="s">
        <v>271</v>
      </c>
      <c r="H25" s="561" t="s">
        <v>272</v>
      </c>
      <c r="I25" s="452" t="s">
        <v>265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270</v>
      </c>
      <c r="G26" s="452" t="s">
        <v>254</v>
      </c>
      <c r="H26" s="561" t="s">
        <v>273</v>
      </c>
      <c r="I26" s="452" t="s">
        <v>274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232</v>
      </c>
      <c r="F27" s="515" t="s">
        <v>275</v>
      </c>
      <c r="G27" s="452" t="s">
        <v>254</v>
      </c>
      <c r="H27" s="561" t="s">
        <v>273</v>
      </c>
      <c r="I27" s="452" t="s">
        <v>274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232</v>
      </c>
      <c r="F28" s="515" t="s">
        <v>276</v>
      </c>
      <c r="G28" s="452" t="s">
        <v>54</v>
      </c>
      <c r="H28" s="561" t="s">
        <v>273</v>
      </c>
      <c r="I28" s="306" t="s">
        <v>277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232</v>
      </c>
      <c r="F29" s="515" t="s">
        <v>232</v>
      </c>
      <c r="G29" s="452" t="s">
        <v>54</v>
      </c>
      <c r="H29" s="561" t="s">
        <v>278</v>
      </c>
      <c r="I29" s="306" t="s">
        <v>161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232</v>
      </c>
      <c r="F30" s="515" t="s">
        <v>232</v>
      </c>
      <c r="G30" s="452" t="s">
        <v>54</v>
      </c>
      <c r="H30" s="561" t="s">
        <v>278</v>
      </c>
      <c r="I30" s="306" t="s">
        <v>161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279</v>
      </c>
      <c r="F31" s="515" t="s">
        <v>232</v>
      </c>
      <c r="G31" s="452" t="s">
        <v>54</v>
      </c>
      <c r="H31" s="561" t="s">
        <v>278</v>
      </c>
      <c r="I31" s="306" t="s">
        <v>161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279</v>
      </c>
      <c r="F32" s="515" t="s">
        <v>232</v>
      </c>
      <c r="G32" s="452" t="s">
        <v>54</v>
      </c>
      <c r="H32" s="561" t="s">
        <v>278</v>
      </c>
      <c r="I32" s="306" t="s">
        <v>161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279</v>
      </c>
      <c r="F33" s="515" t="s">
        <v>232</v>
      </c>
      <c r="G33" s="452" t="s">
        <v>54</v>
      </c>
      <c r="H33" s="561" t="s">
        <v>280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21">
      <formula>AND(ISNUMBER(N6), N6&gt;=5, NOT(ISBLANK(O6)))</formula>
    </cfRule>
    <cfRule type="expression" dxfId="379" priority="22">
      <formula>AND(ISNUMBER(N6), N6&gt;=5)</formula>
    </cfRule>
    <cfRule type="expression" dxfId="378" priority="23">
      <formula>AND(ISNUMBER(N6), N6&lt;5, NOT(ISBLANK(O6)))</formula>
    </cfRule>
    <cfRule type="expression" dxfId="377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262</v>
      </c>
      <c r="F12" s="515" t="s">
        <v>262</v>
      </c>
      <c r="G12" s="515" t="s">
        <v>262</v>
      </c>
      <c r="H12" s="515" t="s">
        <v>262</v>
      </c>
      <c r="I12" s="515" t="s">
        <v>262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262</v>
      </c>
      <c r="G13" s="515" t="s">
        <v>262</v>
      </c>
      <c r="H13" s="515" t="s">
        <v>262</v>
      </c>
      <c r="I13" s="515" t="s">
        <v>262</v>
      </c>
      <c r="J13" s="583" t="s">
        <v>285</v>
      </c>
      <c r="K13" s="459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231</v>
      </c>
      <c r="F14" s="515" t="s">
        <v>67</v>
      </c>
      <c r="G14" s="515" t="s">
        <v>286</v>
      </c>
      <c r="H14" s="585" t="s">
        <v>262</v>
      </c>
      <c r="I14" s="515" t="s">
        <v>262</v>
      </c>
      <c r="J14" s="583" t="s">
        <v>285</v>
      </c>
      <c r="K14" s="583" t="s">
        <v>285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231</v>
      </c>
      <c r="F15" s="515" t="s">
        <v>67</v>
      </c>
      <c r="G15" s="515" t="s">
        <v>286</v>
      </c>
      <c r="H15" s="585" t="s">
        <v>262</v>
      </c>
      <c r="I15" s="515" t="s">
        <v>262</v>
      </c>
      <c r="J15" s="583" t="s">
        <v>285</v>
      </c>
      <c r="K15" s="583" t="s">
        <v>285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231</v>
      </c>
      <c r="F16" s="452" t="s">
        <v>67</v>
      </c>
      <c r="G16" s="515" t="s">
        <v>286</v>
      </c>
      <c r="H16" s="585" t="s">
        <v>262</v>
      </c>
      <c r="I16" s="452" t="s">
        <v>65</v>
      </c>
      <c r="J16" s="583" t="s">
        <v>285</v>
      </c>
      <c r="K16" s="583" t="s">
        <v>285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231</v>
      </c>
      <c r="F17" s="515" t="s">
        <v>287</v>
      </c>
      <c r="G17" s="515" t="s">
        <v>286</v>
      </c>
      <c r="H17" s="585" t="s">
        <v>262</v>
      </c>
      <c r="I17" s="452" t="s">
        <v>65</v>
      </c>
      <c r="J17" s="583" t="s">
        <v>285</v>
      </c>
      <c r="K17" s="583" t="s">
        <v>285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287</v>
      </c>
      <c r="G18" s="515" t="s">
        <v>288</v>
      </c>
      <c r="H18" s="585" t="s">
        <v>161</v>
      </c>
      <c r="I18" s="452" t="s">
        <v>289</v>
      </c>
      <c r="J18" s="583" t="s">
        <v>285</v>
      </c>
      <c r="K18" s="583" t="s">
        <v>285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290</v>
      </c>
      <c r="F19" s="515" t="s">
        <v>287</v>
      </c>
      <c r="G19" s="515" t="s">
        <v>286</v>
      </c>
      <c r="H19" s="585" t="s">
        <v>161</v>
      </c>
      <c r="I19" s="452" t="s">
        <v>289</v>
      </c>
      <c r="J19" s="583" t="s">
        <v>285</v>
      </c>
      <c r="K19" s="583" t="s">
        <v>285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290</v>
      </c>
      <c r="F20" s="515" t="s">
        <v>287</v>
      </c>
      <c r="G20" s="515" t="s">
        <v>286</v>
      </c>
      <c r="H20" s="585" t="s">
        <v>161</v>
      </c>
      <c r="I20" s="452" t="s">
        <v>289</v>
      </c>
      <c r="J20" s="583" t="s">
        <v>285</v>
      </c>
      <c r="K20" s="583" t="s">
        <v>285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291</v>
      </c>
      <c r="F21" s="515" t="s">
        <v>292</v>
      </c>
      <c r="G21" s="452" t="s">
        <v>286</v>
      </c>
      <c r="H21" s="585" t="s">
        <v>293</v>
      </c>
      <c r="I21" s="452" t="s">
        <v>294</v>
      </c>
      <c r="J21" s="583" t="s">
        <v>285</v>
      </c>
      <c r="K21" s="583" t="s">
        <v>285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295</v>
      </c>
      <c r="F22" s="515" t="s">
        <v>296</v>
      </c>
      <c r="G22" s="452" t="s">
        <v>297</v>
      </c>
      <c r="H22" s="585" t="s">
        <v>298</v>
      </c>
      <c r="I22" s="585" t="s">
        <v>299</v>
      </c>
      <c r="J22" s="583" t="s">
        <v>285</v>
      </c>
      <c r="K22" s="583" t="s">
        <v>285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295</v>
      </c>
      <c r="F23" s="515" t="s">
        <v>300</v>
      </c>
      <c r="G23" s="452" t="s">
        <v>297</v>
      </c>
      <c r="H23" s="585" t="s">
        <v>298</v>
      </c>
      <c r="I23" s="585" t="s">
        <v>299</v>
      </c>
      <c r="J23" s="583" t="s">
        <v>285</v>
      </c>
      <c r="K23" s="583" t="s">
        <v>285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301</v>
      </c>
      <c r="F24" s="515" t="s">
        <v>300</v>
      </c>
      <c r="G24" s="452" t="s">
        <v>302</v>
      </c>
      <c r="H24" s="585" t="s">
        <v>303</v>
      </c>
      <c r="I24" s="585" t="s">
        <v>299</v>
      </c>
      <c r="J24" s="583" t="s">
        <v>230</v>
      </c>
      <c r="K24" s="583" t="s">
        <v>285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301</v>
      </c>
      <c r="F25" s="515" t="s">
        <v>300</v>
      </c>
      <c r="G25" s="452" t="s">
        <v>302</v>
      </c>
      <c r="H25" s="585" t="s">
        <v>303</v>
      </c>
      <c r="I25" s="585" t="s">
        <v>304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301</v>
      </c>
      <c r="F26" s="515" t="s">
        <v>305</v>
      </c>
      <c r="G26" s="452" t="s">
        <v>306</v>
      </c>
      <c r="H26" s="585" t="s">
        <v>303</v>
      </c>
      <c r="I26" s="585" t="s">
        <v>307</v>
      </c>
      <c r="J26" s="583" t="s">
        <v>285</v>
      </c>
      <c r="K26" s="583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308</v>
      </c>
      <c r="F27" s="515" t="s">
        <v>309</v>
      </c>
      <c r="G27" s="452" t="s">
        <v>310</v>
      </c>
      <c r="H27" s="585" t="s">
        <v>303</v>
      </c>
      <c r="I27" s="585" t="s">
        <v>311</v>
      </c>
      <c r="J27" s="583" t="s">
        <v>285</v>
      </c>
      <c r="K27" s="583" t="s">
        <v>285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308</v>
      </c>
      <c r="F28" s="515" t="s">
        <v>309</v>
      </c>
      <c r="G28" s="452" t="s">
        <v>310</v>
      </c>
      <c r="H28" s="585" t="s">
        <v>312</v>
      </c>
      <c r="I28" s="585" t="s">
        <v>311</v>
      </c>
      <c r="J28" s="459" t="s">
        <v>285</v>
      </c>
      <c r="K28" s="583" t="s">
        <v>285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313</v>
      </c>
      <c r="F29" s="515" t="s">
        <v>309</v>
      </c>
      <c r="G29" s="452" t="s">
        <v>314</v>
      </c>
      <c r="H29" s="585" t="s">
        <v>312</v>
      </c>
      <c r="I29" s="585" t="s">
        <v>315</v>
      </c>
      <c r="J29" s="459" t="s">
        <v>285</v>
      </c>
      <c r="K29" s="459" t="s">
        <v>285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313</v>
      </c>
      <c r="F30" s="452" t="s">
        <v>68</v>
      </c>
      <c r="G30" s="452" t="s">
        <v>316</v>
      </c>
      <c r="H30" s="585" t="s">
        <v>317</v>
      </c>
      <c r="I30" s="585" t="s">
        <v>315</v>
      </c>
      <c r="J30" s="459" t="s">
        <v>285</v>
      </c>
      <c r="K30" s="459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318</v>
      </c>
      <c r="F31" s="452" t="s">
        <v>319</v>
      </c>
      <c r="G31" s="452" t="s">
        <v>316</v>
      </c>
      <c r="H31" s="585" t="s">
        <v>317</v>
      </c>
      <c r="I31" s="585" t="s">
        <v>315</v>
      </c>
      <c r="J31" s="459" t="s">
        <v>230</v>
      </c>
      <c r="K31" s="459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320</v>
      </c>
      <c r="F32" s="452" t="s">
        <v>319</v>
      </c>
      <c r="G32" s="452" t="s">
        <v>321</v>
      </c>
      <c r="H32" s="585" t="s">
        <v>317</v>
      </c>
      <c r="I32" s="585" t="s">
        <v>315</v>
      </c>
      <c r="J32" s="459" t="s">
        <v>230</v>
      </c>
      <c r="K32" s="459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322</v>
      </c>
      <c r="F33" s="452" t="s">
        <v>319</v>
      </c>
      <c r="G33" s="452" t="s">
        <v>323</v>
      </c>
      <c r="H33" s="585" t="s">
        <v>317</v>
      </c>
      <c r="I33" s="585" t="s">
        <v>315</v>
      </c>
      <c r="J33" s="583" t="s">
        <v>230</v>
      </c>
      <c r="K33" s="459" t="s">
        <v>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324</v>
      </c>
      <c r="F34" s="586" t="s">
        <v>325</v>
      </c>
      <c r="G34" s="538" t="s">
        <v>323</v>
      </c>
      <c r="H34" s="538"/>
      <c r="I34" s="537" t="s">
        <v>108</v>
      </c>
      <c r="J34" s="583" t="s">
        <v>230</v>
      </c>
      <c r="K34" s="459" t="s">
        <v>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324</v>
      </c>
      <c r="F35" s="586" t="s">
        <v>325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324</v>
      </c>
      <c r="F36" s="586" t="s">
        <v>325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326</v>
      </c>
      <c r="F37" s="586" t="s">
        <v>325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326</v>
      </c>
      <c r="F38" s="586" t="s">
        <v>325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8">
      <formula>AND(ISNUMBER(N6), N6&gt;=5, NOT(ISBLANK(O6)))</formula>
    </cfRule>
    <cfRule type="expression" dxfId="368" priority="9">
      <formula>AND(ISNUMBER(N6), N6&gt;=5)</formula>
    </cfRule>
    <cfRule type="expression" dxfId="367" priority="10">
      <formula>AND(ISNUMBER(N6), N6&lt;5, NOT(ISBLANK(O6)))</formula>
    </cfRule>
    <cfRule type="expression" dxfId="366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229</v>
      </c>
      <c r="F12" s="515" t="s">
        <v>229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229</v>
      </c>
      <c r="F13" s="515" t="s">
        <v>229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229</v>
      </c>
      <c r="F15" s="515" t="s">
        <v>328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229</v>
      </c>
      <c r="F16" s="515" t="s">
        <v>328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260</v>
      </c>
      <c r="F17" s="515" t="s">
        <v>328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328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269</v>
      </c>
      <c r="F19" s="515" t="s">
        <v>328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269</v>
      </c>
      <c r="F20" s="515" t="s">
        <v>328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269</v>
      </c>
      <c r="F21" s="515" t="s">
        <v>328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231</v>
      </c>
      <c r="F22" s="515" t="s">
        <v>329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330</v>
      </c>
      <c r="F23" s="515" t="s">
        <v>329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330</v>
      </c>
      <c r="F24" s="515" t="s">
        <v>331</v>
      </c>
      <c r="G24" s="515"/>
      <c r="H24" s="515"/>
      <c r="I24" s="515" t="s">
        <v>67</v>
      </c>
      <c r="J24" s="458"/>
      <c r="K24" s="460"/>
      <c r="L24" s="61"/>
      <c r="M24" s="416" t="s">
        <v>332</v>
      </c>
      <c r="N24" s="565">
        <f>COUNTIF(E7:K44, "*Wei Jun*")/2</f>
        <v>4.5</v>
      </c>
      <c r="O24" s="550"/>
      <c r="P24" s="199"/>
      <c r="Q24" s="416" t="s">
        <v>332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331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330</v>
      </c>
      <c r="F26" s="515" t="s">
        <v>331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330</v>
      </c>
      <c r="F27" s="515" t="s">
        <v>331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333</v>
      </c>
      <c r="F28" s="515" t="s">
        <v>333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333</v>
      </c>
      <c r="F29" s="515" t="s">
        <v>334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335</v>
      </c>
      <c r="F30" s="515" t="s">
        <v>334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335</v>
      </c>
      <c r="F31" s="515" t="s">
        <v>336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335</v>
      </c>
      <c r="F32" s="515" t="s">
        <v>336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335</v>
      </c>
      <c r="F33" s="515" t="s">
        <v>336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conditionalFormatting sqref="R6:R24">
    <cfRule type="expression" dxfId="361" priority="5">
      <formula>AND(ISNUMBER(R6), R6&gt;=5, NOT(ISBLANK(S6)))</formula>
    </cfRule>
    <cfRule type="expression" dxfId="360" priority="6">
      <formula>AND(ISNUMBER(R6), R6&gt;=5)</formula>
    </cfRule>
    <cfRule type="expression" dxfId="359" priority="7">
      <formula>AND(ISNUMBER(R6), R6&lt;5, NOT(ISBLANK(S6)))</formula>
    </cfRule>
    <cfRule type="expression" dxfId="358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338</v>
      </c>
      <c r="F6" s="282" t="s">
        <v>338</v>
      </c>
      <c r="G6" s="282" t="s">
        <v>338</v>
      </c>
      <c r="H6" s="282" t="s">
        <v>338</v>
      </c>
      <c r="I6" s="282" t="s">
        <v>338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339</v>
      </c>
      <c r="F12" s="515" t="s">
        <v>339</v>
      </c>
      <c r="G12" s="515" t="s">
        <v>339</v>
      </c>
      <c r="H12" s="515" t="s">
        <v>339</v>
      </c>
      <c r="I12" s="515" t="s">
        <v>339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339</v>
      </c>
      <c r="F13" s="515" t="s">
        <v>339</v>
      </c>
      <c r="G13" s="515" t="s">
        <v>339</v>
      </c>
      <c r="H13" s="515" t="s">
        <v>339</v>
      </c>
      <c r="I13" s="515" t="s">
        <v>339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340</v>
      </c>
      <c r="G14" s="515" t="s">
        <v>339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341</v>
      </c>
      <c r="G15" s="515" t="s">
        <v>256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341</v>
      </c>
      <c r="G16" s="515" t="s">
        <v>256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342</v>
      </c>
      <c r="F17" s="515" t="s">
        <v>341</v>
      </c>
      <c r="G17" s="515" t="s">
        <v>256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339</v>
      </c>
      <c r="F18" s="515" t="s">
        <v>341</v>
      </c>
      <c r="G18" s="452" t="s">
        <v>262</v>
      </c>
      <c r="H18" s="261" t="s">
        <v>68</v>
      </c>
      <c r="I18" s="452" t="s">
        <v>280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343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339</v>
      </c>
      <c r="F19" s="515" t="s">
        <v>341</v>
      </c>
      <c r="G19" s="452" t="s">
        <v>262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339</v>
      </c>
      <c r="F20" s="515" t="s">
        <v>341</v>
      </c>
      <c r="G20" s="452" t="s">
        <v>344</v>
      </c>
      <c r="H20" s="261" t="s">
        <v>68</v>
      </c>
      <c r="I20" s="452" t="s">
        <v>280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345</v>
      </c>
      <c r="F21" s="515" t="s">
        <v>341</v>
      </c>
      <c r="G21" s="452" t="s">
        <v>346</v>
      </c>
      <c r="H21" s="261" t="s">
        <v>68</v>
      </c>
      <c r="I21" s="452" t="s">
        <v>280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347</v>
      </c>
      <c r="F22" s="515" t="s">
        <v>341</v>
      </c>
      <c r="G22" s="452" t="s">
        <v>346</v>
      </c>
      <c r="H22" s="261" t="s">
        <v>348</v>
      </c>
      <c r="I22" s="452" t="s">
        <v>280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349</v>
      </c>
      <c r="F23" s="515" t="s">
        <v>341</v>
      </c>
      <c r="G23" s="452" t="s">
        <v>346</v>
      </c>
      <c r="H23" s="261" t="s">
        <v>348</v>
      </c>
      <c r="I23" s="452" t="s">
        <v>280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349</v>
      </c>
      <c r="F24" s="515" t="s">
        <v>341</v>
      </c>
      <c r="G24" s="452" t="s">
        <v>346</v>
      </c>
      <c r="H24" s="515" t="s">
        <v>57</v>
      </c>
      <c r="I24" s="452" t="s">
        <v>280</v>
      </c>
      <c r="J24" s="458"/>
      <c r="K24" s="460"/>
      <c r="L24" s="61"/>
      <c r="M24" s="416" t="s">
        <v>332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350</v>
      </c>
      <c r="F25" s="515" t="s">
        <v>329</v>
      </c>
      <c r="G25" s="452" t="s">
        <v>346</v>
      </c>
      <c r="H25" s="515" t="s">
        <v>57</v>
      </c>
      <c r="I25" s="452" t="s">
        <v>280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350</v>
      </c>
      <c r="F26" s="515" t="s">
        <v>329</v>
      </c>
      <c r="G26" s="452" t="s">
        <v>351</v>
      </c>
      <c r="H26" s="515" t="s">
        <v>57</v>
      </c>
      <c r="I26" s="452" t="s">
        <v>280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352</v>
      </c>
      <c r="F27" s="515" t="s">
        <v>353</v>
      </c>
      <c r="G27" s="452" t="s">
        <v>351</v>
      </c>
      <c r="H27" s="515" t="s">
        <v>57</v>
      </c>
      <c r="I27" s="452" t="s">
        <v>280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354</v>
      </c>
      <c r="F28" s="515" t="s">
        <v>353</v>
      </c>
      <c r="G28" s="452" t="s">
        <v>355</v>
      </c>
      <c r="H28" s="515" t="s">
        <v>57</v>
      </c>
      <c r="I28" s="306" t="s">
        <v>280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354</v>
      </c>
      <c r="F29" s="515" t="s">
        <v>353</v>
      </c>
      <c r="G29" s="452" t="s">
        <v>355</v>
      </c>
      <c r="H29" s="261" t="s">
        <v>280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354</v>
      </c>
      <c r="F30" s="515" t="s">
        <v>65</v>
      </c>
      <c r="G30" s="452" t="s">
        <v>356</v>
      </c>
      <c r="H30" s="261" t="s">
        <v>280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357</v>
      </c>
      <c r="F31" s="515" t="s">
        <v>351</v>
      </c>
      <c r="G31" s="452" t="s">
        <v>358</v>
      </c>
      <c r="H31" s="261" t="s">
        <v>280</v>
      </c>
      <c r="I31" s="306" t="s">
        <v>359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357</v>
      </c>
      <c r="F32" s="515" t="s">
        <v>351</v>
      </c>
      <c r="G32" s="452" t="s">
        <v>358</v>
      </c>
      <c r="H32" s="261" t="s">
        <v>280</v>
      </c>
      <c r="I32" s="306" t="s">
        <v>359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357</v>
      </c>
      <c r="F33" s="515" t="s">
        <v>351</v>
      </c>
      <c r="G33" s="452" t="s">
        <v>360</v>
      </c>
      <c r="H33" s="261" t="s">
        <v>280</v>
      </c>
      <c r="I33" s="306" t="s">
        <v>359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362</v>
      </c>
      <c r="F6" s="282" t="s">
        <v>363</v>
      </c>
      <c r="G6" s="282" t="s">
        <v>363</v>
      </c>
      <c r="H6" s="282" t="s">
        <v>363</v>
      </c>
      <c r="I6" s="282" t="s">
        <v>363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266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364</v>
      </c>
      <c r="F12" s="515" t="s">
        <v>365</v>
      </c>
      <c r="G12" s="515" t="s">
        <v>365</v>
      </c>
      <c r="H12" s="515" t="s">
        <v>365</v>
      </c>
      <c r="I12" s="515" t="s">
        <v>365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364</v>
      </c>
      <c r="F13" s="515" t="s">
        <v>365</v>
      </c>
      <c r="G13" s="515" t="s">
        <v>365</v>
      </c>
      <c r="H13" s="515" t="s">
        <v>365</v>
      </c>
      <c r="I13" s="515" t="s">
        <v>365</v>
      </c>
      <c r="J13" s="458"/>
      <c r="K13" s="459" t="s">
        <v>230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366</v>
      </c>
      <c r="G14" s="515" t="s">
        <v>367</v>
      </c>
      <c r="H14" s="261" t="s">
        <v>365</v>
      </c>
      <c r="I14" s="452" t="s">
        <v>367</v>
      </c>
      <c r="J14" s="458"/>
      <c r="K14" s="460" t="s">
        <v>230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368</v>
      </c>
      <c r="F15" s="515" t="s">
        <v>366</v>
      </c>
      <c r="G15" s="515" t="s">
        <v>367</v>
      </c>
      <c r="H15" s="261" t="s">
        <v>365</v>
      </c>
      <c r="I15" s="452" t="s">
        <v>367</v>
      </c>
      <c r="J15" s="458"/>
      <c r="K15" s="460" t="s">
        <v>230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368</v>
      </c>
      <c r="F16" s="515" t="s">
        <v>366</v>
      </c>
      <c r="G16" s="515" t="s">
        <v>367</v>
      </c>
      <c r="H16" s="261" t="s">
        <v>365</v>
      </c>
      <c r="I16" s="452" t="s">
        <v>367</v>
      </c>
      <c r="J16" s="458" t="s">
        <v>369</v>
      </c>
      <c r="K16" s="460" t="s">
        <v>230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366</v>
      </c>
      <c r="G17" s="515" t="s">
        <v>367</v>
      </c>
      <c r="H17" s="261" t="s">
        <v>365</v>
      </c>
      <c r="I17" s="452" t="s">
        <v>367</v>
      </c>
      <c r="J17" s="458" t="s">
        <v>369</v>
      </c>
      <c r="K17" s="460" t="s">
        <v>230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370</v>
      </c>
      <c r="F18" s="515" t="s">
        <v>57</v>
      </c>
      <c r="G18" s="452" t="s">
        <v>67</v>
      </c>
      <c r="H18" s="261" t="s">
        <v>365</v>
      </c>
      <c r="I18" s="452" t="s">
        <v>367</v>
      </c>
      <c r="J18" s="458" t="s">
        <v>371</v>
      </c>
      <c r="K18" s="460" t="s">
        <v>230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370</v>
      </c>
      <c r="F19" s="515" t="s">
        <v>366</v>
      </c>
      <c r="G19" s="452" t="s">
        <v>370</v>
      </c>
      <c r="H19" s="261" t="s">
        <v>365</v>
      </c>
      <c r="I19" s="452" t="s">
        <v>372</v>
      </c>
      <c r="J19" s="458" t="s">
        <v>371</v>
      </c>
      <c r="K19" s="460" t="s">
        <v>230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373</v>
      </c>
      <c r="F20" s="515" t="s">
        <v>367</v>
      </c>
      <c r="G20" s="452" t="s">
        <v>374</v>
      </c>
      <c r="H20" s="261" t="s">
        <v>68</v>
      </c>
      <c r="I20" s="452" t="s">
        <v>57</v>
      </c>
      <c r="J20" s="458" t="s">
        <v>371</v>
      </c>
      <c r="K20" s="460" t="s">
        <v>230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365</v>
      </c>
      <c r="G21" s="452" t="s">
        <v>374</v>
      </c>
      <c r="H21" s="261" t="s">
        <v>68</v>
      </c>
      <c r="I21" s="452" t="s">
        <v>375</v>
      </c>
      <c r="J21" s="458" t="s">
        <v>376</v>
      </c>
      <c r="K21" s="460" t="s">
        <v>230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373</v>
      </c>
      <c r="F22" s="515" t="s">
        <v>365</v>
      </c>
      <c r="G22" s="452" t="s">
        <v>374</v>
      </c>
      <c r="H22" s="561" t="s">
        <v>70</v>
      </c>
      <c r="I22" s="452" t="s">
        <v>375</v>
      </c>
      <c r="J22" s="458" t="s">
        <v>376</v>
      </c>
      <c r="K22" s="460" t="s">
        <v>230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373</v>
      </c>
      <c r="F23" s="515" t="s">
        <v>365</v>
      </c>
      <c r="G23" s="452" t="s">
        <v>377</v>
      </c>
      <c r="H23" s="561" t="s">
        <v>70</v>
      </c>
      <c r="I23" s="452" t="s">
        <v>378</v>
      </c>
      <c r="J23" s="458" t="s">
        <v>376</v>
      </c>
      <c r="K23" s="460" t="s">
        <v>230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379</v>
      </c>
      <c r="F24" s="515" t="s">
        <v>365</v>
      </c>
      <c r="G24" s="452" t="s">
        <v>380</v>
      </c>
      <c r="H24" s="561" t="s">
        <v>70</v>
      </c>
      <c r="I24" s="452" t="s">
        <v>378</v>
      </c>
      <c r="J24" s="458" t="s">
        <v>381</v>
      </c>
      <c r="K24" s="460" t="s">
        <v>230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365</v>
      </c>
      <c r="G25" s="452" t="s">
        <v>70</v>
      </c>
      <c r="H25" s="561" t="s">
        <v>70</v>
      </c>
      <c r="I25" s="452" t="s">
        <v>378</v>
      </c>
      <c r="J25" s="458" t="s">
        <v>382</v>
      </c>
      <c r="K25" s="460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365</v>
      </c>
      <c r="G26" s="452" t="s">
        <v>57</v>
      </c>
      <c r="H26" s="561" t="s">
        <v>70</v>
      </c>
      <c r="I26" s="452" t="s">
        <v>57</v>
      </c>
      <c r="J26" s="458" t="s">
        <v>382</v>
      </c>
      <c r="K26" s="460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365</v>
      </c>
      <c r="G27" s="452" t="s">
        <v>57</v>
      </c>
      <c r="H27" s="561" t="s">
        <v>70</v>
      </c>
      <c r="I27" s="452" t="s">
        <v>384</v>
      </c>
      <c r="J27" s="458" t="s">
        <v>382</v>
      </c>
      <c r="K27" s="460" t="s">
        <v>230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452" t="s">
        <v>385</v>
      </c>
      <c r="G28" s="452" t="s">
        <v>370</v>
      </c>
      <c r="H28" s="561" t="s">
        <v>67</v>
      </c>
      <c r="I28" s="452" t="s">
        <v>67</v>
      </c>
      <c r="J28" s="458" t="s">
        <v>382</v>
      </c>
      <c r="K28" s="460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452" t="s">
        <v>385</v>
      </c>
      <c r="G29" s="452" t="s">
        <v>370</v>
      </c>
      <c r="H29" s="561" t="s">
        <v>365</v>
      </c>
      <c r="I29" s="452" t="s">
        <v>365</v>
      </c>
      <c r="J29" s="458" t="s">
        <v>382</v>
      </c>
      <c r="K29" s="460" t="s">
        <v>230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452" t="s">
        <v>385</v>
      </c>
      <c r="G30" s="452" t="s">
        <v>370</v>
      </c>
      <c r="H30" s="561" t="s">
        <v>386</v>
      </c>
      <c r="I30" s="452" t="s">
        <v>70</v>
      </c>
      <c r="J30" s="458" t="s">
        <v>382</v>
      </c>
      <c r="K30" s="460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385</v>
      </c>
      <c r="F31" s="452" t="s">
        <v>385</v>
      </c>
      <c r="G31" s="452" t="s">
        <v>70</v>
      </c>
      <c r="H31" s="561" t="s">
        <v>386</v>
      </c>
      <c r="I31" s="452" t="s">
        <v>387</v>
      </c>
      <c r="J31" s="458" t="s">
        <v>382</v>
      </c>
      <c r="K31" s="460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385</v>
      </c>
      <c r="F32" s="452" t="s">
        <v>385</v>
      </c>
      <c r="G32" s="452" t="s">
        <v>70</v>
      </c>
      <c r="H32" s="561" t="s">
        <v>386</v>
      </c>
      <c r="I32" s="452" t="s">
        <v>387</v>
      </c>
      <c r="J32" s="458" t="s">
        <v>382</v>
      </c>
      <c r="K32" s="460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385</v>
      </c>
      <c r="F33" s="452" t="s">
        <v>385</v>
      </c>
      <c r="G33" s="452" t="s">
        <v>70</v>
      </c>
      <c r="H33" s="561" t="s">
        <v>386</v>
      </c>
      <c r="I33" s="452" t="s">
        <v>388</v>
      </c>
      <c r="J33" s="458" t="s">
        <v>382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385</v>
      </c>
      <c r="J34" s="458" t="s">
        <v>382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385</v>
      </c>
      <c r="J35" s="458" t="s">
        <v>382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385</v>
      </c>
      <c r="J36" s="458" t="s">
        <v>382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390</v>
      </c>
      <c r="F7" s="515" t="s">
        <v>390</v>
      </c>
      <c r="G7" s="515" t="s">
        <v>390</v>
      </c>
      <c r="H7" s="515" t="s">
        <v>390</v>
      </c>
      <c r="I7" s="515" t="s">
        <v>390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255</v>
      </c>
      <c r="F12" s="515" t="s">
        <v>66</v>
      </c>
      <c r="G12" s="515" t="s">
        <v>255</v>
      </c>
      <c r="H12" s="515" t="s">
        <v>255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255</v>
      </c>
      <c r="F13" s="515" t="s">
        <v>66</v>
      </c>
      <c r="G13" s="515" t="s">
        <v>255</v>
      </c>
      <c r="H13" s="515" t="s">
        <v>255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393</v>
      </c>
      <c r="G14" s="515" t="s">
        <v>394</v>
      </c>
      <c r="H14" s="561" t="s">
        <v>394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269</v>
      </c>
      <c r="F15" s="515" t="s">
        <v>393</v>
      </c>
      <c r="G15" s="515" t="s">
        <v>395</v>
      </c>
      <c r="H15" s="561" t="s">
        <v>394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269</v>
      </c>
      <c r="F16" s="515" t="s">
        <v>393</v>
      </c>
      <c r="G16" s="515" t="s">
        <v>395</v>
      </c>
      <c r="H16" s="561" t="s">
        <v>394</v>
      </c>
      <c r="I16" s="452" t="s">
        <v>380</v>
      </c>
      <c r="J16" s="458" t="s">
        <v>396</v>
      </c>
      <c r="K16" s="460" t="s">
        <v>397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393</v>
      </c>
      <c r="G17" s="515" t="s">
        <v>395</v>
      </c>
      <c r="H17" s="561" t="s">
        <v>399</v>
      </c>
      <c r="I17" s="452" t="s">
        <v>380</v>
      </c>
      <c r="J17" s="458" t="s">
        <v>396</v>
      </c>
      <c r="K17" s="460" t="s">
        <v>397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393</v>
      </c>
      <c r="G18" s="452" t="s">
        <v>370</v>
      </c>
      <c r="H18" s="561" t="s">
        <v>262</v>
      </c>
      <c r="I18" s="452" t="s">
        <v>380</v>
      </c>
      <c r="J18" s="458" t="s">
        <v>396</v>
      </c>
      <c r="K18" s="460" t="s">
        <v>397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260</v>
      </c>
      <c r="F19" s="515" t="s">
        <v>400</v>
      </c>
      <c r="G19" s="452" t="s">
        <v>67</v>
      </c>
      <c r="H19" s="561" t="s">
        <v>353</v>
      </c>
      <c r="I19" s="452" t="s">
        <v>385</v>
      </c>
      <c r="J19" s="458" t="s">
        <v>396</v>
      </c>
      <c r="K19" s="460" t="s">
        <v>401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400</v>
      </c>
      <c r="G20" s="452" t="s">
        <v>67</v>
      </c>
      <c r="H20" s="561" t="s">
        <v>402</v>
      </c>
      <c r="I20" s="452" t="s">
        <v>385</v>
      </c>
      <c r="J20" s="458" t="s">
        <v>396</v>
      </c>
      <c r="K20" s="460" t="s">
        <v>401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394</v>
      </c>
      <c r="I21" s="452" t="s">
        <v>385</v>
      </c>
      <c r="J21" s="458" t="s">
        <v>396</v>
      </c>
      <c r="K21" s="460" t="s">
        <v>401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66</v>
      </c>
      <c r="G22" s="452" t="s">
        <v>67</v>
      </c>
      <c r="H22" s="561" t="s">
        <v>403</v>
      </c>
      <c r="I22" s="452" t="s">
        <v>385</v>
      </c>
      <c r="J22" s="458" t="s">
        <v>396</v>
      </c>
      <c r="K22" s="460" t="s">
        <v>401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260</v>
      </c>
      <c r="F23" s="515" t="s">
        <v>66</v>
      </c>
      <c r="G23" s="452" t="s">
        <v>380</v>
      </c>
      <c r="H23" s="452" t="s">
        <v>394</v>
      </c>
      <c r="I23" s="452" t="s">
        <v>385</v>
      </c>
      <c r="J23" s="458" t="s">
        <v>396</v>
      </c>
      <c r="K23" s="460" t="s">
        <v>401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398</v>
      </c>
      <c r="F24" s="515" t="s">
        <v>66</v>
      </c>
      <c r="G24" s="452" t="s">
        <v>380</v>
      </c>
      <c r="H24" s="452" t="s">
        <v>404</v>
      </c>
      <c r="I24" s="452" t="s">
        <v>385</v>
      </c>
      <c r="J24" s="458" t="s">
        <v>396</v>
      </c>
      <c r="K24" s="460" t="s">
        <v>401</v>
      </c>
      <c r="L24" s="61"/>
      <c r="M24" s="416" t="s">
        <v>332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398</v>
      </c>
      <c r="F25" s="515" t="s">
        <v>59</v>
      </c>
      <c r="G25" s="452" t="s">
        <v>380</v>
      </c>
      <c r="H25" s="452" t="s">
        <v>404</v>
      </c>
      <c r="I25" s="452" t="s">
        <v>385</v>
      </c>
      <c r="J25" s="458" t="s">
        <v>396</v>
      </c>
      <c r="K25" s="460" t="s">
        <v>401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59</v>
      </c>
      <c r="G26" s="452" t="s">
        <v>405</v>
      </c>
      <c r="H26" s="452" t="s">
        <v>404</v>
      </c>
      <c r="I26" s="452" t="s">
        <v>61</v>
      </c>
      <c r="J26" s="458" t="s">
        <v>396</v>
      </c>
      <c r="K26" s="460" t="s">
        <v>401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269</v>
      </c>
      <c r="F27" s="515" t="s">
        <v>406</v>
      </c>
      <c r="G27" s="452" t="s">
        <v>407</v>
      </c>
      <c r="H27" s="452" t="s">
        <v>408</v>
      </c>
      <c r="I27" s="452" t="s">
        <v>61</v>
      </c>
      <c r="J27" s="458" t="s">
        <v>396</v>
      </c>
      <c r="K27" s="460" t="s">
        <v>401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409</v>
      </c>
      <c r="F28" s="515" t="s">
        <v>406</v>
      </c>
      <c r="G28" s="452" t="s">
        <v>407</v>
      </c>
      <c r="H28" s="561" t="s">
        <v>410</v>
      </c>
      <c r="I28" s="452" t="s">
        <v>70</v>
      </c>
      <c r="J28" s="458" t="s">
        <v>396</v>
      </c>
      <c r="K28" s="460" t="s">
        <v>401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407</v>
      </c>
      <c r="H29" s="561" t="s">
        <v>410</v>
      </c>
      <c r="I29" s="452" t="s">
        <v>70</v>
      </c>
      <c r="J29" s="458" t="s">
        <v>396</v>
      </c>
      <c r="K29" s="460" t="s">
        <v>401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406</v>
      </c>
      <c r="G30" s="452" t="s">
        <v>407</v>
      </c>
      <c r="H30" s="561" t="s">
        <v>410</v>
      </c>
      <c r="I30" s="452" t="s">
        <v>410</v>
      </c>
      <c r="J30" s="458" t="s">
        <v>396</v>
      </c>
      <c r="K30" s="460" t="s">
        <v>401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407</v>
      </c>
      <c r="F31" s="515" t="s">
        <v>406</v>
      </c>
      <c r="G31" s="452" t="s">
        <v>407</v>
      </c>
      <c r="H31" s="561" t="s">
        <v>380</v>
      </c>
      <c r="I31" s="452" t="s">
        <v>410</v>
      </c>
      <c r="J31" s="458" t="s">
        <v>396</v>
      </c>
      <c r="K31" s="460" t="s">
        <v>401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407</v>
      </c>
      <c r="F32" s="515" t="s">
        <v>406</v>
      </c>
      <c r="G32" s="452" t="s">
        <v>407</v>
      </c>
      <c r="H32" s="561" t="s">
        <v>380</v>
      </c>
      <c r="I32" s="452" t="s">
        <v>410</v>
      </c>
      <c r="J32" s="458"/>
      <c r="K32" s="460" t="s">
        <v>401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407</v>
      </c>
      <c r="F33" s="515" t="s">
        <v>406</v>
      </c>
      <c r="G33" s="452" t="s">
        <v>407</v>
      </c>
      <c r="H33" s="561" t="s">
        <v>380</v>
      </c>
      <c r="I33" s="452" t="s">
        <v>410</v>
      </c>
      <c r="J33" s="458"/>
      <c r="K33" s="460" t="s">
        <v>401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411</v>
      </c>
      <c r="F34" s="538"/>
      <c r="G34" s="538"/>
      <c r="H34" s="538"/>
      <c r="I34" s="537" t="s">
        <v>410</v>
      </c>
      <c r="J34" s="458"/>
      <c r="K34" s="460" t="s">
        <v>401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411</v>
      </c>
      <c r="F35" s="353"/>
      <c r="G35" s="350"/>
      <c r="H35" s="538"/>
      <c r="I35" s="537"/>
      <c r="J35" s="458"/>
      <c r="K35" s="460" t="s">
        <v>401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411</v>
      </c>
      <c r="F36" s="353"/>
      <c r="G36" s="350"/>
      <c r="H36" s="538"/>
      <c r="I36" s="537"/>
      <c r="J36" s="458"/>
      <c r="K36" s="460" t="s">
        <v>401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411</v>
      </c>
      <c r="F37" s="353"/>
      <c r="G37" s="337"/>
      <c r="H37" s="538"/>
      <c r="I37" s="273"/>
      <c r="J37" s="458"/>
      <c r="K37" s="460" t="s">
        <v>397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420</v>
      </c>
      <c r="F6" s="282" t="s">
        <v>421</v>
      </c>
      <c r="G6" s="282" t="s">
        <v>420</v>
      </c>
      <c r="H6" s="282" t="s">
        <v>422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423</v>
      </c>
      <c r="F7" s="515" t="s">
        <v>380</v>
      </c>
      <c r="G7" s="515" t="s">
        <v>423</v>
      </c>
      <c r="H7" s="560"/>
      <c r="I7" s="452" t="s">
        <v>423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423</v>
      </c>
      <c r="F8" s="515" t="s">
        <v>380</v>
      </c>
      <c r="G8" s="515" t="s">
        <v>423</v>
      </c>
      <c r="H8" s="560"/>
      <c r="I8" s="452" t="s">
        <v>423</v>
      </c>
      <c r="J8" s="458" t="s">
        <v>369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424</v>
      </c>
      <c r="F9" s="515" t="s">
        <v>405</v>
      </c>
      <c r="G9" s="515" t="s">
        <v>423</v>
      </c>
      <c r="H9" s="308"/>
      <c r="I9" s="452" t="s">
        <v>423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398</v>
      </c>
      <c r="F10" s="515" t="s">
        <v>405</v>
      </c>
      <c r="G10" s="515" t="s">
        <v>423</v>
      </c>
      <c r="H10" s="308"/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398</v>
      </c>
      <c r="F11" s="452" t="s">
        <v>425</v>
      </c>
      <c r="G11" s="515" t="s">
        <v>423</v>
      </c>
      <c r="H11" s="308"/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398</v>
      </c>
      <c r="F12" s="515" t="s">
        <v>426</v>
      </c>
      <c r="G12" s="515" t="s">
        <v>423</v>
      </c>
      <c r="H12" s="308"/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287</v>
      </c>
      <c r="F13" s="515" t="s">
        <v>426</v>
      </c>
      <c r="G13" s="452" t="s">
        <v>400</v>
      </c>
      <c r="H13" s="308"/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287</v>
      </c>
      <c r="F14" s="515" t="s">
        <v>426</v>
      </c>
      <c r="G14" s="452" t="s">
        <v>426</v>
      </c>
      <c r="H14" s="308"/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287</v>
      </c>
      <c r="F15" s="515" t="s">
        <v>426</v>
      </c>
      <c r="G15" s="452" t="s">
        <v>426</v>
      </c>
      <c r="H15" s="308"/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427</v>
      </c>
      <c r="F16" s="515" t="s">
        <v>426</v>
      </c>
      <c r="G16" s="452" t="s">
        <v>426</v>
      </c>
      <c r="H16" s="308"/>
      <c r="I16" s="452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427</v>
      </c>
      <c r="F17" s="515" t="s">
        <v>428</v>
      </c>
      <c r="G17" s="452" t="s">
        <v>426</v>
      </c>
      <c r="H17" s="308"/>
      <c r="I17" s="452" t="s">
        <v>429</v>
      </c>
      <c r="J17" s="458" t="s">
        <v>369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427</v>
      </c>
      <c r="F18" s="515" t="s">
        <v>430</v>
      </c>
      <c r="G18" s="452" t="s">
        <v>426</v>
      </c>
      <c r="H18" s="308"/>
      <c r="I18" s="452" t="s">
        <v>429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427</v>
      </c>
      <c r="F19" s="515" t="s">
        <v>430</v>
      </c>
      <c r="G19" s="452" t="s">
        <v>431</v>
      </c>
      <c r="H19" s="308"/>
      <c r="I19" s="452" t="s">
        <v>426</v>
      </c>
      <c r="J19" s="458" t="s">
        <v>369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427</v>
      </c>
      <c r="F20" s="515" t="s">
        <v>428</v>
      </c>
      <c r="G20" s="452" t="s">
        <v>380</v>
      </c>
      <c r="H20" s="308" t="s">
        <v>68</v>
      </c>
      <c r="I20" s="452" t="s">
        <v>429</v>
      </c>
      <c r="J20" s="458" t="s">
        <v>369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427</v>
      </c>
      <c r="F21" s="515" t="s">
        <v>428</v>
      </c>
      <c r="G21" s="452" t="s">
        <v>407</v>
      </c>
      <c r="H21" s="308" t="s">
        <v>281</v>
      </c>
      <c r="I21" s="452" t="s">
        <v>405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269</v>
      </c>
      <c r="F22" s="452" t="s">
        <v>432</v>
      </c>
      <c r="G22" s="452" t="s">
        <v>407</v>
      </c>
      <c r="H22" s="308" t="s">
        <v>309</v>
      </c>
      <c r="I22" s="452" t="s">
        <v>405</v>
      </c>
      <c r="J22" s="458" t="s">
        <v>369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433</v>
      </c>
      <c r="F23" s="452" t="s">
        <v>432</v>
      </c>
      <c r="G23" s="452" t="s">
        <v>434</v>
      </c>
      <c r="H23" s="308" t="s">
        <v>309</v>
      </c>
      <c r="I23" s="452" t="s">
        <v>405</v>
      </c>
      <c r="J23" s="458" t="s">
        <v>369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409</v>
      </c>
      <c r="F24" s="452" t="s">
        <v>432</v>
      </c>
      <c r="G24" s="452" t="s">
        <v>434</v>
      </c>
      <c r="H24" s="308" t="s">
        <v>309</v>
      </c>
      <c r="I24" s="452" t="s">
        <v>405</v>
      </c>
      <c r="J24" s="458" t="s">
        <v>369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409</v>
      </c>
      <c r="F25" s="452" t="s">
        <v>428</v>
      </c>
      <c r="G25" s="452" t="s">
        <v>410</v>
      </c>
      <c r="H25" s="308" t="s">
        <v>309</v>
      </c>
      <c r="I25" s="306" t="s">
        <v>435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409</v>
      </c>
      <c r="F26" s="452" t="s">
        <v>385</v>
      </c>
      <c r="G26" s="452" t="s">
        <v>410</v>
      </c>
      <c r="H26" s="308" t="s">
        <v>309</v>
      </c>
      <c r="I26" s="306" t="s">
        <v>435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409</v>
      </c>
      <c r="F27" s="452" t="s">
        <v>385</v>
      </c>
      <c r="G27" s="452" t="s">
        <v>405</v>
      </c>
      <c r="H27" s="308" t="s">
        <v>309</v>
      </c>
      <c r="I27" s="306" t="s">
        <v>435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409</v>
      </c>
      <c r="F28" s="452" t="s">
        <v>380</v>
      </c>
      <c r="G28" s="452" t="s">
        <v>405</v>
      </c>
      <c r="H28" s="308" t="s">
        <v>309</v>
      </c>
      <c r="I28" s="306" t="s">
        <v>435</v>
      </c>
      <c r="J28" s="458" t="s">
        <v>369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405</v>
      </c>
      <c r="H29" s="308" t="s">
        <v>309</v>
      </c>
      <c r="I29" s="537" t="s">
        <v>410</v>
      </c>
      <c r="J29" s="458" t="s">
        <v>369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309</v>
      </c>
      <c r="I30" s="537" t="s">
        <v>410</v>
      </c>
      <c r="J30" s="458" t="s">
        <v>369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309</v>
      </c>
      <c r="I31" s="537"/>
      <c r="J31" s="458" t="s">
        <v>369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309</v>
      </c>
      <c r="I32" s="273"/>
      <c r="J32" s="458" t="s">
        <v>369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5">
      <formula>AND(ISNUMBER(N6), N6&gt;=5, NOT(ISBLANK(O6)))</formula>
    </cfRule>
    <cfRule type="expression" dxfId="340" priority="6">
      <formula>AND(ISNUMBER(N6), N6&gt;=5)</formula>
    </cfRule>
    <cfRule type="expression" dxfId="339" priority="7">
      <formula>AND(ISNUMBER(N6), N6&lt;5, NOT(ISBLANK(O6)))</formula>
    </cfRule>
    <cfRule type="expression" dxfId="338" priority="8">
      <formula>AND(ISNUMBER(N6), N6&lt;5, ISBLANK(O6))</formula>
    </cfRule>
  </conditionalFormatting>
  <conditionalFormatting sqref="R6:R24">
    <cfRule type="expression" dxfId="337" priority="1">
      <formula>AND(ISNUMBER(R6), R6&gt;=5, NOT(ISBLANK(S6)))</formula>
    </cfRule>
    <cfRule type="expression" dxfId="336" priority="2">
      <formula>AND(ISNUMBER(R6), R6&gt;=5)</formula>
    </cfRule>
    <cfRule type="expression" dxfId="335" priority="3">
      <formula>AND(ISNUMBER(R6), R6&lt;5, NOT(ISBLANK(S6)))</formula>
    </cfRule>
    <cfRule type="expression" dxfId="334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436</v>
      </c>
      <c r="F5" s="223" t="s">
        <v>437</v>
      </c>
      <c r="G5" s="223" t="s">
        <v>438</v>
      </c>
      <c r="H5" s="223" t="s">
        <v>439</v>
      </c>
      <c r="I5" s="223" t="s">
        <v>440</v>
      </c>
      <c r="J5" s="223" t="s">
        <v>441</v>
      </c>
      <c r="K5" s="223" t="s">
        <v>442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235</v>
      </c>
      <c r="F7" s="515" t="s">
        <v>235</v>
      </c>
      <c r="G7" s="515" t="s">
        <v>235</v>
      </c>
      <c r="H7" s="515" t="s">
        <v>235</v>
      </c>
      <c r="I7" s="452" t="s">
        <v>235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235</v>
      </c>
      <c r="F8" s="515" t="s">
        <v>235</v>
      </c>
      <c r="G8" s="452" t="s">
        <v>235</v>
      </c>
      <c r="H8" s="515" t="s">
        <v>235</v>
      </c>
      <c r="I8" s="452" t="s">
        <v>235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229</v>
      </c>
      <c r="F9" s="515" t="s">
        <v>400</v>
      </c>
      <c r="G9" s="452" t="s">
        <v>385</v>
      </c>
      <c r="H9" s="452" t="s">
        <v>444</v>
      </c>
      <c r="I9" s="452" t="s">
        <v>445</v>
      </c>
      <c r="J9" s="460" t="s">
        <v>446</v>
      </c>
      <c r="K9" s="460" t="s">
        <v>446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229</v>
      </c>
      <c r="F10" s="515" t="s">
        <v>400</v>
      </c>
      <c r="G10" s="452" t="s">
        <v>385</v>
      </c>
      <c r="H10" s="452" t="s">
        <v>328</v>
      </c>
      <c r="I10" s="452" t="s">
        <v>385</v>
      </c>
      <c r="J10" s="460" t="s">
        <v>446</v>
      </c>
      <c r="K10" s="460" t="s">
        <v>446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400</v>
      </c>
      <c r="G11" s="452" t="s">
        <v>385</v>
      </c>
      <c r="H11" s="452" t="s">
        <v>328</v>
      </c>
      <c r="I11" s="452" t="s">
        <v>385</v>
      </c>
      <c r="J11" s="460" t="s">
        <v>446</v>
      </c>
      <c r="K11" s="460" t="s">
        <v>446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229</v>
      </c>
      <c r="F12" s="515" t="s">
        <v>400</v>
      </c>
      <c r="G12" s="452" t="s">
        <v>385</v>
      </c>
      <c r="H12" s="452" t="s">
        <v>229</v>
      </c>
      <c r="I12" s="452" t="s">
        <v>405</v>
      </c>
      <c r="J12" s="460" t="s">
        <v>446</v>
      </c>
      <c r="K12" s="460" t="s">
        <v>446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229</v>
      </c>
      <c r="F13" s="515" t="s">
        <v>400</v>
      </c>
      <c r="G13" s="452" t="s">
        <v>235</v>
      </c>
      <c r="H13" s="306" t="s">
        <v>447</v>
      </c>
      <c r="I13" s="452" t="s">
        <v>448</v>
      </c>
      <c r="J13" s="460" t="s">
        <v>446</v>
      </c>
      <c r="K13" s="460" t="s">
        <v>446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229</v>
      </c>
      <c r="F14" s="515" t="s">
        <v>400</v>
      </c>
      <c r="G14" s="452" t="s">
        <v>449</v>
      </c>
      <c r="H14" s="306" t="s">
        <v>447</v>
      </c>
      <c r="I14" s="452" t="s">
        <v>448</v>
      </c>
      <c r="J14" s="460" t="s">
        <v>446</v>
      </c>
      <c r="K14" s="460" t="s">
        <v>446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229</v>
      </c>
      <c r="F15" s="515" t="s">
        <v>400</v>
      </c>
      <c r="G15" s="452" t="s">
        <v>449</v>
      </c>
      <c r="H15" s="452" t="s">
        <v>450</v>
      </c>
      <c r="I15" s="452" t="s">
        <v>448</v>
      </c>
      <c r="J15" s="460" t="s">
        <v>446</v>
      </c>
      <c r="K15" s="460" t="s">
        <v>446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229</v>
      </c>
      <c r="F16" s="515" t="s">
        <v>400</v>
      </c>
      <c r="G16" s="452" t="s">
        <v>449</v>
      </c>
      <c r="H16" s="452" t="s">
        <v>450</v>
      </c>
      <c r="I16" s="452" t="s">
        <v>448</v>
      </c>
      <c r="J16" s="460" t="s">
        <v>446</v>
      </c>
      <c r="K16" s="460" t="s">
        <v>446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255</v>
      </c>
      <c r="G17" s="452" t="s">
        <v>449</v>
      </c>
      <c r="H17" s="452" t="s">
        <v>450</v>
      </c>
      <c r="I17" s="452" t="s">
        <v>451</v>
      </c>
      <c r="J17" s="460" t="s">
        <v>446</v>
      </c>
      <c r="K17" s="460" t="s">
        <v>446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229</v>
      </c>
      <c r="F18" s="452" t="s">
        <v>255</v>
      </c>
      <c r="G18" s="452" t="s">
        <v>449</v>
      </c>
      <c r="H18" s="452" t="s">
        <v>429</v>
      </c>
      <c r="I18" s="452" t="s">
        <v>451</v>
      </c>
      <c r="J18" s="460" t="s">
        <v>446</v>
      </c>
      <c r="K18" s="460" t="s">
        <v>452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229</v>
      </c>
      <c r="F19" s="452" t="s">
        <v>255</v>
      </c>
      <c r="G19" s="452" t="s">
        <v>405</v>
      </c>
      <c r="H19" s="452" t="s">
        <v>453</v>
      </c>
      <c r="I19" s="452" t="s">
        <v>451</v>
      </c>
      <c r="J19" s="460" t="s">
        <v>446</v>
      </c>
      <c r="K19" s="460" t="s">
        <v>452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229</v>
      </c>
      <c r="F20" s="452" t="s">
        <v>255</v>
      </c>
      <c r="G20" s="452" t="s">
        <v>405</v>
      </c>
      <c r="H20" s="452" t="s">
        <v>453</v>
      </c>
      <c r="I20" s="452" t="s">
        <v>451</v>
      </c>
      <c r="J20" s="460" t="s">
        <v>446</v>
      </c>
      <c r="K20" s="460" t="s">
        <v>452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229</v>
      </c>
      <c r="F21" s="452" t="s">
        <v>255</v>
      </c>
      <c r="G21" s="452" t="s">
        <v>405</v>
      </c>
      <c r="H21" s="452" t="s">
        <v>453</v>
      </c>
      <c r="I21" s="306" t="s">
        <v>427</v>
      </c>
      <c r="J21" s="460" t="s">
        <v>446</v>
      </c>
      <c r="K21" s="460" t="s">
        <v>452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229</v>
      </c>
      <c r="F22" s="452" t="s">
        <v>255</v>
      </c>
      <c r="G22" s="452" t="s">
        <v>405</v>
      </c>
      <c r="H22" s="452" t="s">
        <v>453</v>
      </c>
      <c r="I22" s="306" t="s">
        <v>426</v>
      </c>
      <c r="J22" s="460" t="s">
        <v>446</v>
      </c>
      <c r="K22" s="460" t="s">
        <v>452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229</v>
      </c>
      <c r="F23" s="452" t="s">
        <v>451</v>
      </c>
      <c r="G23" s="452" t="s">
        <v>406</v>
      </c>
      <c r="H23" s="452" t="s">
        <v>405</v>
      </c>
      <c r="I23" s="306" t="s">
        <v>429</v>
      </c>
      <c r="J23" s="460" t="s">
        <v>446</v>
      </c>
      <c r="K23" s="460" t="s">
        <v>452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400</v>
      </c>
      <c r="F24" s="452" t="s">
        <v>451</v>
      </c>
      <c r="G24" s="452" t="s">
        <v>406</v>
      </c>
      <c r="H24" s="452" t="s">
        <v>405</v>
      </c>
      <c r="I24" s="306" t="s">
        <v>429</v>
      </c>
      <c r="J24" s="460" t="s">
        <v>446</v>
      </c>
      <c r="K24" s="460" t="s">
        <v>446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400</v>
      </c>
      <c r="F25" s="452" t="s">
        <v>451</v>
      </c>
      <c r="G25" s="452" t="s">
        <v>406</v>
      </c>
      <c r="H25" s="452" t="s">
        <v>454</v>
      </c>
      <c r="I25" s="306" t="s">
        <v>429</v>
      </c>
      <c r="J25" s="460" t="s">
        <v>446</v>
      </c>
      <c r="K25" s="460" t="s">
        <v>446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400</v>
      </c>
      <c r="F26" s="452" t="s">
        <v>451</v>
      </c>
      <c r="G26" s="452" t="s">
        <v>406</v>
      </c>
      <c r="H26" s="452" t="s">
        <v>455</v>
      </c>
      <c r="I26" s="306" t="s">
        <v>429</v>
      </c>
      <c r="J26" s="460" t="s">
        <v>446</v>
      </c>
      <c r="K26" s="460" t="s">
        <v>446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400</v>
      </c>
      <c r="F27" s="452" t="s">
        <v>451</v>
      </c>
      <c r="G27" s="452" t="s">
        <v>456</v>
      </c>
      <c r="H27" s="213" t="s">
        <v>455</v>
      </c>
      <c r="I27" s="306" t="s">
        <v>429</v>
      </c>
      <c r="J27" s="460" t="s">
        <v>446</v>
      </c>
      <c r="K27" s="460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400</v>
      </c>
      <c r="F28" s="452" t="s">
        <v>451</v>
      </c>
      <c r="G28" s="452" t="s">
        <v>457</v>
      </c>
      <c r="H28" s="213" t="s">
        <v>455</v>
      </c>
      <c r="I28" s="306" t="s">
        <v>429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539" t="s">
        <v>455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458</v>
      </c>
      <c r="H30" s="559" t="s">
        <v>455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458</v>
      </c>
      <c r="H31" s="559" t="s">
        <v>455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458</v>
      </c>
      <c r="H32" s="559" t="s">
        <v>455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460</v>
      </c>
      <c r="H5" s="223" t="s">
        <v>461</v>
      </c>
      <c r="I5" s="223" t="s">
        <v>462</v>
      </c>
      <c r="J5" s="223" t="s">
        <v>463</v>
      </c>
      <c r="K5" s="223" t="s">
        <v>464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346</v>
      </c>
      <c r="F7" s="452" t="s">
        <v>346</v>
      </c>
      <c r="G7" s="452" t="s">
        <v>346</v>
      </c>
      <c r="H7" s="452" t="s">
        <v>346</v>
      </c>
      <c r="I7" s="452" t="s">
        <v>346</v>
      </c>
      <c r="J7" s="458" t="s">
        <v>369</v>
      </c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346</v>
      </c>
      <c r="F8" s="452" t="s">
        <v>346</v>
      </c>
      <c r="G8" s="452" t="s">
        <v>467</v>
      </c>
      <c r="H8" s="452" t="s">
        <v>346</v>
      </c>
      <c r="I8" s="452" t="s">
        <v>346</v>
      </c>
      <c r="J8" s="458" t="s">
        <v>369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449</v>
      </c>
      <c r="G9" s="452" t="s">
        <v>400</v>
      </c>
      <c r="H9" s="452" t="s">
        <v>53</v>
      </c>
      <c r="I9" s="452" t="s">
        <v>405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400</v>
      </c>
      <c r="H10" s="452" t="s">
        <v>53</v>
      </c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3.5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339</v>
      </c>
      <c r="G11" s="452" t="s">
        <v>400</v>
      </c>
      <c r="H11" s="452" t="s">
        <v>449</v>
      </c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426</v>
      </c>
      <c r="F12" s="452" t="s">
        <v>339</v>
      </c>
      <c r="G12" s="452" t="s">
        <v>400</v>
      </c>
      <c r="H12" s="452" t="s">
        <v>449</v>
      </c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426</v>
      </c>
      <c r="F13" s="452" t="s">
        <v>339</v>
      </c>
      <c r="G13" s="452" t="s">
        <v>400</v>
      </c>
      <c r="H13" s="306" t="s">
        <v>426</v>
      </c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449</v>
      </c>
      <c r="F14" s="452" t="s">
        <v>339</v>
      </c>
      <c r="G14" s="452" t="s">
        <v>400</v>
      </c>
      <c r="H14" s="306" t="s">
        <v>426</v>
      </c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449</v>
      </c>
      <c r="F15" s="452" t="s">
        <v>339</v>
      </c>
      <c r="G15" s="452" t="s">
        <v>400</v>
      </c>
      <c r="H15" s="452" t="s">
        <v>53</v>
      </c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449</v>
      </c>
      <c r="F16" s="452" t="s">
        <v>339</v>
      </c>
      <c r="G16" s="452" t="s">
        <v>400</v>
      </c>
      <c r="H16" s="452" t="s">
        <v>427</v>
      </c>
      <c r="I16" s="306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449</v>
      </c>
      <c r="F17" s="452" t="s">
        <v>339</v>
      </c>
      <c r="G17" s="452" t="s">
        <v>400</v>
      </c>
      <c r="H17" s="452" t="s">
        <v>427</v>
      </c>
      <c r="I17" s="306" t="s">
        <v>468</v>
      </c>
      <c r="J17" s="458" t="s">
        <v>369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426</v>
      </c>
      <c r="F18" s="452" t="s">
        <v>339</v>
      </c>
      <c r="G18" s="452" t="s">
        <v>400</v>
      </c>
      <c r="H18" s="452" t="s">
        <v>305</v>
      </c>
      <c r="I18" s="306" t="s">
        <v>468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426</v>
      </c>
      <c r="F19" s="452" t="s">
        <v>469</v>
      </c>
      <c r="G19" s="452" t="s">
        <v>400</v>
      </c>
      <c r="H19" s="452" t="s">
        <v>305</v>
      </c>
      <c r="I19" s="306" t="s">
        <v>468</v>
      </c>
      <c r="J19" s="458" t="s">
        <v>369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426</v>
      </c>
      <c r="F20" s="452" t="s">
        <v>469</v>
      </c>
      <c r="G20" s="452" t="s">
        <v>400</v>
      </c>
      <c r="H20" s="452" t="s">
        <v>305</v>
      </c>
      <c r="I20" s="306" t="s">
        <v>468</v>
      </c>
      <c r="J20" s="458" t="s">
        <v>369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469</v>
      </c>
      <c r="G21" s="452" t="s">
        <v>470</v>
      </c>
      <c r="H21" s="452" t="s">
        <v>305</v>
      </c>
      <c r="I21" s="452" t="s">
        <v>53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471</v>
      </c>
      <c r="G22" s="452" t="s">
        <v>470</v>
      </c>
      <c r="H22" s="452" t="s">
        <v>305</v>
      </c>
      <c r="I22" s="452" t="s">
        <v>53</v>
      </c>
      <c r="J22" s="458" t="s">
        <v>369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235</v>
      </c>
      <c r="F23" s="452" t="s">
        <v>471</v>
      </c>
      <c r="G23" s="452" t="s">
        <v>470</v>
      </c>
      <c r="H23" s="452" t="s">
        <v>424</v>
      </c>
      <c r="I23" s="452" t="s">
        <v>53</v>
      </c>
      <c r="J23" s="458" t="s">
        <v>369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235</v>
      </c>
      <c r="F24" s="452" t="s">
        <v>471</v>
      </c>
      <c r="G24" s="452" t="s">
        <v>470</v>
      </c>
      <c r="H24" s="452" t="s">
        <v>405</v>
      </c>
      <c r="I24" s="452" t="s">
        <v>53</v>
      </c>
      <c r="J24" s="458" t="s">
        <v>369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471</v>
      </c>
      <c r="G25" s="452" t="s">
        <v>53</v>
      </c>
      <c r="H25" s="452" t="s">
        <v>405</v>
      </c>
      <c r="I25" s="452" t="s">
        <v>472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471</v>
      </c>
      <c r="G26" s="452" t="s">
        <v>473</v>
      </c>
      <c r="H26" s="452" t="s">
        <v>405</v>
      </c>
      <c r="I26" s="452" t="s">
        <v>472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471</v>
      </c>
      <c r="G27" s="452" t="s">
        <v>473</v>
      </c>
      <c r="H27" s="452" t="s">
        <v>53</v>
      </c>
      <c r="I27" s="452" t="s">
        <v>472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471</v>
      </c>
      <c r="G28" s="452" t="s">
        <v>473</v>
      </c>
      <c r="H28" s="452" t="s">
        <v>53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476</v>
      </c>
      <c r="H6" s="282" t="s">
        <v>476</v>
      </c>
      <c r="I6" s="282" t="s">
        <v>476</v>
      </c>
      <c r="J6" s="237" t="s">
        <v>477</v>
      </c>
      <c r="K6" s="237" t="s">
        <v>477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478</v>
      </c>
      <c r="F7" s="452" t="s">
        <v>469</v>
      </c>
      <c r="G7" s="452" t="s">
        <v>478</v>
      </c>
      <c r="H7" s="452" t="s">
        <v>478</v>
      </c>
      <c r="I7" s="452" t="s">
        <v>426</v>
      </c>
      <c r="J7" s="540" t="s">
        <v>479</v>
      </c>
      <c r="K7" s="540" t="s">
        <v>480</v>
      </c>
      <c r="L7" s="61"/>
      <c r="M7" s="414" t="s">
        <v>54</v>
      </c>
      <c r="N7" s="326">
        <f>COUNTIF(E7:K39, "*YZ*")/2</f>
        <v>3.5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478</v>
      </c>
      <c r="F8" s="452" t="s">
        <v>469</v>
      </c>
      <c r="G8" s="452" t="s">
        <v>478</v>
      </c>
      <c r="H8" s="452" t="s">
        <v>478</v>
      </c>
      <c r="I8" s="452" t="s">
        <v>426</v>
      </c>
      <c r="J8" s="540" t="s">
        <v>479</v>
      </c>
      <c r="K8" s="540" t="s">
        <v>480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426</v>
      </c>
      <c r="F9" s="452" t="s">
        <v>469</v>
      </c>
      <c r="G9" s="452" t="s">
        <v>68</v>
      </c>
      <c r="H9" s="452" t="s">
        <v>68</v>
      </c>
      <c r="I9" s="452" t="s">
        <v>426</v>
      </c>
      <c r="J9" s="540" t="s">
        <v>479</v>
      </c>
      <c r="K9" s="540" t="s">
        <v>480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400</v>
      </c>
      <c r="F10" s="452" t="s">
        <v>478</v>
      </c>
      <c r="G10" s="452" t="s">
        <v>68</v>
      </c>
      <c r="H10" s="452" t="s">
        <v>68</v>
      </c>
      <c r="I10" s="452" t="s">
        <v>426</v>
      </c>
      <c r="J10" s="540" t="s">
        <v>479</v>
      </c>
      <c r="K10" s="540" t="s">
        <v>480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400</v>
      </c>
      <c r="F11" s="452" t="s">
        <v>478</v>
      </c>
      <c r="G11" s="452" t="s">
        <v>68</v>
      </c>
      <c r="H11" s="452" t="s">
        <v>453</v>
      </c>
      <c r="I11" s="452" t="s">
        <v>426</v>
      </c>
      <c r="J11" s="540" t="s">
        <v>479</v>
      </c>
      <c r="K11" s="540" t="s">
        <v>480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400</v>
      </c>
      <c r="F12" s="452" t="s">
        <v>478</v>
      </c>
      <c r="G12" s="452" t="s">
        <v>68</v>
      </c>
      <c r="H12" s="452" t="s">
        <v>453</v>
      </c>
      <c r="I12" s="452" t="s">
        <v>426</v>
      </c>
      <c r="J12" s="540" t="s">
        <v>479</v>
      </c>
      <c r="K12" s="540" t="s">
        <v>480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481</v>
      </c>
      <c r="F13" s="452" t="s">
        <v>478</v>
      </c>
      <c r="G13" s="515" t="s">
        <v>400</v>
      </c>
      <c r="H13" s="306" t="s">
        <v>482</v>
      </c>
      <c r="I13" s="515" t="s">
        <v>400</v>
      </c>
      <c r="J13" s="540" t="s">
        <v>479</v>
      </c>
      <c r="K13" s="540" t="s">
        <v>480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428</v>
      </c>
      <c r="F14" s="452" t="s">
        <v>478</v>
      </c>
      <c r="G14" s="515" t="s">
        <v>400</v>
      </c>
      <c r="H14" s="306" t="s">
        <v>482</v>
      </c>
      <c r="I14" s="515" t="s">
        <v>400</v>
      </c>
      <c r="J14" s="540" t="s">
        <v>479</v>
      </c>
      <c r="K14" s="540" t="s">
        <v>480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428</v>
      </c>
      <c r="F15" s="452" t="s">
        <v>478</v>
      </c>
      <c r="G15" s="515" t="s">
        <v>400</v>
      </c>
      <c r="H15" s="452" t="s">
        <v>54</v>
      </c>
      <c r="I15" s="515" t="s">
        <v>400</v>
      </c>
      <c r="J15" s="540" t="s">
        <v>479</v>
      </c>
      <c r="K15" s="540" t="s">
        <v>480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483</v>
      </c>
      <c r="F16" s="452" t="s">
        <v>478</v>
      </c>
      <c r="G16" s="452" t="s">
        <v>68</v>
      </c>
      <c r="H16" s="452" t="s">
        <v>453</v>
      </c>
      <c r="I16" s="306" t="s">
        <v>286</v>
      </c>
      <c r="J16" s="540" t="s">
        <v>479</v>
      </c>
      <c r="K16" s="540" t="s">
        <v>480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483</v>
      </c>
      <c r="F17" s="452" t="s">
        <v>484</v>
      </c>
      <c r="G17" s="452" t="s">
        <v>68</v>
      </c>
      <c r="H17" s="452" t="s">
        <v>453</v>
      </c>
      <c r="I17" s="306" t="s">
        <v>286</v>
      </c>
      <c r="J17" s="540" t="s">
        <v>479</v>
      </c>
      <c r="K17" s="540" t="s">
        <v>480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483</v>
      </c>
      <c r="F18" s="452" t="s">
        <v>485</v>
      </c>
      <c r="G18" s="452" t="s">
        <v>68</v>
      </c>
      <c r="H18" s="452" t="s">
        <v>281</v>
      </c>
      <c r="I18" s="306" t="s">
        <v>486</v>
      </c>
      <c r="J18" s="540" t="s">
        <v>487</v>
      </c>
      <c r="K18" s="540" t="s">
        <v>480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483</v>
      </c>
      <c r="F19" s="452" t="s">
        <v>488</v>
      </c>
      <c r="G19" s="452" t="s">
        <v>53</v>
      </c>
      <c r="H19" s="452" t="s">
        <v>489</v>
      </c>
      <c r="I19" s="306" t="s">
        <v>469</v>
      </c>
      <c r="J19" s="540" t="s">
        <v>490</v>
      </c>
      <c r="K19" s="540" t="s">
        <v>491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483</v>
      </c>
      <c r="F20" s="452" t="s">
        <v>488</v>
      </c>
      <c r="G20" s="452" t="s">
        <v>53</v>
      </c>
      <c r="H20" s="452" t="s">
        <v>489</v>
      </c>
      <c r="I20" s="306" t="s">
        <v>486</v>
      </c>
      <c r="J20" s="540" t="s">
        <v>490</v>
      </c>
      <c r="K20" s="540" t="s">
        <v>480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483</v>
      </c>
      <c r="F21" s="452" t="s">
        <v>483</v>
      </c>
      <c r="G21" s="452" t="s">
        <v>68</v>
      </c>
      <c r="H21" s="452" t="s">
        <v>489</v>
      </c>
      <c r="I21" s="306" t="s">
        <v>492</v>
      </c>
      <c r="J21" s="540" t="s">
        <v>490</v>
      </c>
      <c r="K21" s="540" t="s">
        <v>480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483</v>
      </c>
      <c r="F22" s="452" t="s">
        <v>483</v>
      </c>
      <c r="G22" s="452" t="s">
        <v>493</v>
      </c>
      <c r="H22" s="452" t="s">
        <v>489</v>
      </c>
      <c r="I22" s="306" t="s">
        <v>492</v>
      </c>
      <c r="J22" s="540" t="s">
        <v>490</v>
      </c>
      <c r="K22" s="540" t="s">
        <v>480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444</v>
      </c>
      <c r="F23" s="452" t="s">
        <v>483</v>
      </c>
      <c r="G23" s="452" t="s">
        <v>493</v>
      </c>
      <c r="H23" s="452" t="s">
        <v>489</v>
      </c>
      <c r="I23" s="306" t="s">
        <v>492</v>
      </c>
      <c r="J23" s="540" t="s">
        <v>490</v>
      </c>
      <c r="K23" s="54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444</v>
      </c>
      <c r="F24" s="452" t="s">
        <v>483</v>
      </c>
      <c r="G24" s="452" t="s">
        <v>493</v>
      </c>
      <c r="H24" s="452" t="s">
        <v>489</v>
      </c>
      <c r="I24" s="306" t="s">
        <v>494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483</v>
      </c>
      <c r="F25" s="452" t="s">
        <v>483</v>
      </c>
      <c r="G25" s="452" t="s">
        <v>67</v>
      </c>
      <c r="H25" s="452" t="s">
        <v>495</v>
      </c>
      <c r="I25" s="306" t="s">
        <v>494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483</v>
      </c>
      <c r="F26" s="452" t="s">
        <v>496</v>
      </c>
      <c r="G26" s="452" t="s">
        <v>67</v>
      </c>
      <c r="H26" s="452" t="s">
        <v>495</v>
      </c>
      <c r="I26" s="515" t="s">
        <v>400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483</v>
      </c>
      <c r="F27" s="452" t="s">
        <v>496</v>
      </c>
      <c r="G27" s="452" t="s">
        <v>67</v>
      </c>
      <c r="H27" s="452" t="s">
        <v>495</v>
      </c>
      <c r="I27" s="515" t="s">
        <v>400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483</v>
      </c>
      <c r="F28" s="452" t="s">
        <v>496</v>
      </c>
      <c r="G28" s="452" t="s">
        <v>67</v>
      </c>
      <c r="H28" s="452" t="s">
        <v>495</v>
      </c>
      <c r="I28" s="515" t="s">
        <v>400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249</v>
      </c>
      <c r="M50" s="61"/>
    </row>
    <row r="51" spans="2:13">
      <c r="B51" s="387" t="s">
        <v>136</v>
      </c>
      <c r="D51" t="s">
        <v>498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449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249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515</v>
      </c>
      <c r="F6" s="282" t="s">
        <v>515</v>
      </c>
      <c r="G6" s="282" t="s">
        <v>515</v>
      </c>
      <c r="H6" s="282" t="s">
        <v>515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505</v>
      </c>
      <c r="G7" s="452" t="s">
        <v>516</v>
      </c>
      <c r="H7" s="452" t="s">
        <v>517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518</v>
      </c>
      <c r="F8" s="452" t="s">
        <v>519</v>
      </c>
      <c r="G8" s="452" t="s">
        <v>520</v>
      </c>
      <c r="H8" s="452" t="s">
        <v>517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519</v>
      </c>
      <c r="G9" s="452" t="s">
        <v>516</v>
      </c>
      <c r="H9" s="452" t="s">
        <v>444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521</v>
      </c>
      <c r="F10" s="452" t="s">
        <v>519</v>
      </c>
      <c r="G10" s="452" t="s">
        <v>522</v>
      </c>
      <c r="H10" s="452" t="s">
        <v>444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523</v>
      </c>
      <c r="F11" s="452" t="s">
        <v>519</v>
      </c>
      <c r="G11" s="452" t="s">
        <v>524</v>
      </c>
      <c r="H11" s="452" t="s">
        <v>444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521</v>
      </c>
      <c r="F12" s="452" t="s">
        <v>525</v>
      </c>
      <c r="G12" s="452" t="s">
        <v>524</v>
      </c>
      <c r="H12" s="306" t="s">
        <v>486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521</v>
      </c>
      <c r="F13" s="452" t="s">
        <v>505</v>
      </c>
      <c r="G13" s="452" t="s">
        <v>524</v>
      </c>
      <c r="H13" s="306" t="s">
        <v>486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521</v>
      </c>
      <c r="F14" s="452" t="s">
        <v>505</v>
      </c>
      <c r="G14" s="452" t="s">
        <v>524</v>
      </c>
      <c r="H14" s="452" t="s">
        <v>444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521</v>
      </c>
      <c r="F15" s="452" t="s">
        <v>526</v>
      </c>
      <c r="G15" s="452" t="s">
        <v>527</v>
      </c>
      <c r="H15" s="452" t="s">
        <v>528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521</v>
      </c>
      <c r="F16" s="452" t="s">
        <v>529</v>
      </c>
      <c r="G16" s="452" t="s">
        <v>530</v>
      </c>
      <c r="H16" s="452" t="s">
        <v>531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523</v>
      </c>
      <c r="F17" s="452" t="s">
        <v>532</v>
      </c>
      <c r="G17" s="452" t="s">
        <v>530</v>
      </c>
      <c r="H17" s="452" t="s">
        <v>533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523</v>
      </c>
      <c r="F18" s="452" t="s">
        <v>532</v>
      </c>
      <c r="G18" s="452" t="s">
        <v>534</v>
      </c>
      <c r="H18" s="452" t="s">
        <v>533</v>
      </c>
      <c r="I18" s="306"/>
      <c r="J18" s="458"/>
      <c r="K18" s="458"/>
      <c r="L18" s="61"/>
      <c r="M18" s="414" t="s">
        <v>488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535</v>
      </c>
      <c r="F19" s="452" t="s">
        <v>532</v>
      </c>
      <c r="G19" s="452" t="s">
        <v>534</v>
      </c>
      <c r="H19" s="452" t="s">
        <v>536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535</v>
      </c>
      <c r="F20" s="452" t="s">
        <v>532</v>
      </c>
      <c r="G20" s="452" t="s">
        <v>534</v>
      </c>
      <c r="H20" s="452" t="s">
        <v>536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535</v>
      </c>
      <c r="F21" s="452" t="s">
        <v>532</v>
      </c>
      <c r="G21" s="452" t="s">
        <v>534</v>
      </c>
      <c r="H21" s="452" t="s">
        <v>537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538</v>
      </c>
      <c r="F22" s="452" t="s">
        <v>539</v>
      </c>
      <c r="G22" s="452" t="s">
        <v>540</v>
      </c>
      <c r="H22" s="452" t="s">
        <v>541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538</v>
      </c>
      <c r="F23" s="452" t="s">
        <v>539</v>
      </c>
      <c r="G23" s="452" t="s">
        <v>540</v>
      </c>
      <c r="H23" s="452" t="s">
        <v>541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538</v>
      </c>
      <c r="F24" s="452" t="s">
        <v>539</v>
      </c>
      <c r="G24" s="452" t="s">
        <v>540</v>
      </c>
      <c r="H24" s="452" t="s">
        <v>541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538</v>
      </c>
      <c r="F25" s="452" t="s">
        <v>542</v>
      </c>
      <c r="G25" s="452" t="s">
        <v>540</v>
      </c>
      <c r="H25" s="452" t="s">
        <v>541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538</v>
      </c>
      <c r="F26" s="452" t="s">
        <v>542</v>
      </c>
      <c r="G26" s="452" t="s">
        <v>540</v>
      </c>
      <c r="H26" s="452" t="s">
        <v>541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538</v>
      </c>
      <c r="F27" s="452" t="s">
        <v>543</v>
      </c>
      <c r="G27" s="452" t="s">
        <v>516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538</v>
      </c>
      <c r="F28" s="538" t="s">
        <v>57</v>
      </c>
      <c r="G28" s="353" t="s">
        <v>516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538</v>
      </c>
      <c r="F29" s="353"/>
      <c r="G29" s="353" t="s">
        <v>516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521</v>
      </c>
      <c r="F30" s="353"/>
      <c r="G30" s="353" t="s">
        <v>516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544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546</v>
      </c>
      <c r="F5" s="223" t="s">
        <v>547</v>
      </c>
      <c r="G5" s="223" t="s">
        <v>548</v>
      </c>
      <c r="H5" s="223" t="s">
        <v>549</v>
      </c>
      <c r="I5" s="223" t="s">
        <v>550</v>
      </c>
      <c r="J5" s="223" t="s">
        <v>551</v>
      </c>
      <c r="K5" s="223" t="s">
        <v>552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553</v>
      </c>
      <c r="F6" s="282" t="s">
        <v>553</v>
      </c>
      <c r="G6" s="282" t="s">
        <v>553</v>
      </c>
      <c r="H6" s="282" t="s">
        <v>553</v>
      </c>
      <c r="I6" s="282" t="s">
        <v>553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428</v>
      </c>
      <c r="F7" s="452" t="s">
        <v>428</v>
      </c>
      <c r="G7" s="452" t="s">
        <v>428</v>
      </c>
      <c r="H7" s="306" t="s">
        <v>469</v>
      </c>
      <c r="I7" s="306" t="s">
        <v>428</v>
      </c>
      <c r="J7" s="458" t="s">
        <v>554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428</v>
      </c>
      <c r="F8" s="452" t="s">
        <v>428</v>
      </c>
      <c r="G8" s="452" t="s">
        <v>555</v>
      </c>
      <c r="H8" s="306" t="s">
        <v>469</v>
      </c>
      <c r="I8" s="306" t="s">
        <v>428</v>
      </c>
      <c r="J8" s="458" t="s">
        <v>556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488</v>
      </c>
      <c r="F9" s="452" t="s">
        <v>428</v>
      </c>
      <c r="G9" s="452" t="s">
        <v>557</v>
      </c>
      <c r="H9" s="306" t="s">
        <v>557</v>
      </c>
      <c r="I9" s="306" t="s">
        <v>428</v>
      </c>
      <c r="J9" s="458" t="s">
        <v>556</v>
      </c>
      <c r="K9" s="460"/>
      <c r="L9" s="61"/>
      <c r="M9" s="414" t="s">
        <v>57</v>
      </c>
      <c r="N9" s="326">
        <f>COUNTIF(E7:K39, "*Rafi*")/2</f>
        <v>33</v>
      </c>
      <c r="O9" s="419" t="s">
        <v>558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555</v>
      </c>
      <c r="F10" s="452" t="s">
        <v>559</v>
      </c>
      <c r="G10" s="452" t="s">
        <v>560</v>
      </c>
      <c r="H10" s="306" t="s">
        <v>561</v>
      </c>
      <c r="I10" s="306" t="s">
        <v>559</v>
      </c>
      <c r="J10" s="458" t="s">
        <v>556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555</v>
      </c>
      <c r="F11" s="452" t="s">
        <v>559</v>
      </c>
      <c r="G11" s="452" t="s">
        <v>560</v>
      </c>
      <c r="H11" s="306" t="s">
        <v>561</v>
      </c>
      <c r="I11" s="306" t="s">
        <v>559</v>
      </c>
      <c r="J11" s="458" t="s">
        <v>562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555</v>
      </c>
      <c r="F12" s="452" t="s">
        <v>559</v>
      </c>
      <c r="G12" s="452" t="s">
        <v>560</v>
      </c>
      <c r="H12" s="306" t="s">
        <v>561</v>
      </c>
      <c r="I12" s="306" t="s">
        <v>559</v>
      </c>
      <c r="J12" s="458" t="s">
        <v>562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563</v>
      </c>
      <c r="F13" s="452" t="s">
        <v>559</v>
      </c>
      <c r="G13" s="452" t="s">
        <v>560</v>
      </c>
      <c r="H13" s="306" t="s">
        <v>561</v>
      </c>
      <c r="I13" s="306" t="s">
        <v>559</v>
      </c>
      <c r="J13" s="458" t="s">
        <v>562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563</v>
      </c>
      <c r="F14" s="452" t="s">
        <v>559</v>
      </c>
      <c r="G14" s="452" t="s">
        <v>560</v>
      </c>
      <c r="H14" s="306" t="s">
        <v>561</v>
      </c>
      <c r="I14" s="306" t="s">
        <v>559</v>
      </c>
      <c r="J14" s="458" t="s">
        <v>562</v>
      </c>
      <c r="K14" s="460" t="s">
        <v>564</v>
      </c>
      <c r="L14" s="61"/>
      <c r="M14" s="414" t="s">
        <v>62</v>
      </c>
      <c r="N14" s="326">
        <f>COUNTIF(E7:K39, "*Vijay*")/2</f>
        <v>36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563</v>
      </c>
      <c r="F15" s="452" t="s">
        <v>559</v>
      </c>
      <c r="G15" s="452" t="s">
        <v>560</v>
      </c>
      <c r="H15" s="306" t="s">
        <v>561</v>
      </c>
      <c r="I15" s="306" t="s">
        <v>559</v>
      </c>
      <c r="J15" s="458" t="s">
        <v>562</v>
      </c>
      <c r="K15" s="460" t="s">
        <v>564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563</v>
      </c>
      <c r="F16" s="452" t="s">
        <v>559</v>
      </c>
      <c r="G16" s="452" t="s">
        <v>565</v>
      </c>
      <c r="H16" s="306" t="s">
        <v>561</v>
      </c>
      <c r="I16" s="306" t="s">
        <v>559</v>
      </c>
      <c r="J16" s="458" t="s">
        <v>562</v>
      </c>
      <c r="K16" s="460" t="s">
        <v>566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559</v>
      </c>
      <c r="F17" s="452" t="s">
        <v>559</v>
      </c>
      <c r="G17" s="452" t="s">
        <v>565</v>
      </c>
      <c r="H17" s="306" t="s">
        <v>486</v>
      </c>
      <c r="I17" s="306" t="s">
        <v>559</v>
      </c>
      <c r="J17" s="458" t="s">
        <v>562</v>
      </c>
      <c r="K17" s="460" t="s">
        <v>567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563</v>
      </c>
      <c r="F18" s="452" t="s">
        <v>559</v>
      </c>
      <c r="G18" s="452" t="s">
        <v>568</v>
      </c>
      <c r="H18" s="452" t="s">
        <v>569</v>
      </c>
      <c r="I18" s="306" t="s">
        <v>559</v>
      </c>
      <c r="J18" s="458" t="s">
        <v>562</v>
      </c>
      <c r="K18" s="460" t="s">
        <v>567</v>
      </c>
      <c r="L18" s="61"/>
      <c r="M18" s="414" t="s">
        <v>488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563</v>
      </c>
      <c r="F19" s="452" t="s">
        <v>286</v>
      </c>
      <c r="G19" s="452" t="s">
        <v>570</v>
      </c>
      <c r="H19" s="452" t="s">
        <v>571</v>
      </c>
      <c r="I19" s="306" t="s">
        <v>572</v>
      </c>
      <c r="J19" s="458" t="s">
        <v>562</v>
      </c>
      <c r="K19" s="460" t="s">
        <v>567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563</v>
      </c>
      <c r="F20" s="452" t="s">
        <v>563</v>
      </c>
      <c r="G20" s="452" t="s">
        <v>573</v>
      </c>
      <c r="H20" s="452" t="s">
        <v>574</v>
      </c>
      <c r="I20" s="306" t="s">
        <v>575</v>
      </c>
      <c r="J20" s="458" t="s">
        <v>562</v>
      </c>
      <c r="K20" s="460" t="s">
        <v>567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563</v>
      </c>
      <c r="F21" s="452" t="s">
        <v>563</v>
      </c>
      <c r="G21" s="452" t="s">
        <v>573</v>
      </c>
      <c r="H21" s="452" t="s">
        <v>574</v>
      </c>
      <c r="I21" s="306" t="s">
        <v>576</v>
      </c>
      <c r="J21" s="458" t="s">
        <v>562</v>
      </c>
      <c r="K21" s="460" t="s">
        <v>567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563</v>
      </c>
      <c r="F22" s="452" t="s">
        <v>563</v>
      </c>
      <c r="G22" s="452" t="s">
        <v>577</v>
      </c>
      <c r="H22" s="452" t="s">
        <v>578</v>
      </c>
      <c r="I22" s="306" t="s">
        <v>579</v>
      </c>
      <c r="J22" s="458" t="s">
        <v>562</v>
      </c>
      <c r="K22" s="460" t="s">
        <v>580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563</v>
      </c>
      <c r="F23" s="452" t="s">
        <v>563</v>
      </c>
      <c r="G23" s="452" t="s">
        <v>577</v>
      </c>
      <c r="H23" s="452" t="s">
        <v>578</v>
      </c>
      <c r="I23" s="306" t="s">
        <v>581</v>
      </c>
      <c r="J23" s="458" t="s">
        <v>562</v>
      </c>
      <c r="K23" s="460" t="s">
        <v>580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563</v>
      </c>
      <c r="F24" s="452" t="s">
        <v>563</v>
      </c>
      <c r="G24" s="452" t="s">
        <v>582</v>
      </c>
      <c r="H24" s="452" t="s">
        <v>578</v>
      </c>
      <c r="I24" s="306" t="s">
        <v>581</v>
      </c>
      <c r="J24" s="458" t="s">
        <v>562</v>
      </c>
      <c r="K24" s="460" t="s">
        <v>580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583</v>
      </c>
      <c r="F25" s="452" t="s">
        <v>563</v>
      </c>
      <c r="G25" s="452" t="s">
        <v>582</v>
      </c>
      <c r="H25" s="452" t="s">
        <v>578</v>
      </c>
      <c r="I25" s="306" t="s">
        <v>581</v>
      </c>
      <c r="J25" s="458" t="s">
        <v>562</v>
      </c>
      <c r="K25" s="460" t="s">
        <v>580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583</v>
      </c>
      <c r="F26" s="452" t="s">
        <v>563</v>
      </c>
      <c r="G26" s="452" t="s">
        <v>584</v>
      </c>
      <c r="H26" s="452" t="s">
        <v>585</v>
      </c>
      <c r="I26" s="306" t="s">
        <v>581</v>
      </c>
      <c r="J26" s="458" t="s">
        <v>586</v>
      </c>
      <c r="K26" s="460" t="s">
        <v>587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583</v>
      </c>
      <c r="F27" s="452" t="s">
        <v>563</v>
      </c>
      <c r="G27" s="452" t="s">
        <v>584</v>
      </c>
      <c r="H27" s="452" t="s">
        <v>588</v>
      </c>
      <c r="I27" s="306" t="s">
        <v>581</v>
      </c>
      <c r="J27" s="458" t="s">
        <v>586</v>
      </c>
      <c r="K27" s="460" t="s">
        <v>587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583</v>
      </c>
      <c r="F28" s="452" t="s">
        <v>563</v>
      </c>
      <c r="G28" s="452" t="s">
        <v>589</v>
      </c>
      <c r="H28" s="452" t="s">
        <v>590</v>
      </c>
      <c r="I28" s="306" t="s">
        <v>591</v>
      </c>
      <c r="J28" s="458" t="s">
        <v>586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592</v>
      </c>
      <c r="G29" s="438" t="s">
        <v>593</v>
      </c>
      <c r="H29" s="438" t="s">
        <v>594</v>
      </c>
      <c r="I29" s="439" t="s">
        <v>595</v>
      </c>
      <c r="J29" s="458" t="s">
        <v>586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596</v>
      </c>
      <c r="G30" s="438" t="s">
        <v>593</v>
      </c>
      <c r="H30" s="438" t="s">
        <v>594</v>
      </c>
      <c r="I30" s="439" t="s">
        <v>597</v>
      </c>
      <c r="J30" s="458" t="s">
        <v>586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596</v>
      </c>
      <c r="G31" s="438" t="s">
        <v>593</v>
      </c>
      <c r="H31" s="438" t="s">
        <v>598</v>
      </c>
      <c r="I31" s="439" t="s">
        <v>597</v>
      </c>
      <c r="J31" s="458" t="s">
        <v>586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599</v>
      </c>
      <c r="G32" s="438" t="s">
        <v>593</v>
      </c>
      <c r="H32" s="438" t="s">
        <v>600</v>
      </c>
      <c r="I32" s="439" t="s">
        <v>597</v>
      </c>
      <c r="J32" s="458" t="s">
        <v>586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599</v>
      </c>
      <c r="G33" s="438" t="s">
        <v>593</v>
      </c>
      <c r="H33" s="438" t="s">
        <v>600</v>
      </c>
      <c r="I33" s="439" t="s">
        <v>597</v>
      </c>
      <c r="J33" s="458" t="s">
        <v>586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596</v>
      </c>
      <c r="G34" s="438" t="s">
        <v>601</v>
      </c>
      <c r="H34" s="438" t="s">
        <v>602</v>
      </c>
      <c r="I34" s="439" t="s">
        <v>597</v>
      </c>
      <c r="J34" s="458" t="s">
        <v>586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596</v>
      </c>
      <c r="G35" s="438" t="s">
        <v>601</v>
      </c>
      <c r="H35" s="438" t="s">
        <v>602</v>
      </c>
      <c r="I35" s="439" t="s">
        <v>597</v>
      </c>
      <c r="J35" s="458" t="s">
        <v>586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596</v>
      </c>
      <c r="G36" s="438" t="s">
        <v>601</v>
      </c>
      <c r="H36" s="438" t="s">
        <v>602</v>
      </c>
      <c r="I36" s="439" t="s">
        <v>597</v>
      </c>
      <c r="J36" s="458" t="s">
        <v>586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596</v>
      </c>
      <c r="G37" s="438" t="s">
        <v>603</v>
      </c>
      <c r="H37" s="438" t="s">
        <v>602</v>
      </c>
      <c r="I37" s="439" t="s">
        <v>597</v>
      </c>
      <c r="J37" s="458" t="s">
        <v>586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596</v>
      </c>
      <c r="G38" s="438" t="s">
        <v>603</v>
      </c>
      <c r="H38" s="438" t="s">
        <v>602</v>
      </c>
      <c r="I38" s="439" t="s">
        <v>597</v>
      </c>
      <c r="J38" s="458" t="s">
        <v>562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596</v>
      </c>
      <c r="G39" s="350" t="s">
        <v>60</v>
      </c>
      <c r="H39" s="276" t="s">
        <v>60</v>
      </c>
      <c r="I39" s="439" t="s">
        <v>595</v>
      </c>
      <c r="J39" s="458" t="s">
        <v>562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544</v>
      </c>
      <c r="M50" s="61"/>
      <c r="N50" s="62"/>
    </row>
    <row r="51" spans="2:14">
      <c r="B51" s="387" t="s">
        <v>136</v>
      </c>
      <c r="D51" t="s">
        <v>498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605</v>
      </c>
      <c r="F5" s="223" t="s">
        <v>606</v>
      </c>
      <c r="G5" s="223" t="s">
        <v>607</v>
      </c>
      <c r="H5" s="223" t="s">
        <v>608</v>
      </c>
      <c r="I5" s="223" t="s">
        <v>609</v>
      </c>
      <c r="J5" s="223" t="s">
        <v>610</v>
      </c>
      <c r="K5" s="223" t="s">
        <v>611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612</v>
      </c>
      <c r="I7" s="306" t="s">
        <v>613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614</v>
      </c>
      <c r="H8" s="306" t="s">
        <v>615</v>
      </c>
      <c r="I8" s="306" t="s">
        <v>614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614</v>
      </c>
      <c r="H9" s="306" t="s">
        <v>615</v>
      </c>
      <c r="I9" s="306" t="s">
        <v>614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614</v>
      </c>
      <c r="H10" s="306" t="s">
        <v>615</v>
      </c>
      <c r="I10" s="306" t="s">
        <v>616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614</v>
      </c>
      <c r="H11" s="306" t="s">
        <v>615</v>
      </c>
      <c r="I11" s="306" t="s">
        <v>616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614</v>
      </c>
      <c r="H12" s="306" t="s">
        <v>615</v>
      </c>
      <c r="I12" s="306" t="s">
        <v>616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614</v>
      </c>
      <c r="H13" s="306" t="s">
        <v>615</v>
      </c>
      <c r="I13" s="306" t="s">
        <v>616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614</v>
      </c>
      <c r="H14" s="306" t="s">
        <v>615</v>
      </c>
      <c r="I14" s="306" t="s">
        <v>617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614</v>
      </c>
      <c r="H15" s="306" t="s">
        <v>615</v>
      </c>
      <c r="I15" s="306" t="s">
        <v>617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618</v>
      </c>
      <c r="I16" s="306" t="s">
        <v>619</v>
      </c>
      <c r="J16" s="458" t="s">
        <v>61</v>
      </c>
      <c r="K16" s="459" t="s">
        <v>620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621</v>
      </c>
      <c r="H17" s="306" t="s">
        <v>622</v>
      </c>
      <c r="I17" s="452" t="s">
        <v>623</v>
      </c>
      <c r="J17" s="458" t="s">
        <v>61</v>
      </c>
      <c r="K17" s="459" t="s">
        <v>620</v>
      </c>
      <c r="L17" s="61"/>
      <c r="M17" s="414" t="s">
        <v>65</v>
      </c>
      <c r="N17" s="326">
        <f>COUNTIF(E7:K39, "*Michael*")/2</f>
        <v>15</v>
      </c>
      <c r="O17" s="547" t="s">
        <v>624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621</v>
      </c>
      <c r="H18" s="306" t="s">
        <v>625</v>
      </c>
      <c r="I18" s="452" t="s">
        <v>623</v>
      </c>
      <c r="J18" s="458" t="s">
        <v>61</v>
      </c>
      <c r="K18" s="459" t="s">
        <v>620</v>
      </c>
      <c r="L18" s="61"/>
      <c r="M18" s="414" t="s">
        <v>488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621</v>
      </c>
      <c r="H19" s="306" t="s">
        <v>625</v>
      </c>
      <c r="I19" s="452" t="s">
        <v>623</v>
      </c>
      <c r="J19" s="458" t="s">
        <v>61</v>
      </c>
      <c r="K19" s="459" t="s">
        <v>620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626</v>
      </c>
      <c r="H20" s="306" t="s">
        <v>627</v>
      </c>
      <c r="I20" s="452" t="s">
        <v>628</v>
      </c>
      <c r="J20" s="458" t="s">
        <v>61</v>
      </c>
      <c r="K20" s="459" t="s">
        <v>620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629</v>
      </c>
      <c r="H21" s="306" t="s">
        <v>625</v>
      </c>
      <c r="I21" s="452" t="s">
        <v>623</v>
      </c>
      <c r="J21" s="458" t="s">
        <v>61</v>
      </c>
      <c r="K21" s="459" t="s">
        <v>620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626</v>
      </c>
      <c r="H22" s="306" t="s">
        <v>625</v>
      </c>
      <c r="I22" s="452" t="s">
        <v>623</v>
      </c>
      <c r="J22" s="458" t="s">
        <v>61</v>
      </c>
      <c r="K22" s="459" t="s">
        <v>620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630</v>
      </c>
      <c r="H23" s="306" t="s">
        <v>625</v>
      </c>
      <c r="I23" s="452" t="s">
        <v>623</v>
      </c>
      <c r="J23" s="458" t="s">
        <v>61</v>
      </c>
      <c r="K23" s="459" t="s">
        <v>620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630</v>
      </c>
      <c r="H24" s="306" t="s">
        <v>622</v>
      </c>
      <c r="I24" s="452" t="s">
        <v>631</v>
      </c>
      <c r="J24" s="458" t="s">
        <v>61</v>
      </c>
      <c r="K24" s="459" t="s">
        <v>620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630</v>
      </c>
      <c r="H25" s="452" t="s">
        <v>632</v>
      </c>
      <c r="I25" s="452" t="s">
        <v>632</v>
      </c>
      <c r="J25" s="458" t="s">
        <v>61</v>
      </c>
      <c r="K25" s="459" t="s">
        <v>620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630</v>
      </c>
      <c r="H26" s="452" t="s">
        <v>632</v>
      </c>
      <c r="I26" s="452" t="s">
        <v>633</v>
      </c>
      <c r="J26" s="458"/>
      <c r="K26" s="459" t="s">
        <v>620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489</v>
      </c>
      <c r="H27" s="452" t="s">
        <v>489</v>
      </c>
      <c r="I27" s="452" t="s">
        <v>488</v>
      </c>
      <c r="J27" s="458"/>
      <c r="K27" s="459" t="s">
        <v>620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488</v>
      </c>
      <c r="H28" s="452" t="s">
        <v>489</v>
      </c>
      <c r="I28" s="452" t="s">
        <v>488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636</v>
      </c>
      <c r="K5" s="223" t="s">
        <v>637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638</v>
      </c>
      <c r="F6" s="282" t="s">
        <v>638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639</v>
      </c>
      <c r="F7" s="452" t="s">
        <v>640</v>
      </c>
      <c r="G7" s="452" t="s">
        <v>640</v>
      </c>
      <c r="H7" s="306" t="s">
        <v>286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639</v>
      </c>
      <c r="F8" s="452" t="s">
        <v>640</v>
      </c>
      <c r="G8" s="452" t="s">
        <v>641</v>
      </c>
      <c r="H8" s="306" t="s">
        <v>642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639</v>
      </c>
      <c r="F9" s="452" t="s">
        <v>640</v>
      </c>
      <c r="G9" s="452" t="s">
        <v>641</v>
      </c>
      <c r="H9" s="306" t="s">
        <v>643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639</v>
      </c>
      <c r="F10" s="452" t="s">
        <v>640</v>
      </c>
      <c r="G10" s="452" t="s">
        <v>641</v>
      </c>
      <c r="H10" s="306" t="s">
        <v>643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639</v>
      </c>
      <c r="F11" s="452" t="s">
        <v>640</v>
      </c>
      <c r="G11" s="452" t="s">
        <v>641</v>
      </c>
      <c r="H11" s="306" t="s">
        <v>643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639</v>
      </c>
      <c r="F12" s="452" t="s">
        <v>640</v>
      </c>
      <c r="G12" s="452" t="s">
        <v>641</v>
      </c>
      <c r="H12" s="306" t="s">
        <v>643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639</v>
      </c>
      <c r="F13" s="452" t="s">
        <v>644</v>
      </c>
      <c r="G13" s="452" t="s">
        <v>641</v>
      </c>
      <c r="H13" s="306" t="s">
        <v>643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645</v>
      </c>
      <c r="F14" s="452" t="s">
        <v>644</v>
      </c>
      <c r="G14" s="452" t="s">
        <v>641</v>
      </c>
      <c r="H14" s="306" t="s">
        <v>643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645</v>
      </c>
      <c r="F15" s="452" t="s">
        <v>644</v>
      </c>
      <c r="G15" s="452" t="s">
        <v>641</v>
      </c>
      <c r="H15" s="306" t="s">
        <v>643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645</v>
      </c>
      <c r="F16" s="452" t="s">
        <v>644</v>
      </c>
      <c r="G16" s="452" t="s">
        <v>641</v>
      </c>
      <c r="H16" s="452" t="s">
        <v>646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647</v>
      </c>
      <c r="F17" s="452" t="s">
        <v>644</v>
      </c>
      <c r="G17" s="306" t="s">
        <v>648</v>
      </c>
      <c r="H17" s="452" t="s">
        <v>646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645</v>
      </c>
      <c r="F18" s="452" t="s">
        <v>640</v>
      </c>
      <c r="G18" s="306" t="s">
        <v>648</v>
      </c>
      <c r="H18" s="452" t="s">
        <v>646</v>
      </c>
      <c r="I18" s="308"/>
      <c r="J18" s="458"/>
      <c r="K18" s="460" t="s">
        <v>57</v>
      </c>
      <c r="L18" s="61"/>
      <c r="M18" s="414" t="s">
        <v>488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309</v>
      </c>
      <c r="F19" s="452" t="s">
        <v>484</v>
      </c>
      <c r="G19" s="452" t="s">
        <v>650</v>
      </c>
      <c r="H19" s="452" t="s">
        <v>651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652</v>
      </c>
      <c r="F20" s="452" t="s">
        <v>484</v>
      </c>
      <c r="G20" s="452" t="s">
        <v>653</v>
      </c>
      <c r="H20" s="452" t="s">
        <v>654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652</v>
      </c>
      <c r="F21" s="452" t="s">
        <v>484</v>
      </c>
      <c r="G21" s="452" t="s">
        <v>655</v>
      </c>
      <c r="H21" s="452" t="s">
        <v>656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657</v>
      </c>
      <c r="F22" s="452" t="s">
        <v>658</v>
      </c>
      <c r="G22" s="452" t="s">
        <v>655</v>
      </c>
      <c r="H22" s="452" t="s">
        <v>659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657</v>
      </c>
      <c r="F23" s="452" t="s">
        <v>658</v>
      </c>
      <c r="G23" s="452" t="s">
        <v>655</v>
      </c>
      <c r="H23" s="452" t="s">
        <v>660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657</v>
      </c>
      <c r="F24" s="452" t="s">
        <v>661</v>
      </c>
      <c r="G24" s="452" t="s">
        <v>655</v>
      </c>
      <c r="H24" s="452" t="s">
        <v>660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657</v>
      </c>
      <c r="F25" s="452" t="s">
        <v>661</v>
      </c>
      <c r="G25" s="452" t="s">
        <v>655</v>
      </c>
      <c r="H25" s="452" t="s">
        <v>662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657</v>
      </c>
      <c r="F26" s="452" t="s">
        <v>663</v>
      </c>
      <c r="G26" s="452" t="s">
        <v>655</v>
      </c>
      <c r="H26" s="452" t="s">
        <v>662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473</v>
      </c>
      <c r="F27" s="452" t="s">
        <v>663</v>
      </c>
      <c r="G27" s="452" t="s">
        <v>655</v>
      </c>
      <c r="H27" s="452" t="s">
        <v>662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473</v>
      </c>
      <c r="F28" s="452" t="s">
        <v>663</v>
      </c>
      <c r="G28" s="452" t="s">
        <v>470</v>
      </c>
      <c r="H28" s="452" t="s">
        <v>662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669</v>
      </c>
      <c r="I6" s="282" t="s">
        <v>670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672</v>
      </c>
      <c r="J10" s="458"/>
      <c r="K10" s="459" t="s">
        <v>673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672</v>
      </c>
      <c r="J11" s="458"/>
      <c r="K11" s="459" t="s">
        <v>673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674</v>
      </c>
      <c r="J12" s="458"/>
      <c r="K12" s="459" t="s">
        <v>673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675</v>
      </c>
      <c r="J13" s="458"/>
      <c r="K13" s="459" t="s">
        <v>673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676</v>
      </c>
      <c r="J14" s="458"/>
      <c r="K14" s="459" t="s">
        <v>673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676</v>
      </c>
      <c r="J15" s="458"/>
      <c r="K15" s="459" t="s">
        <v>673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676</v>
      </c>
      <c r="J16" s="458" t="s">
        <v>603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676</v>
      </c>
      <c r="J17" s="458" t="s">
        <v>603</v>
      </c>
      <c r="K17" s="459" t="s">
        <v>673</v>
      </c>
      <c r="L17" s="61"/>
      <c r="M17" s="414" t="s">
        <v>65</v>
      </c>
      <c r="N17" s="326">
        <f>COUNTIF(E7:K39, "*Michael*")/2</f>
        <v>4.5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676</v>
      </c>
      <c r="J18" s="458" t="s">
        <v>603</v>
      </c>
      <c r="K18" s="459" t="s">
        <v>673</v>
      </c>
      <c r="L18" s="61"/>
      <c r="M18" s="414" t="s">
        <v>488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677</v>
      </c>
      <c r="J19" s="458" t="s">
        <v>603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678</v>
      </c>
      <c r="J20" s="458" t="s">
        <v>603</v>
      </c>
      <c r="K20" s="459" t="s">
        <v>673</v>
      </c>
      <c r="L20" s="61"/>
      <c r="M20" s="414" t="s">
        <v>68</v>
      </c>
      <c r="N20" s="326">
        <f>COUNTIF(E7:K39, "*Shaun*")/2</f>
        <v>4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679</v>
      </c>
      <c r="J21" s="458" t="s">
        <v>603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679</v>
      </c>
      <c r="J22" s="458" t="s">
        <v>603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679</v>
      </c>
      <c r="J23" s="458" t="s">
        <v>603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680</v>
      </c>
      <c r="F6" s="282" t="s">
        <v>670</v>
      </c>
      <c r="G6" s="282" t="s">
        <v>670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681</v>
      </c>
      <c r="F7" s="452" t="s">
        <v>682</v>
      </c>
      <c r="G7" s="452" t="s">
        <v>682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681</v>
      </c>
      <c r="F8" s="452" t="s">
        <v>682</v>
      </c>
      <c r="G8" s="452" t="s">
        <v>682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466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681</v>
      </c>
      <c r="F9" s="452" t="s">
        <v>682</v>
      </c>
      <c r="G9" s="452" t="s">
        <v>682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681</v>
      </c>
      <c r="F10" s="452" t="s">
        <v>682</v>
      </c>
      <c r="G10" s="452" t="s">
        <v>682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681</v>
      </c>
      <c r="F11" s="452" t="s">
        <v>682</v>
      </c>
      <c r="G11" s="452" t="s">
        <v>682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681</v>
      </c>
      <c r="F12" s="452" t="s">
        <v>63</v>
      </c>
      <c r="G12" s="452" t="s">
        <v>682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681</v>
      </c>
      <c r="F13" s="452" t="s">
        <v>68</v>
      </c>
      <c r="G13" s="306" t="s">
        <v>683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684</v>
      </c>
      <c r="F14" s="452" t="s">
        <v>68</v>
      </c>
      <c r="G14" s="452" t="s">
        <v>683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684</v>
      </c>
      <c r="F15" s="452" t="s">
        <v>685</v>
      </c>
      <c r="G15" s="452" t="s">
        <v>683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684</v>
      </c>
      <c r="F16" s="452" t="s">
        <v>686</v>
      </c>
      <c r="G16" s="452" t="s">
        <v>683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684</v>
      </c>
      <c r="F17" s="452" t="s">
        <v>686</v>
      </c>
      <c r="G17" s="452" t="s">
        <v>683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687</v>
      </c>
      <c r="F18" s="452" t="s">
        <v>688</v>
      </c>
      <c r="G18" s="452" t="s">
        <v>358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689</v>
      </c>
      <c r="F19" s="452" t="s">
        <v>256</v>
      </c>
      <c r="G19" s="452" t="s">
        <v>358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690</v>
      </c>
      <c r="G20" s="452" t="s">
        <v>358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691</v>
      </c>
      <c r="F21" s="452" t="s">
        <v>690</v>
      </c>
      <c r="G21" s="452" t="s">
        <v>358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691</v>
      </c>
      <c r="F22" s="452" t="s">
        <v>690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691</v>
      </c>
      <c r="F23" s="452" t="s">
        <v>692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691</v>
      </c>
      <c r="F24" s="452" t="s">
        <v>692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692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692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693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693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696</v>
      </c>
      <c r="F5" s="223" t="s">
        <v>697</v>
      </c>
      <c r="G5" s="223" t="s">
        <v>698</v>
      </c>
      <c r="H5" s="223" t="s">
        <v>699</v>
      </c>
      <c r="I5" s="223" t="s">
        <v>700</v>
      </c>
      <c r="J5" s="223" t="s">
        <v>701</v>
      </c>
      <c r="K5" s="223" t="s">
        <v>702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703</v>
      </c>
      <c r="F7" s="452" t="s">
        <v>704</v>
      </c>
      <c r="G7" s="452" t="s">
        <v>703</v>
      </c>
      <c r="H7" s="758"/>
      <c r="I7" s="306" t="s">
        <v>705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703</v>
      </c>
      <c r="F8" s="452" t="s">
        <v>704</v>
      </c>
      <c r="G8" s="452" t="s">
        <v>703</v>
      </c>
      <c r="H8" s="758"/>
      <c r="I8" s="306" t="s">
        <v>705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703</v>
      </c>
      <c r="F9" s="452" t="s">
        <v>704</v>
      </c>
      <c r="G9" s="452" t="s">
        <v>703</v>
      </c>
      <c r="H9" s="758"/>
      <c r="I9" s="306" t="s">
        <v>705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703</v>
      </c>
      <c r="F10" s="452" t="s">
        <v>704</v>
      </c>
      <c r="G10" s="452" t="s">
        <v>703</v>
      </c>
      <c r="H10" s="758"/>
      <c r="I10" s="306" t="s">
        <v>705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703</v>
      </c>
      <c r="F11" s="452" t="s">
        <v>704</v>
      </c>
      <c r="G11" s="452" t="s">
        <v>703</v>
      </c>
      <c r="H11" s="758"/>
      <c r="I11" s="306" t="s">
        <v>705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703</v>
      </c>
      <c r="F12" s="452" t="s">
        <v>706</v>
      </c>
      <c r="G12" s="306" t="s">
        <v>703</v>
      </c>
      <c r="H12" s="758"/>
      <c r="I12" s="306" t="s">
        <v>705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358</v>
      </c>
      <c r="F13" s="452" t="s">
        <v>685</v>
      </c>
      <c r="G13" s="452" t="s">
        <v>703</v>
      </c>
      <c r="H13" s="758"/>
      <c r="I13" s="306" t="s">
        <v>705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358</v>
      </c>
      <c r="F14" s="452" t="s">
        <v>686</v>
      </c>
      <c r="G14" s="452" t="s">
        <v>703</v>
      </c>
      <c r="H14" s="758"/>
      <c r="I14" s="306" t="s">
        <v>705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358</v>
      </c>
      <c r="F15" s="452" t="s">
        <v>686</v>
      </c>
      <c r="G15" s="452" t="s">
        <v>56</v>
      </c>
      <c r="H15" s="758"/>
      <c r="I15" s="306" t="s">
        <v>251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707</v>
      </c>
      <c r="F16" s="452" t="s">
        <v>686</v>
      </c>
      <c r="G16" s="452" t="s">
        <v>56</v>
      </c>
      <c r="H16" s="758"/>
      <c r="I16" s="306" t="s">
        <v>251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708</v>
      </c>
      <c r="F17" s="452" t="s">
        <v>348</v>
      </c>
      <c r="G17" s="452" t="s">
        <v>334</v>
      </c>
      <c r="H17" s="758"/>
      <c r="I17" s="306" t="s">
        <v>709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422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348</v>
      </c>
      <c r="F18" s="452" t="s">
        <v>704</v>
      </c>
      <c r="G18" s="452" t="s">
        <v>334</v>
      </c>
      <c r="H18" s="758"/>
      <c r="I18" s="306" t="s">
        <v>709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348</v>
      </c>
      <c r="F19" s="452" t="s">
        <v>704</v>
      </c>
      <c r="G19" s="452" t="s">
        <v>334</v>
      </c>
      <c r="H19" s="758"/>
      <c r="I19" s="306" t="s">
        <v>709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348</v>
      </c>
      <c r="F20" s="452" t="s">
        <v>710</v>
      </c>
      <c r="G20" s="452" t="s">
        <v>334</v>
      </c>
      <c r="H20" s="758"/>
      <c r="I20" s="306" t="s">
        <v>709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348</v>
      </c>
      <c r="F21" s="452" t="s">
        <v>710</v>
      </c>
      <c r="G21" s="452" t="s">
        <v>334</v>
      </c>
      <c r="H21" s="758"/>
      <c r="I21" s="306" t="s">
        <v>709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704</v>
      </c>
      <c r="F22" s="452" t="s">
        <v>711</v>
      </c>
      <c r="G22" s="452" t="s">
        <v>334</v>
      </c>
      <c r="H22" s="758"/>
      <c r="I22" s="306" t="s">
        <v>709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704</v>
      </c>
      <c r="F23" s="452" t="s">
        <v>711</v>
      </c>
      <c r="G23" s="452" t="s">
        <v>712</v>
      </c>
      <c r="H23" s="758"/>
      <c r="I23" s="306" t="s">
        <v>709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256</v>
      </c>
      <c r="F24" s="452" t="s">
        <v>711</v>
      </c>
      <c r="G24" s="452" t="s">
        <v>713</v>
      </c>
      <c r="H24" s="758"/>
      <c r="I24" s="306" t="s">
        <v>714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256</v>
      </c>
      <c r="F25" s="452" t="s">
        <v>715</v>
      </c>
      <c r="G25" s="452" t="s">
        <v>716</v>
      </c>
      <c r="H25" s="758"/>
      <c r="I25" s="306" t="s">
        <v>714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256</v>
      </c>
      <c r="F26" s="452" t="s">
        <v>717</v>
      </c>
      <c r="G26" s="452" t="s">
        <v>716</v>
      </c>
      <c r="H26" s="758"/>
      <c r="I26" s="306" t="s">
        <v>714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256</v>
      </c>
      <c r="F27" s="452" t="s">
        <v>717</v>
      </c>
      <c r="G27" s="452" t="s">
        <v>716</v>
      </c>
      <c r="H27" s="759"/>
      <c r="I27" s="306" t="s">
        <v>714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424" t="s">
        <v>727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360</v>
      </c>
      <c r="F7" s="452" t="s">
        <v>728</v>
      </c>
      <c r="G7" s="452" t="s">
        <v>346</v>
      </c>
      <c r="H7" s="306" t="s">
        <v>729</v>
      </c>
      <c r="I7" s="452" t="s">
        <v>730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360</v>
      </c>
      <c r="F8" s="452" t="s">
        <v>449</v>
      </c>
      <c r="G8" s="452" t="s">
        <v>731</v>
      </c>
      <c r="H8" s="306" t="s">
        <v>727</v>
      </c>
      <c r="I8" s="452" t="s">
        <v>730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732</v>
      </c>
      <c r="G9" s="452" t="s">
        <v>731</v>
      </c>
      <c r="H9" s="306" t="s">
        <v>727</v>
      </c>
      <c r="I9" s="452" t="s">
        <v>730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732</v>
      </c>
      <c r="G10" s="452" t="s">
        <v>731</v>
      </c>
      <c r="H10" s="306" t="s">
        <v>727</v>
      </c>
      <c r="I10" s="452" t="s">
        <v>730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732</v>
      </c>
      <c r="G11" s="452" t="s">
        <v>731</v>
      </c>
      <c r="H11" s="306" t="s">
        <v>727</v>
      </c>
      <c r="I11" s="452" t="s">
        <v>470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449</v>
      </c>
      <c r="G12" s="452" t="s">
        <v>703</v>
      </c>
      <c r="H12" s="452" t="s">
        <v>727</v>
      </c>
      <c r="I12" s="452" t="s">
        <v>470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613</v>
      </c>
      <c r="F13" s="452" t="s">
        <v>449</v>
      </c>
      <c r="G13" s="452" t="s">
        <v>703</v>
      </c>
      <c r="H13" s="452" t="s">
        <v>727</v>
      </c>
      <c r="I13" s="452" t="s">
        <v>470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613</v>
      </c>
      <c r="F14" s="452" t="s">
        <v>449</v>
      </c>
      <c r="G14" s="452" t="s">
        <v>703</v>
      </c>
      <c r="H14" s="452"/>
      <c r="I14" s="452" t="s">
        <v>470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613</v>
      </c>
      <c r="F15" s="452" t="s">
        <v>449</v>
      </c>
      <c r="G15" s="452" t="s">
        <v>703</v>
      </c>
      <c r="H15" s="452" t="s">
        <v>613</v>
      </c>
      <c r="I15" s="452" t="s">
        <v>470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613</v>
      </c>
      <c r="F16" s="452" t="s">
        <v>655</v>
      </c>
      <c r="G16" s="452" t="s">
        <v>703</v>
      </c>
      <c r="H16" s="452" t="s">
        <v>613</v>
      </c>
      <c r="I16" s="452" t="s">
        <v>733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613</v>
      </c>
      <c r="F17" s="452" t="s">
        <v>731</v>
      </c>
      <c r="G17" s="452" t="s">
        <v>734</v>
      </c>
      <c r="H17" s="452" t="s">
        <v>613</v>
      </c>
      <c r="I17" s="452" t="s">
        <v>733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731</v>
      </c>
      <c r="G18" s="452" t="s">
        <v>735</v>
      </c>
      <c r="H18" s="452" t="s">
        <v>613</v>
      </c>
      <c r="I18" s="452" t="s">
        <v>733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422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736</v>
      </c>
      <c r="G19" s="452" t="s">
        <v>737</v>
      </c>
      <c r="H19" s="452" t="s">
        <v>613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736</v>
      </c>
      <c r="G20" s="452" t="s">
        <v>737</v>
      </c>
      <c r="H20" s="452" t="s">
        <v>613</v>
      </c>
      <c r="I20" s="452" t="s">
        <v>727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738</v>
      </c>
      <c r="G21" s="452" t="s">
        <v>737</v>
      </c>
      <c r="H21" s="452"/>
      <c r="I21" s="452" t="s">
        <v>727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343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739</v>
      </c>
      <c r="F22" s="452" t="s">
        <v>311</v>
      </c>
      <c r="G22" s="452" t="s">
        <v>640</v>
      </c>
      <c r="H22" s="452"/>
      <c r="I22" s="452" t="s">
        <v>727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739</v>
      </c>
      <c r="F23" s="452" t="s">
        <v>740</v>
      </c>
      <c r="G23" s="452" t="s">
        <v>63</v>
      </c>
      <c r="H23" s="452"/>
      <c r="I23" s="452" t="s">
        <v>727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739</v>
      </c>
      <c r="F24" s="452" t="s">
        <v>740</v>
      </c>
      <c r="G24" s="452" t="s">
        <v>63</v>
      </c>
      <c r="H24" s="452"/>
      <c r="I24" s="452" t="s">
        <v>727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739</v>
      </c>
      <c r="F25" s="452" t="s">
        <v>740</v>
      </c>
      <c r="G25" s="452" t="s">
        <v>63</v>
      </c>
      <c r="H25" s="452"/>
      <c r="I25" s="452" t="s">
        <v>727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739</v>
      </c>
      <c r="F26" s="452" t="s">
        <v>740</v>
      </c>
      <c r="G26" s="452" t="s">
        <v>63</v>
      </c>
      <c r="H26" s="452" t="s">
        <v>727</v>
      </c>
      <c r="I26" s="452" t="s">
        <v>727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739</v>
      </c>
      <c r="F27" s="452" t="s">
        <v>740</v>
      </c>
      <c r="G27" s="452" t="s">
        <v>63</v>
      </c>
      <c r="H27" s="452" t="s">
        <v>727</v>
      </c>
      <c r="I27" s="452" t="s">
        <v>727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727</v>
      </c>
      <c r="F11" s="452" t="s">
        <v>53</v>
      </c>
      <c r="G11" s="306"/>
      <c r="H11" s="306" t="s">
        <v>744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745</v>
      </c>
      <c r="F12" s="452" t="s">
        <v>53</v>
      </c>
      <c r="G12" s="306"/>
      <c r="H12" s="306" t="s">
        <v>727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746</v>
      </c>
      <c r="F13" s="452" t="s">
        <v>53</v>
      </c>
      <c r="G13" s="452"/>
      <c r="H13" s="306" t="s">
        <v>727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747</v>
      </c>
      <c r="F14" s="452" t="s">
        <v>53</v>
      </c>
      <c r="G14" s="452"/>
      <c r="H14" s="306" t="s">
        <v>727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747</v>
      </c>
      <c r="F15" s="452" t="s">
        <v>748</v>
      </c>
      <c r="G15" s="452"/>
      <c r="H15" s="306" t="s">
        <v>727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747</v>
      </c>
      <c r="F16" s="452" t="s">
        <v>748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748</v>
      </c>
      <c r="G17" s="452" t="s">
        <v>470</v>
      </c>
      <c r="H17" s="452" t="s">
        <v>750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727</v>
      </c>
      <c r="F18" s="452" t="s">
        <v>470</v>
      </c>
      <c r="G18" s="452" t="s">
        <v>470</v>
      </c>
      <c r="H18" s="452" t="s">
        <v>750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727</v>
      </c>
      <c r="F19" s="452" t="s">
        <v>470</v>
      </c>
      <c r="G19" s="452" t="s">
        <v>470</v>
      </c>
      <c r="H19" s="452" t="s">
        <v>750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727</v>
      </c>
      <c r="F20" s="452" t="s">
        <v>751</v>
      </c>
      <c r="G20" s="452" t="s">
        <v>470</v>
      </c>
      <c r="H20" s="452" t="s">
        <v>750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752</v>
      </c>
      <c r="F21" s="452" t="s">
        <v>751</v>
      </c>
      <c r="G21" s="452" t="s">
        <v>470</v>
      </c>
      <c r="H21" s="452" t="s">
        <v>750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343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752</v>
      </c>
      <c r="F22" s="452" t="s">
        <v>753</v>
      </c>
      <c r="G22" s="452" t="s">
        <v>470</v>
      </c>
      <c r="H22" s="452" t="s">
        <v>750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686</v>
      </c>
      <c r="G23" s="452" t="s">
        <v>754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686</v>
      </c>
      <c r="G24" s="452" t="s">
        <v>754</v>
      </c>
      <c r="H24" s="452" t="s">
        <v>727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686</v>
      </c>
      <c r="G25" s="452" t="s">
        <v>755</v>
      </c>
      <c r="H25" s="452" t="s">
        <v>727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686</v>
      </c>
      <c r="G26" s="452" t="s">
        <v>716</v>
      </c>
      <c r="H26" s="452" t="s">
        <v>727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686</v>
      </c>
      <c r="G27" s="452" t="s">
        <v>755</v>
      </c>
      <c r="H27" s="452" t="s">
        <v>727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757</v>
      </c>
      <c r="F5" s="223" t="s">
        <v>758</v>
      </c>
      <c r="G5" s="223" t="s">
        <v>759</v>
      </c>
      <c r="H5" s="223" t="s">
        <v>760</v>
      </c>
      <c r="I5" s="223" t="s">
        <v>761</v>
      </c>
      <c r="J5" s="223" t="s">
        <v>762</v>
      </c>
      <c r="K5" s="223" t="s">
        <v>763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764</v>
      </c>
      <c r="F6" s="282" t="s">
        <v>764</v>
      </c>
      <c r="G6" s="282" t="s">
        <v>764</v>
      </c>
      <c r="H6" s="282" t="s">
        <v>764</v>
      </c>
      <c r="I6" s="282" t="s">
        <v>764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255</v>
      </c>
      <c r="F7" s="452" t="s">
        <v>727</v>
      </c>
      <c r="G7" s="306" t="s">
        <v>255</v>
      </c>
      <c r="H7" s="306" t="s">
        <v>255</v>
      </c>
      <c r="I7" s="306" t="s">
        <v>765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255</v>
      </c>
      <c r="F8" s="452" t="s">
        <v>727</v>
      </c>
      <c r="G8" s="306" t="s">
        <v>255</v>
      </c>
      <c r="H8" s="306" t="s">
        <v>255</v>
      </c>
      <c r="I8" s="306" t="s">
        <v>765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255</v>
      </c>
      <c r="F9" s="452" t="s">
        <v>727</v>
      </c>
      <c r="G9" s="306" t="s">
        <v>255</v>
      </c>
      <c r="H9" s="306" t="s">
        <v>255</v>
      </c>
      <c r="I9" s="306" t="s">
        <v>765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255</v>
      </c>
      <c r="F10" s="452" t="s">
        <v>727</v>
      </c>
      <c r="G10" s="306" t="s">
        <v>255</v>
      </c>
      <c r="H10" s="306" t="s">
        <v>255</v>
      </c>
      <c r="I10" s="306" t="s">
        <v>767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255</v>
      </c>
      <c r="F11" s="452" t="s">
        <v>727</v>
      </c>
      <c r="G11" s="306" t="s">
        <v>426</v>
      </c>
      <c r="H11" s="452" t="s">
        <v>255</v>
      </c>
      <c r="I11" s="306" t="s">
        <v>768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255</v>
      </c>
      <c r="F12" s="452" t="s">
        <v>727</v>
      </c>
      <c r="G12" s="306" t="s">
        <v>426</v>
      </c>
      <c r="H12" s="452" t="s">
        <v>255</v>
      </c>
      <c r="I12" s="306" t="s">
        <v>769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255</v>
      </c>
      <c r="F13" s="452"/>
      <c r="G13" s="306" t="s">
        <v>426</v>
      </c>
      <c r="H13" s="452" t="s">
        <v>255</v>
      </c>
      <c r="I13" s="306" t="s">
        <v>769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255</v>
      </c>
      <c r="F14" s="452"/>
      <c r="G14" s="306" t="s">
        <v>771</v>
      </c>
      <c r="H14" s="452" t="s">
        <v>772</v>
      </c>
      <c r="I14" s="306" t="s">
        <v>773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255</v>
      </c>
      <c r="F15" s="452"/>
      <c r="G15" s="306" t="s">
        <v>771</v>
      </c>
      <c r="H15" s="452" t="s">
        <v>774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384</v>
      </c>
      <c r="F16" s="452" t="s">
        <v>67</v>
      </c>
      <c r="G16" s="306" t="s">
        <v>771</v>
      </c>
      <c r="H16" s="452" t="s">
        <v>774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384</v>
      </c>
      <c r="F17" s="452" t="s">
        <v>67</v>
      </c>
      <c r="G17" s="452" t="s">
        <v>263</v>
      </c>
      <c r="H17" s="452" t="s">
        <v>774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/>
      <c r="G18" s="452" t="s">
        <v>263</v>
      </c>
      <c r="H18" s="452" t="s">
        <v>777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778</v>
      </c>
      <c r="F19" s="452" t="s">
        <v>67</v>
      </c>
      <c r="G19" s="306" t="s">
        <v>779</v>
      </c>
      <c r="H19" s="452" t="s">
        <v>384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778</v>
      </c>
      <c r="F20" s="452" t="s">
        <v>67</v>
      </c>
      <c r="G20" s="306" t="s">
        <v>779</v>
      </c>
      <c r="H20" s="452" t="s">
        <v>384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778</v>
      </c>
      <c r="F21" s="452" t="s">
        <v>67</v>
      </c>
      <c r="G21" s="306" t="s">
        <v>779</v>
      </c>
      <c r="H21" s="452" t="s">
        <v>780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781</v>
      </c>
      <c r="F22" s="452"/>
      <c r="G22" s="452" t="s">
        <v>782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781</v>
      </c>
      <c r="F23" s="452"/>
      <c r="G23" s="452" t="s">
        <v>783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781</v>
      </c>
      <c r="F24" s="452"/>
      <c r="G24" s="452" t="s">
        <v>783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787</v>
      </c>
      <c r="H5" s="452" t="s">
        <v>775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452" t="s">
        <v>775</v>
      </c>
      <c r="I6" s="282" t="s">
        <v>791</v>
      </c>
      <c r="J6" s="456"/>
      <c r="K6" s="457"/>
      <c r="L6" s="61"/>
      <c r="M6" s="424" t="s">
        <v>727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727</v>
      </c>
      <c r="F7" s="452" t="s">
        <v>727</v>
      </c>
      <c r="G7" s="306" t="s">
        <v>792</v>
      </c>
      <c r="H7" s="452" t="s">
        <v>775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727</v>
      </c>
      <c r="F8" s="452" t="s">
        <v>727</v>
      </c>
      <c r="G8" s="306" t="s">
        <v>792</v>
      </c>
      <c r="H8" s="452" t="s">
        <v>775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53</v>
      </c>
      <c r="G9" s="306" t="s">
        <v>793</v>
      </c>
      <c r="H9" s="452" t="s">
        <v>775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53</v>
      </c>
      <c r="G10" s="306" t="s">
        <v>793</v>
      </c>
      <c r="H10" s="452" t="s">
        <v>775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53</v>
      </c>
      <c r="G11" s="306" t="s">
        <v>793</v>
      </c>
      <c r="H11" s="452" t="s">
        <v>775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794</v>
      </c>
      <c r="H12" s="452" t="s">
        <v>775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794</v>
      </c>
      <c r="H13" s="452" t="s">
        <v>775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795</v>
      </c>
      <c r="G14" s="452" t="s">
        <v>792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796</v>
      </c>
      <c r="G15" s="452" t="s">
        <v>792</v>
      </c>
      <c r="H15" s="452" t="s">
        <v>62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796</v>
      </c>
      <c r="G16" s="452" t="s">
        <v>797</v>
      </c>
      <c r="H16" s="452" t="s">
        <v>772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798</v>
      </c>
      <c r="F17" s="452" t="s">
        <v>796</v>
      </c>
      <c r="G17" s="452" t="s">
        <v>799</v>
      </c>
      <c r="H17" s="452" t="s">
        <v>800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801</v>
      </c>
      <c r="F18" s="452" t="s">
        <v>802</v>
      </c>
      <c r="G18" s="452" t="s">
        <v>803</v>
      </c>
      <c r="H18" s="452" t="s">
        <v>800</v>
      </c>
      <c r="I18" s="452" t="s">
        <v>384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801</v>
      </c>
      <c r="F19" s="452" t="s">
        <v>802</v>
      </c>
      <c r="G19" s="452" t="s">
        <v>339</v>
      </c>
      <c r="H19" s="452" t="s">
        <v>800</v>
      </c>
      <c r="I19" s="452" t="s">
        <v>384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801</v>
      </c>
      <c r="F20" s="452" t="s">
        <v>804</v>
      </c>
      <c r="G20" s="452" t="s">
        <v>339</v>
      </c>
      <c r="H20" s="452" t="s">
        <v>805</v>
      </c>
      <c r="I20" s="452" t="s">
        <v>806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807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808</v>
      </c>
      <c r="F21" s="452" t="s">
        <v>804</v>
      </c>
      <c r="G21" s="452" t="s">
        <v>68</v>
      </c>
      <c r="H21" s="452" t="s">
        <v>805</v>
      </c>
      <c r="I21" s="452" t="s">
        <v>809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 t="s">
        <v>811</v>
      </c>
      <c r="G22" s="452" t="s">
        <v>316</v>
      </c>
      <c r="H22" s="452" t="s">
        <v>493</v>
      </c>
      <c r="I22" s="452" t="s">
        <v>384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 t="s">
        <v>812</v>
      </c>
      <c r="G23" s="452" t="s">
        <v>316</v>
      </c>
      <c r="H23" s="452" t="s">
        <v>493</v>
      </c>
      <c r="I23" s="452" t="s">
        <v>384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812</v>
      </c>
      <c r="G24" s="452" t="s">
        <v>57</v>
      </c>
      <c r="H24" s="452" t="s">
        <v>493</v>
      </c>
      <c r="I24" s="452" t="s">
        <v>384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812</v>
      </c>
      <c r="G25" s="452" t="s">
        <v>57</v>
      </c>
      <c r="H25" s="452" t="s">
        <v>813</v>
      </c>
      <c r="I25" s="452" t="s">
        <v>384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812</v>
      </c>
      <c r="G26" s="452"/>
      <c r="H26" s="452" t="s">
        <v>813</v>
      </c>
      <c r="I26" s="452" t="s">
        <v>384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816</v>
      </c>
      <c r="F6" s="282" t="s">
        <v>816</v>
      </c>
      <c r="G6" s="282" t="s">
        <v>816</v>
      </c>
      <c r="H6" s="282" t="s">
        <v>816</v>
      </c>
      <c r="I6" s="282" t="s">
        <v>816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384</v>
      </c>
      <c r="G9" s="306" t="s">
        <v>818</v>
      </c>
      <c r="H9" s="306" t="s">
        <v>57</v>
      </c>
      <c r="I9" s="306" t="s">
        <v>682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819</v>
      </c>
      <c r="G10" s="306" t="s">
        <v>818</v>
      </c>
      <c r="H10" s="306" t="s">
        <v>820</v>
      </c>
      <c r="I10" s="306" t="s">
        <v>682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56</v>
      </c>
      <c r="G11" s="306" t="s">
        <v>262</v>
      </c>
      <c r="H11" s="452" t="s">
        <v>727</v>
      </c>
      <c r="I11" s="306" t="s">
        <v>682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727</v>
      </c>
      <c r="F12" s="452" t="s">
        <v>821</v>
      </c>
      <c r="G12" s="452" t="s">
        <v>56</v>
      </c>
      <c r="H12" s="452" t="s">
        <v>822</v>
      </c>
      <c r="I12" s="306" t="s">
        <v>682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727</v>
      </c>
      <c r="F13" s="452" t="s">
        <v>821</v>
      </c>
      <c r="G13" s="452" t="s">
        <v>56</v>
      </c>
      <c r="H13" s="452" t="s">
        <v>822</v>
      </c>
      <c r="I13" s="306" t="s">
        <v>682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727</v>
      </c>
      <c r="F14" s="452" t="s">
        <v>821</v>
      </c>
      <c r="G14" s="452" t="s">
        <v>823</v>
      </c>
      <c r="H14" s="452" t="s">
        <v>56</v>
      </c>
      <c r="I14" s="452" t="s">
        <v>824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727</v>
      </c>
      <c r="F15" s="452" t="s">
        <v>821</v>
      </c>
      <c r="G15" s="452" t="s">
        <v>825</v>
      </c>
      <c r="H15" s="452" t="s">
        <v>751</v>
      </c>
      <c r="I15" s="452" t="s">
        <v>824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727</v>
      </c>
      <c r="F16" s="452" t="s">
        <v>821</v>
      </c>
      <c r="G16" s="452" t="s">
        <v>825</v>
      </c>
      <c r="H16" s="452" t="s">
        <v>826</v>
      </c>
      <c r="I16" s="452" t="s">
        <v>827</v>
      </c>
      <c r="J16" s="458"/>
      <c r="K16" s="460"/>
      <c r="L16" s="61"/>
      <c r="M16" s="414" t="s">
        <v>775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828</v>
      </c>
      <c r="F17" s="452" t="s">
        <v>829</v>
      </c>
      <c r="G17" s="452" t="s">
        <v>823</v>
      </c>
      <c r="H17" s="452" t="s">
        <v>830</v>
      </c>
      <c r="I17" s="452" t="s">
        <v>831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 t="s">
        <v>829</v>
      </c>
      <c r="G18" s="452" t="s">
        <v>823</v>
      </c>
      <c r="H18" s="452" t="s">
        <v>830</v>
      </c>
      <c r="I18" s="452" t="s">
        <v>831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775</v>
      </c>
      <c r="F19" s="452" t="s">
        <v>829</v>
      </c>
      <c r="G19" s="452" t="s">
        <v>823</v>
      </c>
      <c r="H19" s="452" t="s">
        <v>830</v>
      </c>
      <c r="I19" s="452" t="s">
        <v>832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833</v>
      </c>
      <c r="F20" s="452" t="s">
        <v>829</v>
      </c>
      <c r="G20" s="452" t="s">
        <v>823</v>
      </c>
      <c r="H20" s="452" t="s">
        <v>830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833</v>
      </c>
      <c r="F21" s="452" t="s">
        <v>829</v>
      </c>
      <c r="G21" s="452" t="s">
        <v>56</v>
      </c>
      <c r="H21" s="452" t="s">
        <v>384</v>
      </c>
      <c r="I21" s="452" t="s">
        <v>835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836</v>
      </c>
      <c r="G22" s="452" t="s">
        <v>311</v>
      </c>
      <c r="H22" s="452" t="s">
        <v>384</v>
      </c>
      <c r="I22" s="452" t="s">
        <v>813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836</v>
      </c>
      <c r="G23" s="452" t="s">
        <v>311</v>
      </c>
      <c r="H23" s="452" t="s">
        <v>837</v>
      </c>
      <c r="I23" s="452" t="s">
        <v>813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838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836</v>
      </c>
      <c r="G24" s="452" t="s">
        <v>311</v>
      </c>
      <c r="H24" s="452" t="s">
        <v>837</v>
      </c>
      <c r="I24" s="452" t="s">
        <v>813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836</v>
      </c>
      <c r="G25" s="452" t="s">
        <v>311</v>
      </c>
      <c r="H25" s="452" t="s">
        <v>56</v>
      </c>
      <c r="I25" s="452" t="s">
        <v>813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839</v>
      </c>
      <c r="G26" s="452" t="s">
        <v>311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840</v>
      </c>
    </row>
    <row r="49" spans="2:15">
      <c r="B49" s="387" t="s">
        <v>136</v>
      </c>
      <c r="D49" t="s">
        <v>841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843</v>
      </c>
      <c r="F5" s="223" t="s">
        <v>844</v>
      </c>
      <c r="G5" s="223" t="s">
        <v>845</v>
      </c>
      <c r="H5" s="223" t="s">
        <v>846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848</v>
      </c>
      <c r="G6" s="282" t="s">
        <v>849</v>
      </c>
      <c r="H6" s="282" t="s">
        <v>850</v>
      </c>
      <c r="I6" s="282" t="s">
        <v>851</v>
      </c>
      <c r="J6" s="456" t="s">
        <v>852</v>
      </c>
      <c r="K6" s="457"/>
      <c r="L6" s="61"/>
      <c r="M6" s="424" t="s">
        <v>727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848</v>
      </c>
      <c r="G7" s="306" t="s">
        <v>446</v>
      </c>
      <c r="H7" s="306" t="s">
        <v>853</v>
      </c>
      <c r="I7" s="306" t="s">
        <v>446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848</v>
      </c>
      <c r="G8" s="306" t="s">
        <v>446</v>
      </c>
      <c r="H8" s="306" t="s">
        <v>853</v>
      </c>
      <c r="I8" s="306" t="s">
        <v>446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848</v>
      </c>
      <c r="G9" s="306" t="s">
        <v>446</v>
      </c>
      <c r="H9" s="306" t="s">
        <v>853</v>
      </c>
      <c r="I9" s="306" t="s">
        <v>446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848</v>
      </c>
      <c r="G10" s="306" t="s">
        <v>446</v>
      </c>
      <c r="H10" s="306" t="s">
        <v>67</v>
      </c>
      <c r="I10" s="306" t="s">
        <v>446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854</v>
      </c>
      <c r="H11" s="452"/>
      <c r="I11" s="452" t="s">
        <v>855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854</v>
      </c>
      <c r="H12" s="452"/>
      <c r="I12" s="452" t="s">
        <v>855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854</v>
      </c>
      <c r="H13" s="452"/>
      <c r="I13" s="452" t="s">
        <v>855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854</v>
      </c>
      <c r="H14" s="452"/>
      <c r="I14" s="452" t="s">
        <v>856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854</v>
      </c>
      <c r="H15" s="452"/>
      <c r="I15" s="452" t="s">
        <v>856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855</v>
      </c>
      <c r="G16" s="452" t="s">
        <v>854</v>
      </c>
      <c r="H16" s="452" t="s">
        <v>857</v>
      </c>
      <c r="I16" s="452" t="s">
        <v>856</v>
      </c>
      <c r="J16" s="458"/>
      <c r="K16" s="460"/>
      <c r="L16" s="61"/>
      <c r="M16" s="414" t="s">
        <v>775</v>
      </c>
      <c r="N16" s="417">
        <f>COUNTIF(E7:I27, "*Casey*")/2</f>
        <v>1.5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858</v>
      </c>
      <c r="G17" s="452" t="s">
        <v>859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858</v>
      </c>
      <c r="G18" s="452" t="s">
        <v>859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861</v>
      </c>
      <c r="F19" s="452" t="s">
        <v>862</v>
      </c>
      <c r="G19" s="452" t="s">
        <v>859</v>
      </c>
      <c r="H19" s="452" t="s">
        <v>857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299</v>
      </c>
      <c r="G20" s="452" t="s">
        <v>859</v>
      </c>
      <c r="H20" s="452" t="s">
        <v>857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299</v>
      </c>
      <c r="G21" s="452" t="s">
        <v>859</v>
      </c>
      <c r="H21" s="452" t="s">
        <v>857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861</v>
      </c>
      <c r="F22" s="452" t="s">
        <v>862</v>
      </c>
      <c r="G22" s="452" t="s">
        <v>863</v>
      </c>
      <c r="H22" s="452" t="s">
        <v>857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861</v>
      </c>
      <c r="F23" s="452" t="s">
        <v>813</v>
      </c>
      <c r="G23" s="452" t="s">
        <v>863</v>
      </c>
      <c r="H23" s="452" t="s">
        <v>857</v>
      </c>
      <c r="I23" s="452" t="s">
        <v>858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861</v>
      </c>
      <c r="F24" s="452" t="s">
        <v>813</v>
      </c>
      <c r="G24" s="452" t="s">
        <v>863</v>
      </c>
      <c r="H24" s="452" t="s">
        <v>857</v>
      </c>
      <c r="I24" s="452" t="s">
        <v>858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299</v>
      </c>
      <c r="F25" s="452" t="s">
        <v>813</v>
      </c>
      <c r="G25" s="452" t="s">
        <v>854</v>
      </c>
      <c r="H25" s="452" t="s">
        <v>857</v>
      </c>
      <c r="I25" s="452" t="s">
        <v>858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299</v>
      </c>
      <c r="F26" s="452" t="s">
        <v>858</v>
      </c>
      <c r="G26" s="452" t="s">
        <v>863</v>
      </c>
      <c r="H26" s="452" t="s">
        <v>857</v>
      </c>
      <c r="I26" s="452" t="s">
        <v>858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864</v>
      </c>
    </row>
    <row r="49" spans="2:15">
      <c r="B49" s="387" t="s">
        <v>136</v>
      </c>
      <c r="D49" t="s">
        <v>865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867</v>
      </c>
      <c r="F5" s="223" t="s">
        <v>868</v>
      </c>
      <c r="G5" s="223" t="s">
        <v>869</v>
      </c>
      <c r="H5" s="223" t="s">
        <v>870</v>
      </c>
      <c r="I5" s="223" t="s">
        <v>871</v>
      </c>
      <c r="J5" s="223" t="s">
        <v>872</v>
      </c>
      <c r="K5" s="223" t="s">
        <v>873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727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875</v>
      </c>
      <c r="F7" s="452" t="s">
        <v>876</v>
      </c>
      <c r="G7" s="306" t="s">
        <v>262</v>
      </c>
      <c r="H7" s="306" t="s">
        <v>67</v>
      </c>
      <c r="I7" s="372" t="s">
        <v>877</v>
      </c>
      <c r="J7" s="393" t="s">
        <v>878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876</v>
      </c>
      <c r="F8" s="452" t="s">
        <v>879</v>
      </c>
      <c r="G8" s="306" t="s">
        <v>262</v>
      </c>
      <c r="H8" s="306" t="s">
        <v>67</v>
      </c>
      <c r="I8" s="372" t="s">
        <v>877</v>
      </c>
      <c r="J8" s="393" t="s">
        <v>878</v>
      </c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876</v>
      </c>
      <c r="F9" s="452" t="s">
        <v>879</v>
      </c>
      <c r="G9" s="306" t="s">
        <v>262</v>
      </c>
      <c r="H9" s="306" t="s">
        <v>67</v>
      </c>
      <c r="I9" s="372" t="s">
        <v>877</v>
      </c>
      <c r="J9" s="393" t="s">
        <v>878</v>
      </c>
      <c r="K9" s="300" t="s">
        <v>230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879</v>
      </c>
      <c r="F10" s="452" t="s">
        <v>879</v>
      </c>
      <c r="G10" s="306" t="s">
        <v>262</v>
      </c>
      <c r="H10" s="306" t="s">
        <v>67</v>
      </c>
      <c r="I10" s="372" t="s">
        <v>877</v>
      </c>
      <c r="J10" s="393" t="s">
        <v>878</v>
      </c>
      <c r="K10" s="300" t="s">
        <v>880</v>
      </c>
      <c r="L10" s="61"/>
      <c r="M10" s="414" t="s">
        <v>56</v>
      </c>
      <c r="N10" s="417">
        <f>COUNTIF(E7:I27, "*Alex*")/2</f>
        <v>0</v>
      </c>
      <c r="O10" s="419" t="s">
        <v>881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879</v>
      </c>
      <c r="F11" s="452" t="s">
        <v>879</v>
      </c>
      <c r="G11" s="306" t="s">
        <v>339</v>
      </c>
      <c r="H11" s="372" t="s">
        <v>68</v>
      </c>
      <c r="I11" s="306" t="s">
        <v>68</v>
      </c>
      <c r="J11" s="393" t="s">
        <v>878</v>
      </c>
      <c r="K11" s="300" t="s">
        <v>880</v>
      </c>
      <c r="L11" s="61"/>
      <c r="M11" s="414" t="s">
        <v>57</v>
      </c>
      <c r="N11" s="417">
        <f>COUNTIF(E7:I27, "*Rafi*")/2</f>
        <v>0</v>
      </c>
      <c r="O11" s="419" t="s">
        <v>817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879</v>
      </c>
      <c r="F12" s="452" t="s">
        <v>879</v>
      </c>
      <c r="G12" s="306" t="s">
        <v>339</v>
      </c>
      <c r="H12" s="372" t="s">
        <v>68</v>
      </c>
      <c r="I12" s="306" t="s">
        <v>68</v>
      </c>
      <c r="J12" s="393" t="s">
        <v>878</v>
      </c>
      <c r="K12" s="300" t="s">
        <v>880</v>
      </c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879</v>
      </c>
      <c r="F13" s="452" t="s">
        <v>879</v>
      </c>
      <c r="G13" s="306" t="s">
        <v>339</v>
      </c>
      <c r="H13" s="372" t="s">
        <v>68</v>
      </c>
      <c r="I13" s="306" t="s">
        <v>68</v>
      </c>
      <c r="J13" s="393" t="s">
        <v>878</v>
      </c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879</v>
      </c>
      <c r="F14" s="452" t="s">
        <v>882</v>
      </c>
      <c r="G14" s="306" t="s">
        <v>339</v>
      </c>
      <c r="H14" s="372" t="s">
        <v>68</v>
      </c>
      <c r="I14" s="306" t="s">
        <v>68</v>
      </c>
      <c r="J14" s="393" t="s">
        <v>878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879</v>
      </c>
      <c r="F15" s="452" t="s">
        <v>884</v>
      </c>
      <c r="G15" s="306" t="s">
        <v>339</v>
      </c>
      <c r="H15" s="372" t="s">
        <v>68</v>
      </c>
      <c r="I15" s="306" t="s">
        <v>68</v>
      </c>
      <c r="J15" s="393" t="s">
        <v>878</v>
      </c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879</v>
      </c>
      <c r="F16" s="452" t="s">
        <v>885</v>
      </c>
      <c r="G16" s="306" t="s">
        <v>67</v>
      </c>
      <c r="H16" s="336" t="s">
        <v>339</v>
      </c>
      <c r="I16" s="306" t="s">
        <v>426</v>
      </c>
      <c r="J16" s="393" t="s">
        <v>878</v>
      </c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879</v>
      </c>
      <c r="F17" s="466" t="s">
        <v>886</v>
      </c>
      <c r="G17" s="306" t="s">
        <v>262</v>
      </c>
      <c r="H17" s="336" t="s">
        <v>339</v>
      </c>
      <c r="I17" s="306" t="s">
        <v>426</v>
      </c>
      <c r="J17" s="393" t="s">
        <v>878</v>
      </c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879</v>
      </c>
      <c r="F18" s="466" t="s">
        <v>886</v>
      </c>
      <c r="G18" s="306" t="s">
        <v>262</v>
      </c>
      <c r="H18" s="372" t="s">
        <v>887</v>
      </c>
      <c r="I18" s="306" t="s">
        <v>426</v>
      </c>
      <c r="J18" s="393" t="s">
        <v>878</v>
      </c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879</v>
      </c>
      <c r="F19" s="466" t="s">
        <v>886</v>
      </c>
      <c r="G19" s="306" t="s">
        <v>67</v>
      </c>
      <c r="H19" s="372" t="s">
        <v>887</v>
      </c>
      <c r="I19" s="372" t="s">
        <v>877</v>
      </c>
      <c r="J19" s="393" t="s">
        <v>878</v>
      </c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879</v>
      </c>
      <c r="F20" s="452" t="s">
        <v>66</v>
      </c>
      <c r="G20" s="306" t="s">
        <v>67</v>
      </c>
      <c r="H20" s="372" t="s">
        <v>887</v>
      </c>
      <c r="I20" s="372" t="s">
        <v>877</v>
      </c>
      <c r="J20" s="393" t="s">
        <v>878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879</v>
      </c>
      <c r="F21" s="452" t="s">
        <v>65</v>
      </c>
      <c r="G21" s="306" t="s">
        <v>67</v>
      </c>
      <c r="H21" s="372" t="s">
        <v>887</v>
      </c>
      <c r="I21" s="306" t="s">
        <v>879</v>
      </c>
      <c r="J21" s="393" t="s">
        <v>878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888</v>
      </c>
      <c r="H22" s="372" t="s">
        <v>887</v>
      </c>
      <c r="I22" s="306" t="s">
        <v>879</v>
      </c>
      <c r="J22" s="393" t="s">
        <v>878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478</v>
      </c>
      <c r="G23" s="306" t="s">
        <v>888</v>
      </c>
      <c r="H23" s="372" t="s">
        <v>887</v>
      </c>
      <c r="I23" s="306" t="s">
        <v>889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478</v>
      </c>
      <c r="G24" s="306" t="s">
        <v>888</v>
      </c>
      <c r="H24" s="372" t="s">
        <v>877</v>
      </c>
      <c r="I24" s="306" t="s">
        <v>889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879</v>
      </c>
      <c r="F25" s="452" t="s">
        <v>478</v>
      </c>
      <c r="G25" s="306" t="s">
        <v>888</v>
      </c>
      <c r="H25" s="372" t="s">
        <v>877</v>
      </c>
      <c r="I25" s="306" t="s">
        <v>889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879</v>
      </c>
      <c r="F26" s="452" t="s">
        <v>478</v>
      </c>
      <c r="G26" s="306" t="s">
        <v>888</v>
      </c>
      <c r="H26" s="372" t="s">
        <v>877</v>
      </c>
      <c r="I26" s="372" t="s">
        <v>889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890</v>
      </c>
    </row>
    <row r="49" spans="2:15">
      <c r="B49" s="387" t="s">
        <v>136</v>
      </c>
      <c r="D49" t="s">
        <v>891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893</v>
      </c>
      <c r="F5" s="223" t="s">
        <v>894</v>
      </c>
      <c r="G5" s="223" t="s">
        <v>895</v>
      </c>
      <c r="H5" s="223" t="s">
        <v>896</v>
      </c>
      <c r="I5" s="223" t="s">
        <v>897</v>
      </c>
      <c r="J5" s="223" t="s">
        <v>898</v>
      </c>
      <c r="K5" s="223" t="s">
        <v>899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422</v>
      </c>
      <c r="F6" s="282" t="s">
        <v>422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727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285</v>
      </c>
      <c r="H7" s="306" t="s">
        <v>901</v>
      </c>
      <c r="I7" s="306" t="s">
        <v>285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446</v>
      </c>
      <c r="H8" s="336" t="s">
        <v>446</v>
      </c>
      <c r="I8" s="306" t="s">
        <v>230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446</v>
      </c>
      <c r="H9" s="336" t="s">
        <v>230</v>
      </c>
      <c r="I9" s="306" t="s">
        <v>230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285</v>
      </c>
      <c r="H10" s="336" t="s">
        <v>446</v>
      </c>
      <c r="I10" s="306" t="s">
        <v>230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285</v>
      </c>
      <c r="H11" s="336" t="s">
        <v>902</v>
      </c>
      <c r="I11" s="306" t="s">
        <v>230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285</v>
      </c>
      <c r="H12" s="336" t="s">
        <v>903</v>
      </c>
      <c r="I12" s="306" t="s">
        <v>230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285</v>
      </c>
      <c r="H13" s="336" t="s">
        <v>903</v>
      </c>
      <c r="I13" s="306" t="s">
        <v>230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904</v>
      </c>
      <c r="F14" s="308"/>
      <c r="G14" s="306" t="s">
        <v>285</v>
      </c>
      <c r="H14" s="336" t="s">
        <v>903</v>
      </c>
      <c r="I14" s="306" t="s">
        <v>230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285</v>
      </c>
      <c r="H15" s="336" t="s">
        <v>903</v>
      </c>
      <c r="I15" s="306" t="s">
        <v>230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905</v>
      </c>
      <c r="H16" s="336" t="s">
        <v>903</v>
      </c>
      <c r="I16" s="306" t="s">
        <v>230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906</v>
      </c>
      <c r="H17" s="372" t="s">
        <v>907</v>
      </c>
      <c r="I17" s="306" t="s">
        <v>230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906</v>
      </c>
      <c r="H18" s="372" t="s">
        <v>907</v>
      </c>
      <c r="I18" s="306" t="s">
        <v>230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230</v>
      </c>
      <c r="H19" s="372" t="s">
        <v>908</v>
      </c>
      <c r="I19" s="306" t="s">
        <v>230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230</v>
      </c>
      <c r="H20" s="372" t="s">
        <v>908</v>
      </c>
      <c r="I20" s="306" t="s">
        <v>230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906</v>
      </c>
      <c r="H21" s="372" t="s">
        <v>908</v>
      </c>
      <c r="I21" s="306" t="s">
        <v>230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906</v>
      </c>
      <c r="H22" s="372" t="s">
        <v>908</v>
      </c>
      <c r="I22" s="306" t="s">
        <v>230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909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906</v>
      </c>
      <c r="H23" s="372" t="s">
        <v>908</v>
      </c>
      <c r="I23" s="306" t="s">
        <v>230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906</v>
      </c>
      <c r="H24" s="372" t="s">
        <v>908</v>
      </c>
      <c r="I24" s="306" t="s">
        <v>230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905</v>
      </c>
      <c r="H25" s="372" t="s">
        <v>908</v>
      </c>
      <c r="I25" s="306" t="s">
        <v>230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905</v>
      </c>
      <c r="H26" s="372" t="s">
        <v>907</v>
      </c>
      <c r="I26" s="306" t="s">
        <v>230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910</v>
      </c>
      <c r="I27" s="439" t="s">
        <v>911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910</v>
      </c>
      <c r="I28" s="439" t="s">
        <v>911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910</v>
      </c>
      <c r="I29" s="439" t="s">
        <v>911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910</v>
      </c>
      <c r="I30" s="439" t="s">
        <v>911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910</v>
      </c>
      <c r="I31" s="439" t="s">
        <v>911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910</v>
      </c>
      <c r="I32" s="439" t="s">
        <v>911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910</v>
      </c>
      <c r="I33" s="439" t="s">
        <v>911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910</v>
      </c>
      <c r="I34" s="439" t="s">
        <v>911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910</v>
      </c>
      <c r="I35" s="439" t="s">
        <v>911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910</v>
      </c>
      <c r="I36" s="439" t="s">
        <v>911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910</v>
      </c>
      <c r="I37" s="439" t="s">
        <v>911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727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446</v>
      </c>
      <c r="F7" s="306" t="s">
        <v>446</v>
      </c>
      <c r="G7" s="306" t="s">
        <v>230</v>
      </c>
      <c r="H7" s="336" t="s">
        <v>446</v>
      </c>
      <c r="I7" s="306" t="s">
        <v>446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446</v>
      </c>
      <c r="F8" s="306" t="s">
        <v>446</v>
      </c>
      <c r="G8" s="306" t="s">
        <v>446</v>
      </c>
      <c r="H8" s="336" t="s">
        <v>446</v>
      </c>
      <c r="I8" s="306" t="s">
        <v>446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446</v>
      </c>
      <c r="F9" s="306" t="s">
        <v>446</v>
      </c>
      <c r="G9" s="306" t="s">
        <v>446</v>
      </c>
      <c r="H9" s="336" t="s">
        <v>917</v>
      </c>
      <c r="I9" s="306" t="s">
        <v>446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 t="s">
        <v>446</v>
      </c>
      <c r="G10" s="306" t="s">
        <v>446</v>
      </c>
      <c r="H10" s="336" t="s">
        <v>917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446</v>
      </c>
      <c r="G11" s="306" t="s">
        <v>230</v>
      </c>
      <c r="H11" s="336" t="s">
        <v>918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919</v>
      </c>
      <c r="F12" s="306" t="s">
        <v>446</v>
      </c>
      <c r="G12" s="306" t="s">
        <v>230</v>
      </c>
      <c r="H12" s="336" t="s">
        <v>918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919</v>
      </c>
      <c r="F13" s="306" t="s">
        <v>446</v>
      </c>
      <c r="G13" s="306" t="s">
        <v>230</v>
      </c>
      <c r="H13" s="336" t="s">
        <v>918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919</v>
      </c>
      <c r="F14" s="306" t="s">
        <v>446</v>
      </c>
      <c r="G14" s="306" t="s">
        <v>446</v>
      </c>
      <c r="H14" s="336" t="s">
        <v>921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919</v>
      </c>
      <c r="F15" s="306" t="s">
        <v>446</v>
      </c>
      <c r="G15" s="306" t="s">
        <v>66</v>
      </c>
      <c r="H15" s="336" t="s">
        <v>922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919</v>
      </c>
      <c r="F16" s="306" t="s">
        <v>446</v>
      </c>
      <c r="G16" s="306" t="s">
        <v>66</v>
      </c>
      <c r="H16" s="336" t="s">
        <v>922</v>
      </c>
      <c r="I16" s="306" t="s">
        <v>257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919</v>
      </c>
      <c r="F17" s="306" t="s">
        <v>923</v>
      </c>
      <c r="G17" s="306" t="s">
        <v>924</v>
      </c>
      <c r="H17" s="336" t="s">
        <v>922</v>
      </c>
      <c r="I17" s="306" t="s">
        <v>925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919</v>
      </c>
      <c r="F18" s="306" t="s">
        <v>926</v>
      </c>
      <c r="G18" s="306" t="s">
        <v>924</v>
      </c>
      <c r="H18" s="336" t="s">
        <v>922</v>
      </c>
      <c r="I18" s="306" t="s">
        <v>925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919</v>
      </c>
      <c r="F19" s="306" t="s">
        <v>926</v>
      </c>
      <c r="G19" s="306" t="s">
        <v>924</v>
      </c>
      <c r="H19" s="336" t="s">
        <v>922</v>
      </c>
      <c r="I19" s="306" t="s">
        <v>927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926</v>
      </c>
      <c r="G20" s="306" t="s">
        <v>924</v>
      </c>
      <c r="H20" s="372" t="s">
        <v>928</v>
      </c>
      <c r="I20" s="306" t="s">
        <v>927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923</v>
      </c>
      <c r="G21" s="306" t="s">
        <v>924</v>
      </c>
      <c r="H21" s="372" t="s">
        <v>928</v>
      </c>
      <c r="I21" s="306" t="s">
        <v>927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923</v>
      </c>
      <c r="G22" s="306" t="s">
        <v>924</v>
      </c>
      <c r="H22" s="372" t="s">
        <v>928</v>
      </c>
      <c r="I22" s="306" t="s">
        <v>927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923</v>
      </c>
      <c r="G23" s="306" t="s">
        <v>924</v>
      </c>
      <c r="H23" s="372" t="s">
        <v>928</v>
      </c>
      <c r="I23" s="306" t="s">
        <v>929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923</v>
      </c>
      <c r="G24" s="306" t="s">
        <v>924</v>
      </c>
      <c r="H24" s="372" t="s">
        <v>928</v>
      </c>
      <c r="I24" s="306" t="s">
        <v>911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930</v>
      </c>
      <c r="G25" s="306" t="s">
        <v>924</v>
      </c>
      <c r="H25" s="372" t="s">
        <v>928</v>
      </c>
      <c r="I25" s="306" t="s">
        <v>911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930</v>
      </c>
      <c r="G26" s="306" t="s">
        <v>924</v>
      </c>
      <c r="H26" s="372" t="s">
        <v>230</v>
      </c>
      <c r="I26" s="306" t="s">
        <v>911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932</v>
      </c>
      <c r="F5" s="223" t="s">
        <v>933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934</v>
      </c>
      <c r="F6" s="282" t="s">
        <v>934</v>
      </c>
      <c r="G6" s="282" t="s">
        <v>934</v>
      </c>
      <c r="H6" s="282" t="s">
        <v>934</v>
      </c>
      <c r="I6" s="282" t="s">
        <v>934</v>
      </c>
      <c r="J6" s="392"/>
      <c r="K6" s="276"/>
      <c r="L6" s="61"/>
      <c r="M6" s="443" t="s">
        <v>727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935</v>
      </c>
      <c r="F7" s="306" t="s">
        <v>935</v>
      </c>
      <c r="G7" s="306" t="s">
        <v>935</v>
      </c>
      <c r="H7" s="306" t="s">
        <v>935</v>
      </c>
      <c r="I7" s="306" t="s">
        <v>935</v>
      </c>
      <c r="J7" s="393"/>
      <c r="K7" s="301" t="s">
        <v>230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935</v>
      </c>
      <c r="F8" s="306" t="s">
        <v>255</v>
      </c>
      <c r="G8" s="306" t="s">
        <v>66</v>
      </c>
      <c r="H8" s="306" t="s">
        <v>936</v>
      </c>
      <c r="I8" s="306" t="s">
        <v>446</v>
      </c>
      <c r="J8" s="393"/>
      <c r="K8" s="300" t="s">
        <v>230</v>
      </c>
      <c r="L8" s="61"/>
      <c r="M8" s="446" t="s">
        <v>54</v>
      </c>
      <c r="N8" s="440">
        <f>COUNTIF(E7:I27, "*YZ*")/2</f>
        <v>2</v>
      </c>
      <c r="O8" s="447" t="s">
        <v>343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936</v>
      </c>
      <c r="I9" s="306" t="s">
        <v>446</v>
      </c>
      <c r="J9" s="393"/>
      <c r="K9" s="300" t="s">
        <v>230</v>
      </c>
      <c r="L9" s="61"/>
      <c r="M9" s="446" t="s">
        <v>55</v>
      </c>
      <c r="N9" s="440">
        <f>COUNTIF(E7:I27, "*James*")/2</f>
        <v>0</v>
      </c>
      <c r="O9" s="447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473</v>
      </c>
      <c r="G10" s="306" t="s">
        <v>66</v>
      </c>
      <c r="H10" s="306" t="s">
        <v>936</v>
      </c>
      <c r="I10" s="306" t="s">
        <v>937</v>
      </c>
      <c r="J10" s="393"/>
      <c r="K10" s="300" t="s">
        <v>230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255</v>
      </c>
      <c r="F11" s="306" t="s">
        <v>473</v>
      </c>
      <c r="G11" s="306" t="s">
        <v>53</v>
      </c>
      <c r="H11" s="372" t="s">
        <v>58</v>
      </c>
      <c r="I11" s="306" t="s">
        <v>360</v>
      </c>
      <c r="J11" s="393"/>
      <c r="K11" s="300" t="s">
        <v>230</v>
      </c>
      <c r="L11" s="61"/>
      <c r="M11" s="446" t="s">
        <v>57</v>
      </c>
      <c r="N11" s="440">
        <f>COUNTIF(E7:I27, "*Rafi*")/2</f>
        <v>0</v>
      </c>
      <c r="O11" s="4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473</v>
      </c>
      <c r="G12" s="306" t="s">
        <v>53</v>
      </c>
      <c r="H12" s="372" t="s">
        <v>58</v>
      </c>
      <c r="I12" s="306" t="s">
        <v>360</v>
      </c>
      <c r="J12" s="393"/>
      <c r="K12" s="300" t="s">
        <v>230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473</v>
      </c>
      <c r="G13" s="306" t="s">
        <v>727</v>
      </c>
      <c r="H13" s="372" t="s">
        <v>58</v>
      </c>
      <c r="I13" s="306" t="s">
        <v>360</v>
      </c>
      <c r="J13" s="393"/>
      <c r="K13" s="300" t="s">
        <v>230</v>
      </c>
      <c r="L13" s="61"/>
      <c r="M13" s="446" t="s">
        <v>59</v>
      </c>
      <c r="N13" s="440">
        <f>COUNTIF(E7:I27, "*Nicholas*")/2</f>
        <v>0</v>
      </c>
      <c r="O13" s="447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230</v>
      </c>
      <c r="F14" s="306" t="s">
        <v>803</v>
      </c>
      <c r="G14" s="306" t="s">
        <v>727</v>
      </c>
      <c r="H14" s="372" t="s">
        <v>58</v>
      </c>
      <c r="I14" s="306" t="s">
        <v>360</v>
      </c>
      <c r="J14" s="393" t="s">
        <v>938</v>
      </c>
      <c r="K14" s="300" t="s">
        <v>230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230</v>
      </c>
      <c r="F15" s="306" t="s">
        <v>727</v>
      </c>
      <c r="G15" s="306" t="s">
        <v>727</v>
      </c>
      <c r="H15" s="372" t="s">
        <v>58</v>
      </c>
      <c r="I15" s="306" t="s">
        <v>360</v>
      </c>
      <c r="J15" s="393" t="s">
        <v>938</v>
      </c>
      <c r="K15" s="300" t="s">
        <v>230</v>
      </c>
      <c r="L15" s="61"/>
      <c r="M15" s="446" t="s">
        <v>61</v>
      </c>
      <c r="N15" s="440">
        <f>COUNTIF(E7:I27, "*Tai Wei*")/2</f>
        <v>0</v>
      </c>
      <c r="O15" s="447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230</v>
      </c>
      <c r="F16" s="306" t="s">
        <v>744</v>
      </c>
      <c r="G16" s="306" t="s">
        <v>939</v>
      </c>
      <c r="H16" s="336" t="s">
        <v>940</v>
      </c>
      <c r="I16" s="306" t="s">
        <v>941</v>
      </c>
      <c r="J16" s="393" t="s">
        <v>938</v>
      </c>
      <c r="K16" s="300"/>
      <c r="L16" s="61"/>
      <c r="M16" s="446" t="s">
        <v>775</v>
      </c>
      <c r="N16" s="440">
        <f>COUNTIF(E7:I27, "*Casey*")/2</f>
        <v>0</v>
      </c>
      <c r="O16" s="447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230</v>
      </c>
      <c r="F17" s="306" t="s">
        <v>744</v>
      </c>
      <c r="G17" s="306" t="s">
        <v>939</v>
      </c>
      <c r="H17" s="336" t="s">
        <v>940</v>
      </c>
      <c r="I17" s="306" t="s">
        <v>942</v>
      </c>
      <c r="J17" s="393" t="s">
        <v>938</v>
      </c>
      <c r="K17" s="300"/>
      <c r="L17" s="61"/>
      <c r="M17" s="446" t="s">
        <v>62</v>
      </c>
      <c r="N17" s="440">
        <f>COUNTIF(E7:I27, "*Vijay*")/2</f>
        <v>0</v>
      </c>
      <c r="O17" s="447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230</v>
      </c>
      <c r="F18" s="306" t="s">
        <v>744</v>
      </c>
      <c r="G18" s="306" t="s">
        <v>939</v>
      </c>
      <c r="H18" s="336" t="s">
        <v>940</v>
      </c>
      <c r="I18" s="306" t="s">
        <v>942</v>
      </c>
      <c r="J18" s="393" t="s">
        <v>938</v>
      </c>
      <c r="K18" s="300"/>
      <c r="L18" s="61"/>
      <c r="M18" s="446" t="s">
        <v>63</v>
      </c>
      <c r="N18" s="440">
        <f>COUNTIF(E7:I27, "*Griselda*")/2</f>
        <v>0</v>
      </c>
      <c r="O18" s="447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446</v>
      </c>
      <c r="F19" s="306" t="s">
        <v>744</v>
      </c>
      <c r="G19" s="306" t="s">
        <v>939</v>
      </c>
      <c r="H19" s="336" t="s">
        <v>940</v>
      </c>
      <c r="I19" s="306" t="s">
        <v>446</v>
      </c>
      <c r="J19" s="393" t="s">
        <v>938</v>
      </c>
      <c r="K19" s="300"/>
      <c r="L19" s="61"/>
      <c r="M19" s="446" t="s">
        <v>64</v>
      </c>
      <c r="N19" s="440">
        <f>COUNTIF(E7:I27, "*Haikal*")/2</f>
        <v>0</v>
      </c>
      <c r="O19" s="447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943</v>
      </c>
      <c r="F20" s="306" t="s">
        <v>744</v>
      </c>
      <c r="G20" s="306" t="s">
        <v>939</v>
      </c>
      <c r="H20" s="336" t="s">
        <v>940</v>
      </c>
      <c r="I20" s="306" t="s">
        <v>446</v>
      </c>
      <c r="J20" s="393" t="s">
        <v>938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943</v>
      </c>
      <c r="F21" s="306" t="s">
        <v>505</v>
      </c>
      <c r="G21" s="306" t="s">
        <v>944</v>
      </c>
      <c r="H21" s="336" t="s">
        <v>940</v>
      </c>
      <c r="I21" s="306" t="s">
        <v>446</v>
      </c>
      <c r="J21" s="393" t="s">
        <v>938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945</v>
      </c>
      <c r="F22" s="306" t="s">
        <v>946</v>
      </c>
      <c r="G22" s="306" t="s">
        <v>66</v>
      </c>
      <c r="H22" s="336" t="s">
        <v>940</v>
      </c>
      <c r="I22" s="306" t="s">
        <v>67</v>
      </c>
      <c r="J22" s="393" t="s">
        <v>938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945</v>
      </c>
      <c r="F23" s="306" t="s">
        <v>946</v>
      </c>
      <c r="G23" s="306" t="s">
        <v>66</v>
      </c>
      <c r="H23" s="336" t="s">
        <v>940</v>
      </c>
      <c r="I23" s="306" t="s">
        <v>67</v>
      </c>
      <c r="J23" s="393" t="s">
        <v>938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943</v>
      </c>
      <c r="F24" s="306" t="s">
        <v>946</v>
      </c>
      <c r="G24" s="306" t="s">
        <v>944</v>
      </c>
      <c r="H24" s="336" t="s">
        <v>67</v>
      </c>
      <c r="I24" s="306" t="s">
        <v>67</v>
      </c>
      <c r="J24" s="393" t="s">
        <v>938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943</v>
      </c>
      <c r="F25" s="306" t="s">
        <v>947</v>
      </c>
      <c r="G25" s="306" t="s">
        <v>944</v>
      </c>
      <c r="H25" s="336" t="s">
        <v>67</v>
      </c>
      <c r="I25" s="306" t="s">
        <v>67</v>
      </c>
      <c r="J25" s="393" t="s">
        <v>938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943</v>
      </c>
      <c r="F26" s="306" t="s">
        <v>947</v>
      </c>
      <c r="G26" s="306" t="s">
        <v>944</v>
      </c>
      <c r="H26" s="372"/>
      <c r="I26" s="372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949</v>
      </c>
      <c r="F5" s="223" t="s">
        <v>950</v>
      </c>
      <c r="G5" s="223" t="s">
        <v>951</v>
      </c>
      <c r="H5" s="223" t="s">
        <v>952</v>
      </c>
      <c r="I5" s="223" t="s">
        <v>953</v>
      </c>
      <c r="J5" s="223" t="s">
        <v>954</v>
      </c>
      <c r="K5" s="223" t="s">
        <v>955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727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957</v>
      </c>
      <c r="F7" s="306" t="s">
        <v>957</v>
      </c>
      <c r="G7" s="306" t="s">
        <v>727</v>
      </c>
      <c r="H7" s="336"/>
      <c r="I7" s="306"/>
      <c r="J7" s="393" t="s">
        <v>937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957</v>
      </c>
      <c r="F8" s="306" t="s">
        <v>957</v>
      </c>
      <c r="G8" s="306" t="s">
        <v>727</v>
      </c>
      <c r="H8" s="336" t="s">
        <v>58</v>
      </c>
      <c r="I8" s="306"/>
      <c r="J8" s="393" t="s">
        <v>937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957</v>
      </c>
      <c r="F9" s="306" t="s">
        <v>957</v>
      </c>
      <c r="G9" s="306" t="s">
        <v>958</v>
      </c>
      <c r="H9" s="336" t="s">
        <v>58</v>
      </c>
      <c r="I9" s="306" t="s">
        <v>230</v>
      </c>
      <c r="J9" s="393" t="s">
        <v>959</v>
      </c>
      <c r="K9" s="300" t="s">
        <v>960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961</v>
      </c>
      <c r="F10" s="306" t="s">
        <v>957</v>
      </c>
      <c r="G10" s="306" t="s">
        <v>962</v>
      </c>
      <c r="H10" s="336" t="s">
        <v>58</v>
      </c>
      <c r="I10" s="306" t="s">
        <v>230</v>
      </c>
      <c r="J10" s="393" t="s">
        <v>959</v>
      </c>
      <c r="K10" s="300" t="s">
        <v>963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961</v>
      </c>
      <c r="F11" s="306" t="s">
        <v>964</v>
      </c>
      <c r="G11" s="306" t="s">
        <v>230</v>
      </c>
      <c r="H11" s="372" t="s">
        <v>58</v>
      </c>
      <c r="I11" s="306" t="s">
        <v>230</v>
      </c>
      <c r="J11" s="393" t="s">
        <v>959</v>
      </c>
      <c r="K11" s="300" t="s">
        <v>963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961</v>
      </c>
      <c r="F12" s="306" t="s">
        <v>964</v>
      </c>
      <c r="G12" s="306" t="s">
        <v>230</v>
      </c>
      <c r="H12" s="372" t="s">
        <v>58</v>
      </c>
      <c r="I12" s="306" t="s">
        <v>230</v>
      </c>
      <c r="J12" s="393" t="s">
        <v>959</v>
      </c>
      <c r="K12" s="300" t="s">
        <v>963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961</v>
      </c>
      <c r="F13" s="306" t="s">
        <v>964</v>
      </c>
      <c r="G13" s="306" t="s">
        <v>230</v>
      </c>
      <c r="H13" s="372" t="s">
        <v>58</v>
      </c>
      <c r="I13" s="306" t="s">
        <v>230</v>
      </c>
      <c r="J13" s="393" t="s">
        <v>959</v>
      </c>
      <c r="K13" s="300" t="s">
        <v>963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965</v>
      </c>
      <c r="F14" s="306" t="s">
        <v>964</v>
      </c>
      <c r="G14" s="306" t="s">
        <v>230</v>
      </c>
      <c r="H14" s="372" t="s">
        <v>58</v>
      </c>
      <c r="I14" s="306" t="s">
        <v>230</v>
      </c>
      <c r="J14" s="393" t="s">
        <v>959</v>
      </c>
      <c r="K14" s="300" t="s">
        <v>963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965</v>
      </c>
      <c r="F15" s="306" t="s">
        <v>964</v>
      </c>
      <c r="G15" s="306" t="s">
        <v>446</v>
      </c>
      <c r="H15" s="372" t="s">
        <v>58</v>
      </c>
      <c r="I15" s="306" t="s">
        <v>230</v>
      </c>
      <c r="J15" s="393" t="s">
        <v>959</v>
      </c>
      <c r="K15" s="300" t="s">
        <v>963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964</v>
      </c>
      <c r="G16" s="306" t="s">
        <v>65</v>
      </c>
      <c r="H16" s="336" t="s">
        <v>967</v>
      </c>
      <c r="I16" s="306" t="s">
        <v>937</v>
      </c>
      <c r="J16" s="393" t="s">
        <v>959</v>
      </c>
      <c r="K16" s="300" t="s">
        <v>963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969</v>
      </c>
      <c r="G17" s="306" t="s">
        <v>970</v>
      </c>
      <c r="H17" s="336" t="s">
        <v>967</v>
      </c>
      <c r="I17" s="306" t="s">
        <v>937</v>
      </c>
      <c r="J17" s="393" t="s">
        <v>959</v>
      </c>
      <c r="K17" s="300" t="s">
        <v>963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971</v>
      </c>
      <c r="G18" s="306" t="s">
        <v>970</v>
      </c>
      <c r="H18" s="336" t="s">
        <v>967</v>
      </c>
      <c r="I18" s="306" t="s">
        <v>937</v>
      </c>
      <c r="J18" s="393" t="s">
        <v>959</v>
      </c>
      <c r="K18" s="300" t="s">
        <v>963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971</v>
      </c>
      <c r="G19" s="306" t="s">
        <v>970</v>
      </c>
      <c r="H19" s="336" t="s">
        <v>972</v>
      </c>
      <c r="I19" s="306" t="s">
        <v>937</v>
      </c>
      <c r="J19" s="393" t="s">
        <v>959</v>
      </c>
      <c r="K19" s="300" t="s">
        <v>963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971</v>
      </c>
      <c r="G20" s="306" t="s">
        <v>970</v>
      </c>
      <c r="H20" s="336" t="s">
        <v>972</v>
      </c>
      <c r="I20" s="306" t="s">
        <v>937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279</v>
      </c>
      <c r="G21" s="306" t="s">
        <v>970</v>
      </c>
      <c r="H21" s="336" t="s">
        <v>967</v>
      </c>
      <c r="I21" s="306" t="s">
        <v>937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973</v>
      </c>
      <c r="G22" s="306" t="s">
        <v>65</v>
      </c>
      <c r="H22" s="336" t="s">
        <v>967</v>
      </c>
      <c r="I22" s="306" t="s">
        <v>937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973</v>
      </c>
      <c r="G23" s="306" t="s">
        <v>65</v>
      </c>
      <c r="H23" s="336" t="s">
        <v>967</v>
      </c>
      <c r="I23" s="306" t="s">
        <v>937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973</v>
      </c>
      <c r="G24" s="306" t="s">
        <v>65</v>
      </c>
      <c r="H24" s="336" t="s">
        <v>488</v>
      </c>
      <c r="I24" s="306" t="s">
        <v>937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974</v>
      </c>
      <c r="G25" s="306" t="s">
        <v>65</v>
      </c>
      <c r="H25" s="336" t="s">
        <v>975</v>
      </c>
      <c r="I25" s="306" t="s">
        <v>937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976</v>
      </c>
      <c r="G26" s="306" t="s">
        <v>65</v>
      </c>
      <c r="H26" s="336" t="s">
        <v>975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2"/>
      <c r="K6" s="276"/>
      <c r="L6" s="61"/>
      <c r="M6" s="424" t="s">
        <v>727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985</v>
      </c>
      <c r="K7" s="393" t="s">
        <v>986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987</v>
      </c>
      <c r="K8" s="393" t="s">
        <v>986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230</v>
      </c>
      <c r="F9" s="306"/>
      <c r="G9" s="306" t="s">
        <v>505</v>
      </c>
      <c r="H9" s="336"/>
      <c r="I9" s="306"/>
      <c r="J9" s="393" t="s">
        <v>987</v>
      </c>
      <c r="K9" s="393" t="s">
        <v>986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/>
      <c r="G10" s="306" t="s">
        <v>230</v>
      </c>
      <c r="H10" s="336"/>
      <c r="I10" s="306"/>
      <c r="J10" s="393" t="s">
        <v>987</v>
      </c>
      <c r="K10" s="393" t="s">
        <v>986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727</v>
      </c>
      <c r="G11" s="306" t="s">
        <v>230</v>
      </c>
      <c r="H11" s="372" t="s">
        <v>54</v>
      </c>
      <c r="I11" s="306"/>
      <c r="J11" s="393" t="s">
        <v>987</v>
      </c>
      <c r="K11" s="393" t="s">
        <v>986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727</v>
      </c>
      <c r="G12" s="306" t="s">
        <v>230</v>
      </c>
      <c r="H12" s="372" t="s">
        <v>54</v>
      </c>
      <c r="I12" s="306"/>
      <c r="J12" s="393" t="s">
        <v>987</v>
      </c>
      <c r="K12" s="393" t="s">
        <v>986</v>
      </c>
      <c r="L12" s="61"/>
      <c r="M12" s="414" t="s">
        <v>58</v>
      </c>
      <c r="N12" s="417">
        <f>COUNTIF(E7:I27, "*Wei Yen*")/2</f>
        <v>0</v>
      </c>
      <c r="O12" s="419" t="s">
        <v>988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446</v>
      </c>
      <c r="F13" s="306" t="s">
        <v>727</v>
      </c>
      <c r="G13" s="306" t="s">
        <v>446</v>
      </c>
      <c r="H13" s="372" t="s">
        <v>54</v>
      </c>
      <c r="I13" s="306"/>
      <c r="J13" s="393" t="s">
        <v>987</v>
      </c>
      <c r="K13" s="393" t="s">
        <v>986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727</v>
      </c>
      <c r="F14" s="306" t="s">
        <v>727</v>
      </c>
      <c r="G14" s="306" t="s">
        <v>54</v>
      </c>
      <c r="H14" s="372" t="s">
        <v>54</v>
      </c>
      <c r="I14" s="306"/>
      <c r="J14" s="393" t="s">
        <v>987</v>
      </c>
      <c r="K14" s="393" t="s">
        <v>986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968</v>
      </c>
      <c r="F15" s="306" t="s">
        <v>727</v>
      </c>
      <c r="G15" s="306" t="s">
        <v>54</v>
      </c>
      <c r="H15" s="372" t="s">
        <v>989</v>
      </c>
      <c r="I15" s="306" t="s">
        <v>990</v>
      </c>
      <c r="J15" s="393" t="s">
        <v>987</v>
      </c>
      <c r="K15" s="393" t="s">
        <v>986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968</v>
      </c>
      <c r="F16" s="306" t="s">
        <v>727</v>
      </c>
      <c r="G16" s="306" t="s">
        <v>54</v>
      </c>
      <c r="H16" s="336" t="s">
        <v>991</v>
      </c>
      <c r="I16" s="306" t="s">
        <v>992</v>
      </c>
      <c r="J16" s="393" t="s">
        <v>987</v>
      </c>
      <c r="K16" s="393" t="s">
        <v>986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765</v>
      </c>
      <c r="G17" s="306" t="s">
        <v>65</v>
      </c>
      <c r="H17" s="336" t="s">
        <v>911</v>
      </c>
      <c r="I17" s="306" t="s">
        <v>992</v>
      </c>
      <c r="J17" s="393" t="s">
        <v>987</v>
      </c>
      <c r="K17" s="393" t="s">
        <v>986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729</v>
      </c>
      <c r="G18" s="306" t="s">
        <v>65</v>
      </c>
      <c r="H18" s="372" t="s">
        <v>928</v>
      </c>
      <c r="I18" s="306" t="s">
        <v>992</v>
      </c>
      <c r="J18" s="393" t="s">
        <v>987</v>
      </c>
      <c r="K18" s="393" t="s">
        <v>986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993</v>
      </c>
      <c r="G19" s="306" t="s">
        <v>65</v>
      </c>
      <c r="H19" s="372" t="s">
        <v>928</v>
      </c>
      <c r="I19" s="306" t="s">
        <v>989</v>
      </c>
      <c r="J19" s="393" t="s">
        <v>987</v>
      </c>
      <c r="K19" s="393" t="s">
        <v>986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994</v>
      </c>
      <c r="F20" s="306" t="s">
        <v>995</v>
      </c>
      <c r="G20" s="306" t="s">
        <v>286</v>
      </c>
      <c r="H20" s="372" t="s">
        <v>996</v>
      </c>
      <c r="I20" s="306" t="s">
        <v>928</v>
      </c>
      <c r="J20" s="393" t="s">
        <v>987</v>
      </c>
      <c r="K20" s="393" t="s">
        <v>986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998</v>
      </c>
      <c r="G21" s="306" t="s">
        <v>286</v>
      </c>
      <c r="H21" s="372" t="s">
        <v>996</v>
      </c>
      <c r="I21" s="306" t="s">
        <v>928</v>
      </c>
      <c r="J21" s="393" t="s">
        <v>987</v>
      </c>
      <c r="K21" s="393" t="s">
        <v>986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469</v>
      </c>
      <c r="F22" s="306" t="s">
        <v>998</v>
      </c>
      <c r="G22" s="306" t="s">
        <v>286</v>
      </c>
      <c r="H22" s="372" t="s">
        <v>996</v>
      </c>
      <c r="I22" s="306" t="s">
        <v>999</v>
      </c>
      <c r="J22" s="393" t="s">
        <v>987</v>
      </c>
      <c r="K22" s="393" t="s">
        <v>986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469</v>
      </c>
      <c r="F23" s="306" t="s">
        <v>998</v>
      </c>
      <c r="G23" s="306" t="s">
        <v>286</v>
      </c>
      <c r="H23" s="372" t="s">
        <v>996</v>
      </c>
      <c r="I23" s="306" t="s">
        <v>999</v>
      </c>
      <c r="J23" s="393" t="s">
        <v>987</v>
      </c>
      <c r="K23" s="393" t="s">
        <v>986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998</v>
      </c>
      <c r="G24" s="306" t="s">
        <v>286</v>
      </c>
      <c r="H24" s="372" t="s">
        <v>928</v>
      </c>
      <c r="I24" s="306" t="s">
        <v>999</v>
      </c>
      <c r="J24" s="393" t="s">
        <v>987</v>
      </c>
      <c r="K24" s="393" t="s">
        <v>986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998</v>
      </c>
      <c r="G25" s="306" t="s">
        <v>286</v>
      </c>
      <c r="H25" s="372" t="s">
        <v>928</v>
      </c>
      <c r="I25" s="306" t="s">
        <v>999</v>
      </c>
      <c r="J25" s="393" t="s">
        <v>987</v>
      </c>
      <c r="K25" s="393" t="s">
        <v>986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1000</v>
      </c>
      <c r="G26" s="306"/>
      <c r="H26" s="372" t="s">
        <v>56</v>
      </c>
      <c r="I26" s="372" t="s">
        <v>1001</v>
      </c>
      <c r="J26" s="393" t="s">
        <v>987</v>
      </c>
      <c r="K26" s="393" t="s">
        <v>986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1002</v>
      </c>
      <c r="J27" s="393" t="s">
        <v>987</v>
      </c>
      <c r="K27" s="393" t="s">
        <v>986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1002</v>
      </c>
      <c r="J28" s="393" t="s">
        <v>987</v>
      </c>
      <c r="K28" s="393" t="s">
        <v>986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1002</v>
      </c>
      <c r="J29" s="393" t="s">
        <v>987</v>
      </c>
      <c r="K29" s="393" t="s">
        <v>986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1002</v>
      </c>
      <c r="J30" s="393" t="s">
        <v>987</v>
      </c>
      <c r="K30" s="393" t="s">
        <v>986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1002</v>
      </c>
      <c r="J31" s="393" t="s">
        <v>987</v>
      </c>
      <c r="K31" s="393" t="s">
        <v>986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1002</v>
      </c>
      <c r="J32" s="393" t="s">
        <v>987</v>
      </c>
      <c r="K32" s="393" t="s">
        <v>986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1002</v>
      </c>
      <c r="J33" s="393" t="s">
        <v>987</v>
      </c>
      <c r="K33" s="393" t="s">
        <v>986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1002</v>
      </c>
      <c r="J34" s="393" t="s">
        <v>987</v>
      </c>
      <c r="K34" s="393" t="s">
        <v>986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1002</v>
      </c>
      <c r="J35" s="393" t="s">
        <v>987</v>
      </c>
      <c r="K35" s="393" t="s">
        <v>986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1002</v>
      </c>
      <c r="J36" s="393" t="s">
        <v>987</v>
      </c>
      <c r="K36" s="393" t="s">
        <v>986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1003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1005</v>
      </c>
      <c r="J5" s="223" t="s">
        <v>1006</v>
      </c>
      <c r="K5" s="223" t="s">
        <v>1007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727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06" t="s">
        <v>230</v>
      </c>
      <c r="G7" s="306" t="s">
        <v>1010</v>
      </c>
      <c r="H7" s="336" t="s">
        <v>230</v>
      </c>
      <c r="I7" s="306" t="s">
        <v>1009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230</v>
      </c>
      <c r="G8" s="306" t="s">
        <v>1010</v>
      </c>
      <c r="H8" s="336" t="s">
        <v>230</v>
      </c>
      <c r="I8" s="306" t="s">
        <v>1009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230</v>
      </c>
      <c r="G9" s="306" t="s">
        <v>908</v>
      </c>
      <c r="H9" s="336" t="s">
        <v>230</v>
      </c>
      <c r="I9" s="306" t="s">
        <v>1012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230</v>
      </c>
      <c r="G10" s="306" t="s">
        <v>908</v>
      </c>
      <c r="H10" s="336" t="s">
        <v>56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230</v>
      </c>
      <c r="F11" s="306" t="s">
        <v>230</v>
      </c>
      <c r="G11" s="306" t="s">
        <v>1013</v>
      </c>
      <c r="H11" s="372" t="s">
        <v>232</v>
      </c>
      <c r="I11" s="306" t="s">
        <v>446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56</v>
      </c>
      <c r="G12" s="306" t="s">
        <v>1013</v>
      </c>
      <c r="H12" s="372" t="s">
        <v>232</v>
      </c>
      <c r="I12" s="306" t="s">
        <v>446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56</v>
      </c>
      <c r="G13" s="306" t="s">
        <v>1013</v>
      </c>
      <c r="H13" s="372" t="s">
        <v>232</v>
      </c>
      <c r="I13" s="306" t="s">
        <v>446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989</v>
      </c>
      <c r="F14" s="306" t="s">
        <v>56</v>
      </c>
      <c r="G14" s="306" t="s">
        <v>1013</v>
      </c>
      <c r="H14" s="372" t="s">
        <v>232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908</v>
      </c>
      <c r="H15" s="372" t="s">
        <v>232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1014</v>
      </c>
      <c r="G16" s="306" t="s">
        <v>53</v>
      </c>
      <c r="H16" s="372" t="s">
        <v>1015</v>
      </c>
      <c r="I16" s="306" t="s">
        <v>428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1016</v>
      </c>
      <c r="G17" s="306" t="s">
        <v>689</v>
      </c>
      <c r="H17" s="61" t="s">
        <v>428</v>
      </c>
      <c r="I17" s="306" t="s">
        <v>428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958</v>
      </c>
      <c r="F18" s="306" t="s">
        <v>1016</v>
      </c>
      <c r="G18" s="306" t="s">
        <v>689</v>
      </c>
      <c r="H18" s="336" t="s">
        <v>1017</v>
      </c>
      <c r="I18" s="306" t="s">
        <v>276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958</v>
      </c>
      <c r="F19" s="306" t="s">
        <v>1016</v>
      </c>
      <c r="G19" s="306" t="s">
        <v>689</v>
      </c>
      <c r="H19" s="336" t="s">
        <v>230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1018</v>
      </c>
      <c r="F20" s="306" t="s">
        <v>1016</v>
      </c>
      <c r="G20" s="306" t="s">
        <v>689</v>
      </c>
      <c r="H20" s="372" t="s">
        <v>428</v>
      </c>
      <c r="I20" s="306" t="s">
        <v>446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1019</v>
      </c>
      <c r="F21" s="306" t="s">
        <v>1020</v>
      </c>
      <c r="G21" s="306" t="s">
        <v>689</v>
      </c>
      <c r="H21" s="372" t="s">
        <v>428</v>
      </c>
      <c r="I21" s="306" t="s">
        <v>446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727</v>
      </c>
      <c r="F22" s="306" t="s">
        <v>1021</v>
      </c>
      <c r="G22" s="306" t="s">
        <v>689</v>
      </c>
      <c r="H22" s="372" t="s">
        <v>230</v>
      </c>
      <c r="I22" s="306" t="s">
        <v>446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727</v>
      </c>
      <c r="F23" s="306" t="s">
        <v>1021</v>
      </c>
      <c r="G23" s="306" t="s">
        <v>689</v>
      </c>
      <c r="H23" s="372" t="s">
        <v>230</v>
      </c>
      <c r="I23" s="306" t="s">
        <v>446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727</v>
      </c>
      <c r="F24" s="306" t="s">
        <v>1022</v>
      </c>
      <c r="G24" s="306" t="s">
        <v>689</v>
      </c>
      <c r="H24" s="372" t="s">
        <v>230</v>
      </c>
      <c r="I24" s="306" t="s">
        <v>446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1023</v>
      </c>
      <c r="F25" s="306" t="s">
        <v>1024</v>
      </c>
      <c r="G25" s="306" t="s">
        <v>1025</v>
      </c>
      <c r="H25" s="372" t="s">
        <v>230</v>
      </c>
      <c r="I25" s="306" t="s">
        <v>446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1024</v>
      </c>
      <c r="G26" s="306" t="s">
        <v>1026</v>
      </c>
      <c r="H26" s="372" t="s">
        <v>230</v>
      </c>
      <c r="I26" s="306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1027</v>
      </c>
      <c r="G27" s="306" t="s">
        <v>1026</v>
      </c>
      <c r="H27" s="372" t="s">
        <v>230</v>
      </c>
      <c r="I27" s="306" t="s">
        <v>446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1028</v>
      </c>
    </row>
    <row r="49" spans="2:15">
      <c r="B49" s="387" t="s">
        <v>136</v>
      </c>
      <c r="D49" t="s">
        <v>1029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727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1032</v>
      </c>
      <c r="F7" s="306" t="s">
        <v>1032</v>
      </c>
      <c r="G7" s="306" t="s">
        <v>1032</v>
      </c>
      <c r="H7" s="306" t="s">
        <v>1032</v>
      </c>
      <c r="I7" s="306" t="s">
        <v>1032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727</v>
      </c>
      <c r="F9" s="306" t="s">
        <v>54</v>
      </c>
      <c r="G9" s="306" t="s">
        <v>1033</v>
      </c>
      <c r="H9" s="336" t="s">
        <v>58</v>
      </c>
      <c r="I9" s="306" t="s">
        <v>58</v>
      </c>
      <c r="J9" s="393"/>
      <c r="K9" s="300"/>
      <c r="L9" s="61"/>
      <c r="M9" s="415" t="s">
        <v>1023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727</v>
      </c>
      <c r="F10" s="306" t="s">
        <v>54</v>
      </c>
      <c r="G10" s="306" t="s">
        <v>1033</v>
      </c>
      <c r="H10" s="336" t="s">
        <v>1034</v>
      </c>
      <c r="I10" s="306" t="s">
        <v>1035</v>
      </c>
      <c r="J10" s="353" t="s">
        <v>1023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727</v>
      </c>
      <c r="F11" s="306" t="s">
        <v>54</v>
      </c>
      <c r="G11" s="306" t="s">
        <v>1033</v>
      </c>
      <c r="H11" s="336" t="s">
        <v>1034</v>
      </c>
      <c r="I11" s="306" t="s">
        <v>230</v>
      </c>
      <c r="J11" s="353" t="s">
        <v>1023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1036</v>
      </c>
      <c r="F12" s="306" t="s">
        <v>54</v>
      </c>
      <c r="G12" s="306" t="s">
        <v>1033</v>
      </c>
      <c r="H12" s="336" t="s">
        <v>1034</v>
      </c>
      <c r="I12" s="306" t="s">
        <v>230</v>
      </c>
      <c r="J12" s="353" t="s">
        <v>1023</v>
      </c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1036</v>
      </c>
      <c r="F13" s="306" t="s">
        <v>1032</v>
      </c>
      <c r="G13" s="306" t="s">
        <v>1033</v>
      </c>
      <c r="H13" s="336" t="s">
        <v>1035</v>
      </c>
      <c r="I13" s="306" t="s">
        <v>230</v>
      </c>
      <c r="J13" s="353" t="s">
        <v>1023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1036</v>
      </c>
      <c r="F14" s="306" t="s">
        <v>1032</v>
      </c>
      <c r="G14" s="306" t="s">
        <v>1033</v>
      </c>
      <c r="H14" s="336" t="s">
        <v>1035</v>
      </c>
      <c r="I14" s="306" t="s">
        <v>1037</v>
      </c>
      <c r="J14" s="353" t="s">
        <v>1023</v>
      </c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1036</v>
      </c>
      <c r="F15" s="306" t="s">
        <v>1032</v>
      </c>
      <c r="G15" s="306" t="s">
        <v>1038</v>
      </c>
      <c r="H15" s="336" t="s">
        <v>1035</v>
      </c>
      <c r="I15" s="306" t="s">
        <v>1039</v>
      </c>
      <c r="J15" s="353" t="s">
        <v>1023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1036</v>
      </c>
      <c r="F16" s="306" t="s">
        <v>1032</v>
      </c>
      <c r="G16" s="306" t="s">
        <v>1040</v>
      </c>
      <c r="H16" s="336" t="s">
        <v>1034</v>
      </c>
      <c r="I16" s="306" t="s">
        <v>1037</v>
      </c>
      <c r="J16" s="353" t="s">
        <v>1023</v>
      </c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1036</v>
      </c>
      <c r="F17" s="306" t="s">
        <v>1041</v>
      </c>
      <c r="G17" s="306" t="s">
        <v>1040</v>
      </c>
      <c r="H17" s="336" t="s">
        <v>1042</v>
      </c>
      <c r="I17" s="306" t="s">
        <v>1043</v>
      </c>
      <c r="J17" s="353" t="s">
        <v>1023</v>
      </c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1036</v>
      </c>
      <c r="F18" s="306" t="s">
        <v>1044</v>
      </c>
      <c r="G18" s="306" t="s">
        <v>1045</v>
      </c>
      <c r="H18" s="336" t="s">
        <v>1046</v>
      </c>
      <c r="I18" s="306" t="s">
        <v>1043</v>
      </c>
      <c r="J18" s="353" t="s">
        <v>1023</v>
      </c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1036</v>
      </c>
      <c r="F19" s="306" t="s">
        <v>1047</v>
      </c>
      <c r="G19" s="306" t="s">
        <v>229</v>
      </c>
      <c r="H19" s="336" t="s">
        <v>1046</v>
      </c>
      <c r="I19" s="306" t="s">
        <v>1048</v>
      </c>
      <c r="J19" s="353" t="s">
        <v>1023</v>
      </c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1036</v>
      </c>
      <c r="F20" s="306" t="s">
        <v>1049</v>
      </c>
      <c r="G20" s="306" t="s">
        <v>229</v>
      </c>
      <c r="H20" s="336" t="s">
        <v>1046</v>
      </c>
      <c r="I20" s="306" t="s">
        <v>230</v>
      </c>
      <c r="J20" s="353" t="s">
        <v>1023</v>
      </c>
      <c r="K20" s="300"/>
      <c r="L20" s="61"/>
      <c r="M20" s="414" t="s">
        <v>64</v>
      </c>
      <c r="N20" s="417">
        <f>COUNTIF(E7:I28, "*Haikal*")/2</f>
        <v>0</v>
      </c>
      <c r="O20" s="419" t="s">
        <v>466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731</v>
      </c>
      <c r="F21" s="306" t="s">
        <v>276</v>
      </c>
      <c r="G21" s="306" t="s">
        <v>1050</v>
      </c>
      <c r="H21" s="336" t="s">
        <v>1046</v>
      </c>
      <c r="I21" s="306" t="s">
        <v>230</v>
      </c>
      <c r="J21" s="353" t="s">
        <v>1023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731</v>
      </c>
      <c r="F22" s="306" t="s">
        <v>1051</v>
      </c>
      <c r="G22" s="306" t="s">
        <v>1050</v>
      </c>
      <c r="H22" s="336" t="s">
        <v>962</v>
      </c>
      <c r="I22" s="306" t="s">
        <v>1009</v>
      </c>
      <c r="J22" s="353" t="s">
        <v>1023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731</v>
      </c>
      <c r="F23" s="306" t="s">
        <v>54</v>
      </c>
      <c r="G23" s="306" t="s">
        <v>1052</v>
      </c>
      <c r="H23" s="336" t="s">
        <v>962</v>
      </c>
      <c r="I23" s="306" t="s">
        <v>1009</v>
      </c>
      <c r="J23" s="353" t="s">
        <v>1023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731</v>
      </c>
      <c r="F24" s="306" t="s">
        <v>968</v>
      </c>
      <c r="G24" s="306" t="s">
        <v>1053</v>
      </c>
      <c r="H24" s="372" t="s">
        <v>446</v>
      </c>
      <c r="I24" s="306" t="s">
        <v>1009</v>
      </c>
      <c r="J24" s="353" t="s">
        <v>1023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731</v>
      </c>
      <c r="F25" s="306" t="s">
        <v>1054</v>
      </c>
      <c r="G25" s="306" t="s">
        <v>1053</v>
      </c>
      <c r="H25" s="372" t="s">
        <v>446</v>
      </c>
      <c r="I25" s="306" t="s">
        <v>1009</v>
      </c>
      <c r="J25" s="353" t="s">
        <v>1023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731</v>
      </c>
      <c r="F26" s="306" t="s">
        <v>1055</v>
      </c>
      <c r="G26" s="306" t="s">
        <v>1053</v>
      </c>
      <c r="H26" s="372" t="s">
        <v>230</v>
      </c>
      <c r="I26" s="306" t="s">
        <v>1009</v>
      </c>
      <c r="J26" s="353" t="s">
        <v>1023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731</v>
      </c>
      <c r="F27" s="306" t="s">
        <v>1056</v>
      </c>
      <c r="G27" s="306" t="s">
        <v>1053</v>
      </c>
      <c r="H27" s="372" t="s">
        <v>230</v>
      </c>
      <c r="I27" s="306" t="s">
        <v>1009</v>
      </c>
      <c r="J27" s="353" t="s">
        <v>1023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731</v>
      </c>
      <c r="F28" s="306" t="s">
        <v>1057</v>
      </c>
      <c r="G28" s="306" t="s">
        <v>1058</v>
      </c>
      <c r="H28" s="372" t="s">
        <v>446</v>
      </c>
      <c r="I28" s="306" t="s">
        <v>1059</v>
      </c>
      <c r="J28" s="353" t="s">
        <v>1023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1023</v>
      </c>
      <c r="J29" s="353" t="s">
        <v>1023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1023</v>
      </c>
      <c r="J30" s="353" t="s">
        <v>1023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1023</v>
      </c>
      <c r="J31" s="353" t="s">
        <v>1023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1023</v>
      </c>
      <c r="J32" s="353" t="s">
        <v>1023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1023</v>
      </c>
      <c r="J33" s="353" t="s">
        <v>1023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1023</v>
      </c>
      <c r="J34" s="353" t="s">
        <v>1023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1062</v>
      </c>
      <c r="F5" s="223" t="s">
        <v>1063</v>
      </c>
      <c r="G5" s="223" t="s">
        <v>1064</v>
      </c>
      <c r="H5" s="223" t="s">
        <v>1065</v>
      </c>
      <c r="I5" s="223" t="s">
        <v>1066</v>
      </c>
      <c r="J5" s="223" t="s">
        <v>1067</v>
      </c>
      <c r="K5" s="223">
        <v>44936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1068</v>
      </c>
      <c r="F6" s="282" t="s">
        <v>1068</v>
      </c>
      <c r="G6" s="282" t="s">
        <v>1068</v>
      </c>
      <c r="H6" s="282" t="s">
        <v>1068</v>
      </c>
      <c r="I6" s="282" t="s">
        <v>1068</v>
      </c>
      <c r="J6" s="392"/>
      <c r="K6" s="276"/>
      <c r="L6" s="61"/>
      <c r="M6" s="424" t="s">
        <v>727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1069</v>
      </c>
      <c r="H7" s="362"/>
      <c r="I7" s="306" t="s">
        <v>1069</v>
      </c>
      <c r="J7" s="393" t="s">
        <v>230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1069</v>
      </c>
      <c r="H8" s="362"/>
      <c r="I8" s="306" t="s">
        <v>1069</v>
      </c>
      <c r="J8" s="393" t="s">
        <v>230</v>
      </c>
      <c r="K8" s="300"/>
      <c r="L8" s="61"/>
      <c r="M8" s="414" t="s">
        <v>54</v>
      </c>
      <c r="N8" s="417">
        <f>COUNTIF(E7:I28, "*YZ*")/2</f>
        <v>0</v>
      </c>
      <c r="O8" s="419" t="s">
        <v>817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230</v>
      </c>
      <c r="F9" s="306" t="s">
        <v>53</v>
      </c>
      <c r="G9" s="306" t="s">
        <v>1070</v>
      </c>
      <c r="H9" s="362"/>
      <c r="I9" s="306" t="s">
        <v>1071</v>
      </c>
      <c r="J9" s="393" t="s">
        <v>230</v>
      </c>
      <c r="K9" s="300"/>
      <c r="L9" s="61"/>
      <c r="M9" s="415" t="s">
        <v>1023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230</v>
      </c>
      <c r="F10" s="306" t="s">
        <v>53</v>
      </c>
      <c r="G10" s="306" t="s">
        <v>908</v>
      </c>
      <c r="H10" s="362"/>
      <c r="I10" s="306" t="s">
        <v>1072</v>
      </c>
      <c r="J10" s="393" t="s">
        <v>446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230</v>
      </c>
      <c r="F11" s="306" t="s">
        <v>1073</v>
      </c>
      <c r="G11" s="306" t="s">
        <v>908</v>
      </c>
      <c r="H11" s="362"/>
      <c r="I11" s="306" t="s">
        <v>1071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230</v>
      </c>
      <c r="F12" s="306" t="s">
        <v>1073</v>
      </c>
      <c r="G12" s="306" t="s">
        <v>908</v>
      </c>
      <c r="H12" s="388"/>
      <c r="I12" s="306" t="s">
        <v>1074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230</v>
      </c>
      <c r="F13" s="306" t="s">
        <v>1075</v>
      </c>
      <c r="G13" s="306" t="s">
        <v>908</v>
      </c>
      <c r="H13" s="388"/>
      <c r="I13" s="306" t="s">
        <v>1074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230</v>
      </c>
      <c r="F14" s="306" t="s">
        <v>1076</v>
      </c>
      <c r="G14" s="306" t="s">
        <v>908</v>
      </c>
      <c r="H14" s="388"/>
      <c r="I14" s="306" t="s">
        <v>1077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230</v>
      </c>
      <c r="F15" s="306" t="s">
        <v>1076</v>
      </c>
      <c r="G15" s="306" t="s">
        <v>908</v>
      </c>
      <c r="H15" s="388"/>
      <c r="I15" s="306" t="s">
        <v>1078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1079</v>
      </c>
      <c r="F16" s="306" t="s">
        <v>1076</v>
      </c>
      <c r="G16" s="306" t="s">
        <v>908</v>
      </c>
      <c r="H16" s="388"/>
      <c r="I16" s="306" t="s">
        <v>1077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1079</v>
      </c>
      <c r="F17" s="306" t="s">
        <v>1076</v>
      </c>
      <c r="G17" s="306" t="s">
        <v>1058</v>
      </c>
      <c r="H17" s="362"/>
      <c r="I17" s="306" t="s">
        <v>1077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1079</v>
      </c>
      <c r="F18" s="306" t="s">
        <v>1080</v>
      </c>
      <c r="G18" s="306" t="s">
        <v>1081</v>
      </c>
      <c r="H18" s="362"/>
      <c r="I18" s="306" t="s">
        <v>1077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928</v>
      </c>
      <c r="F19" s="306" t="s">
        <v>1082</v>
      </c>
      <c r="G19" s="306" t="s">
        <v>1081</v>
      </c>
      <c r="H19" s="388"/>
      <c r="I19" s="306" t="s">
        <v>1077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1002</v>
      </c>
      <c r="F20" s="306" t="s">
        <v>1083</v>
      </c>
      <c r="G20" s="306" t="s">
        <v>1081</v>
      </c>
      <c r="H20" s="388"/>
      <c r="I20" s="306" t="s">
        <v>1010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1084</v>
      </c>
      <c r="G21" s="306" t="s">
        <v>1026</v>
      </c>
      <c r="H21" s="388"/>
      <c r="I21" s="306" t="s">
        <v>1010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1084</v>
      </c>
      <c r="G22" s="306" t="s">
        <v>1058</v>
      </c>
      <c r="H22" s="388"/>
      <c r="I22" s="306" t="s">
        <v>1010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1084</v>
      </c>
      <c r="G23" s="306" t="s">
        <v>1085</v>
      </c>
      <c r="H23" s="388"/>
      <c r="I23" s="306" t="s">
        <v>1010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1084</v>
      </c>
      <c r="G24" s="306" t="s">
        <v>1086</v>
      </c>
      <c r="H24" s="388"/>
      <c r="I24" s="306" t="s">
        <v>1010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1087</v>
      </c>
      <c r="G25" s="306" t="s">
        <v>1086</v>
      </c>
      <c r="H25" s="388"/>
      <c r="I25" s="306" t="s">
        <v>1010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1088</v>
      </c>
      <c r="G26" s="306" t="s">
        <v>1086</v>
      </c>
      <c r="H26" s="388"/>
      <c r="I26" s="306" t="s">
        <v>908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1089</v>
      </c>
      <c r="G27" s="372" t="s">
        <v>488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1089</v>
      </c>
      <c r="G28" s="372" t="s">
        <v>488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 t="s">
        <v>1097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392"/>
      <c r="K6" s="276"/>
      <c r="L6" s="61"/>
      <c r="M6" s="424" t="s">
        <v>727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231</v>
      </c>
      <c r="F7" s="306" t="s">
        <v>1098</v>
      </c>
      <c r="G7" s="306" t="s">
        <v>54</v>
      </c>
      <c r="H7" s="306" t="s">
        <v>276</v>
      </c>
      <c r="I7" s="336" t="s">
        <v>1099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1012</v>
      </c>
      <c r="G8" s="306" t="s">
        <v>54</v>
      </c>
      <c r="H8" s="306" t="s">
        <v>276</v>
      </c>
      <c r="I8" s="372" t="s">
        <v>1058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1100</v>
      </c>
      <c r="G9" s="372" t="s">
        <v>230</v>
      </c>
      <c r="H9" s="306" t="s">
        <v>276</v>
      </c>
      <c r="I9" s="372" t="s">
        <v>1058</v>
      </c>
      <c r="J9" s="393"/>
      <c r="K9" s="300"/>
      <c r="L9" s="61"/>
      <c r="M9" s="415" t="s">
        <v>1023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1101</v>
      </c>
      <c r="G10" s="372" t="s">
        <v>230</v>
      </c>
      <c r="H10" s="306" t="s">
        <v>276</v>
      </c>
      <c r="I10" s="372" t="s">
        <v>1058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1101</v>
      </c>
      <c r="G11" s="213" t="s">
        <v>230</v>
      </c>
      <c r="H11" s="306" t="s">
        <v>1102</v>
      </c>
      <c r="I11" s="372" t="s">
        <v>1058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1103</v>
      </c>
      <c r="G12" s="336" t="s">
        <v>928</v>
      </c>
      <c r="H12" s="306" t="s">
        <v>1102</v>
      </c>
      <c r="I12" s="372" t="s">
        <v>1058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1079</v>
      </c>
      <c r="G13" s="336" t="s">
        <v>928</v>
      </c>
      <c r="H13" s="306" t="s">
        <v>1102</v>
      </c>
      <c r="I13" s="372" t="s">
        <v>1058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285</v>
      </c>
      <c r="G14" s="336" t="s">
        <v>928</v>
      </c>
      <c r="H14" s="306" t="s">
        <v>1102</v>
      </c>
      <c r="I14" s="372" t="s">
        <v>1058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285</v>
      </c>
      <c r="G15" s="336" t="s">
        <v>928</v>
      </c>
      <c r="H15" s="306" t="s">
        <v>1102</v>
      </c>
      <c r="I15" s="372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1104</v>
      </c>
      <c r="G16" s="336" t="s">
        <v>928</v>
      </c>
      <c r="H16" s="306" t="s">
        <v>1102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74" t="s">
        <v>1107</v>
      </c>
      <c r="G17" s="336" t="s">
        <v>928</v>
      </c>
      <c r="H17" s="306" t="s">
        <v>1102</v>
      </c>
      <c r="I17" s="336" t="s">
        <v>229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469</v>
      </c>
      <c r="F18" s="374" t="s">
        <v>1104</v>
      </c>
      <c r="G18" s="372" t="s">
        <v>1108</v>
      </c>
      <c r="H18" s="306" t="s">
        <v>1102</v>
      </c>
      <c r="I18" s="33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469</v>
      </c>
      <c r="F19" s="374" t="s">
        <v>285</v>
      </c>
      <c r="G19" s="213" t="s">
        <v>1108</v>
      </c>
      <c r="H19" s="306" t="s">
        <v>1102</v>
      </c>
      <c r="I19" s="336" t="s">
        <v>1109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469</v>
      </c>
      <c r="F20" s="374" t="s">
        <v>285</v>
      </c>
      <c r="G20" s="213" t="s">
        <v>1110</v>
      </c>
      <c r="H20" s="306" t="s">
        <v>1102</v>
      </c>
      <c r="I20" s="372" t="s">
        <v>1111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1112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469</v>
      </c>
      <c r="F21" s="374" t="s">
        <v>1113</v>
      </c>
      <c r="G21" s="213" t="s">
        <v>1079</v>
      </c>
      <c r="H21" s="336" t="s">
        <v>1114</v>
      </c>
      <c r="I21" s="372" t="s">
        <v>1111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469</v>
      </c>
      <c r="F22" s="374" t="s">
        <v>1113</v>
      </c>
      <c r="G22" s="372" t="s">
        <v>1014</v>
      </c>
      <c r="H22" s="336" t="s">
        <v>1114</v>
      </c>
      <c r="I22" s="372" t="s">
        <v>1111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469</v>
      </c>
      <c r="F23" s="374" t="s">
        <v>446</v>
      </c>
      <c r="G23" s="372" t="s">
        <v>1115</v>
      </c>
      <c r="H23" s="336" t="s">
        <v>1116</v>
      </c>
      <c r="I23" s="372" t="s">
        <v>1117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469</v>
      </c>
      <c r="F24" s="374" t="s">
        <v>446</v>
      </c>
      <c r="G24" s="372" t="s">
        <v>1118</v>
      </c>
      <c r="H24" s="336" t="s">
        <v>1116</v>
      </c>
      <c r="I24" s="372" t="s">
        <v>1117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1106</v>
      </c>
      <c r="F25" s="374" t="s">
        <v>446</v>
      </c>
      <c r="G25" s="372" t="s">
        <v>1119</v>
      </c>
      <c r="H25" s="372" t="s">
        <v>53</v>
      </c>
      <c r="I25" s="372" t="s">
        <v>1120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232</v>
      </c>
      <c r="F26" s="374" t="s">
        <v>1121</v>
      </c>
      <c r="G26" s="372" t="s">
        <v>1119</v>
      </c>
      <c r="H26" s="372" t="s">
        <v>53</v>
      </c>
      <c r="I26" s="372" t="s">
        <v>1120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232</v>
      </c>
      <c r="F27" s="374" t="s">
        <v>1121</v>
      </c>
      <c r="G27" s="372" t="s">
        <v>1119</v>
      </c>
      <c r="H27" s="372" t="s">
        <v>53</v>
      </c>
      <c r="I27" s="372" t="s">
        <v>1120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232</v>
      </c>
      <c r="F28" s="374" t="s">
        <v>1121</v>
      </c>
      <c r="G28" s="372" t="s">
        <v>1119</v>
      </c>
      <c r="H28" s="372" t="s">
        <v>53</v>
      </c>
      <c r="I28" s="372" t="s">
        <v>1120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1124</v>
      </c>
      <c r="H5" s="223" t="s">
        <v>1125</v>
      </c>
      <c r="I5" s="223" t="s">
        <v>1126</v>
      </c>
      <c r="J5" s="360" t="s">
        <v>1127</v>
      </c>
      <c r="K5" s="223" t="s">
        <v>1128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0"/>
      <c r="K6" s="276"/>
      <c r="L6" s="61"/>
      <c r="M6" s="424" t="s">
        <v>727</v>
      </c>
      <c r="N6" s="417">
        <f>COUNTIF(E7:I28, "*Rowvan*")/2</f>
        <v>0</v>
      </c>
      <c r="O6" s="432" t="s">
        <v>1129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1130</v>
      </c>
      <c r="F7" s="373" t="s">
        <v>1012</v>
      </c>
      <c r="G7" s="372" t="s">
        <v>1130</v>
      </c>
      <c r="H7" s="336" t="s">
        <v>989</v>
      </c>
      <c r="I7" s="336" t="s">
        <v>230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1130</v>
      </c>
      <c r="F8" s="373" t="s">
        <v>1012</v>
      </c>
      <c r="G8" s="436" t="s">
        <v>1130</v>
      </c>
      <c r="H8" s="336" t="s">
        <v>989</v>
      </c>
      <c r="I8" s="372" t="s">
        <v>230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1130</v>
      </c>
      <c r="F9" s="372" t="s">
        <v>1012</v>
      </c>
      <c r="G9" s="302" t="s">
        <v>1131</v>
      </c>
      <c r="H9" s="336" t="s">
        <v>989</v>
      </c>
      <c r="I9" s="372" t="s">
        <v>230</v>
      </c>
      <c r="J9" s="391"/>
      <c r="K9" s="300"/>
      <c r="L9" s="61"/>
      <c r="M9" s="415" t="s">
        <v>1023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1130</v>
      </c>
      <c r="F10" s="336" t="s">
        <v>1132</v>
      </c>
      <c r="G10" s="302" t="s">
        <v>1131</v>
      </c>
      <c r="H10" s="336" t="s">
        <v>989</v>
      </c>
      <c r="I10" s="372" t="s">
        <v>230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1130</v>
      </c>
      <c r="F11" s="336" t="s">
        <v>1020</v>
      </c>
      <c r="G11" s="302" t="s">
        <v>1133</v>
      </c>
      <c r="H11" s="336" t="s">
        <v>989</v>
      </c>
      <c r="I11" s="372" t="s">
        <v>230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1131</v>
      </c>
      <c r="F12" s="336" t="s">
        <v>58</v>
      </c>
      <c r="G12" s="302" t="s">
        <v>1133</v>
      </c>
      <c r="H12" s="336" t="s">
        <v>989</v>
      </c>
      <c r="I12" s="372" t="s">
        <v>230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1131</v>
      </c>
      <c r="F13" s="434" t="s">
        <v>54</v>
      </c>
      <c r="G13" s="302" t="s">
        <v>1133</v>
      </c>
      <c r="H13" s="372" t="s">
        <v>230</v>
      </c>
      <c r="I13" s="372" t="s">
        <v>230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1131</v>
      </c>
      <c r="F14" s="435" t="s">
        <v>1134</v>
      </c>
      <c r="G14" s="302" t="s">
        <v>1133</v>
      </c>
      <c r="H14" s="372" t="s">
        <v>230</v>
      </c>
      <c r="I14" s="372" t="s">
        <v>230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1131</v>
      </c>
      <c r="F15" s="435" t="s">
        <v>1134</v>
      </c>
      <c r="G15" s="302" t="s">
        <v>54</v>
      </c>
      <c r="H15" s="372" t="s">
        <v>230</v>
      </c>
      <c r="I15" s="372" t="s">
        <v>230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1135</v>
      </c>
      <c r="F16" s="374" t="s">
        <v>1134</v>
      </c>
      <c r="G16" s="355" t="s">
        <v>54</v>
      </c>
      <c r="H16" s="372" t="s">
        <v>1136</v>
      </c>
      <c r="I16" s="372" t="s">
        <v>230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06" t="s">
        <v>1138</v>
      </c>
      <c r="G17" s="336" t="s">
        <v>469</v>
      </c>
      <c r="H17" s="372" t="s">
        <v>428</v>
      </c>
      <c r="I17" s="372" t="s">
        <v>54</v>
      </c>
      <c r="J17" s="391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1139</v>
      </c>
      <c r="F18" s="374" t="s">
        <v>1134</v>
      </c>
      <c r="G18" s="372" t="s">
        <v>469</v>
      </c>
      <c r="H18" s="372" t="s">
        <v>1140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428</v>
      </c>
      <c r="F19" s="374" t="s">
        <v>1141</v>
      </c>
      <c r="G19" s="372" t="s">
        <v>469</v>
      </c>
      <c r="H19" s="372" t="s">
        <v>1140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1142</v>
      </c>
      <c r="F20" s="374" t="s">
        <v>1143</v>
      </c>
      <c r="G20" s="372" t="s">
        <v>469</v>
      </c>
      <c r="H20" s="372" t="s">
        <v>1140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1142</v>
      </c>
      <c r="F21" s="374" t="s">
        <v>1144</v>
      </c>
      <c r="G21" s="372" t="s">
        <v>469</v>
      </c>
      <c r="H21" s="372" t="s">
        <v>1145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1142</v>
      </c>
      <c r="F22" s="374" t="s">
        <v>1144</v>
      </c>
      <c r="G22" s="437" t="s">
        <v>1146</v>
      </c>
      <c r="H22" s="372" t="s">
        <v>1145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1147</v>
      </c>
      <c r="G23" s="437" t="s">
        <v>1146</v>
      </c>
      <c r="H23" s="372" t="s">
        <v>1145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1147</v>
      </c>
      <c r="G24" s="370" t="s">
        <v>56</v>
      </c>
      <c r="H24" s="372" t="s">
        <v>1023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1148</v>
      </c>
      <c r="G25" s="370" t="s">
        <v>56</v>
      </c>
      <c r="H25" s="372" t="s">
        <v>1023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1152</v>
      </c>
      <c r="F6" s="282" t="s">
        <v>1152</v>
      </c>
      <c r="G6" s="282" t="s">
        <v>1152</v>
      </c>
      <c r="H6" s="282" t="s">
        <v>1152</v>
      </c>
      <c r="I6" s="282" t="s">
        <v>1152</v>
      </c>
      <c r="J6" s="298"/>
      <c r="K6" s="276"/>
      <c r="L6" s="61"/>
      <c r="M6" s="424" t="s">
        <v>727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1153</v>
      </c>
      <c r="F7" s="373" t="s">
        <v>1154</v>
      </c>
      <c r="G7" s="372" t="s">
        <v>1155</v>
      </c>
      <c r="H7" s="336" t="s">
        <v>1155</v>
      </c>
      <c r="I7" s="336" t="s">
        <v>1155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1153</v>
      </c>
      <c r="F8" s="306" t="s">
        <v>962</v>
      </c>
      <c r="G8" s="372" t="s">
        <v>1155</v>
      </c>
      <c r="H8" s="372" t="s">
        <v>230</v>
      </c>
      <c r="I8" s="372" t="s">
        <v>230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962</v>
      </c>
      <c r="F9" s="306" t="s">
        <v>1156</v>
      </c>
      <c r="G9" s="372" t="s">
        <v>1157</v>
      </c>
      <c r="H9" s="372" t="s">
        <v>230</v>
      </c>
      <c r="I9" s="372" t="s">
        <v>230</v>
      </c>
      <c r="J9" s="318"/>
      <c r="K9" s="300"/>
      <c r="L9" s="61"/>
      <c r="M9" s="415" t="s">
        <v>1023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962</v>
      </c>
      <c r="F10" s="306" t="s">
        <v>1156</v>
      </c>
      <c r="G10" s="372" t="s">
        <v>1158</v>
      </c>
      <c r="H10" s="372" t="s">
        <v>230</v>
      </c>
      <c r="I10" s="372" t="s">
        <v>230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962</v>
      </c>
      <c r="F11" s="306" t="s">
        <v>1156</v>
      </c>
      <c r="G11" s="372" t="s">
        <v>1158</v>
      </c>
      <c r="H11" s="372" t="s">
        <v>230</v>
      </c>
      <c r="I11" s="372" t="s">
        <v>230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962</v>
      </c>
      <c r="F12" s="431" t="s">
        <v>58</v>
      </c>
      <c r="G12" s="372" t="s">
        <v>1158</v>
      </c>
      <c r="H12" s="372" t="s">
        <v>230</v>
      </c>
      <c r="I12" s="372" t="s">
        <v>928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962</v>
      </c>
      <c r="F13" s="373" t="s">
        <v>58</v>
      </c>
      <c r="G13" s="372" t="s">
        <v>1158</v>
      </c>
      <c r="H13" s="372" t="s">
        <v>230</v>
      </c>
      <c r="I13" s="372" t="s">
        <v>928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1159</v>
      </c>
      <c r="F14" s="430" t="s">
        <v>1160</v>
      </c>
      <c r="G14" s="372" t="s">
        <v>1158</v>
      </c>
      <c r="H14" s="372" t="s">
        <v>230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1159</v>
      </c>
      <c r="F15" s="374" t="s">
        <v>56</v>
      </c>
      <c r="G15" s="372" t="s">
        <v>1158</v>
      </c>
      <c r="H15" s="372" t="s">
        <v>230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962</v>
      </c>
      <c r="F16" s="374" t="s">
        <v>1134</v>
      </c>
      <c r="G16" s="372" t="s">
        <v>1136</v>
      </c>
      <c r="H16" s="372" t="s">
        <v>230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1161</v>
      </c>
      <c r="F17" s="374" t="s">
        <v>1134</v>
      </c>
      <c r="G17" s="372" t="s">
        <v>1136</v>
      </c>
      <c r="H17" s="336" t="s">
        <v>53</v>
      </c>
      <c r="I17" s="372" t="s">
        <v>56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1134</v>
      </c>
      <c r="G18" s="372" t="s">
        <v>1136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56</v>
      </c>
      <c r="G19" s="372" t="s">
        <v>1162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56</v>
      </c>
      <c r="G20" s="372" t="s">
        <v>1162</v>
      </c>
      <c r="H20" s="336" t="s">
        <v>53</v>
      </c>
      <c r="I20" s="336" t="s">
        <v>1163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727</v>
      </c>
      <c r="G21" s="372" t="s">
        <v>1164</v>
      </c>
      <c r="H21" s="336" t="s">
        <v>53</v>
      </c>
      <c r="I21" s="336" t="s">
        <v>1163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285</v>
      </c>
      <c r="F22" s="374" t="s">
        <v>727</v>
      </c>
      <c r="G22" s="372" t="s">
        <v>1164</v>
      </c>
      <c r="H22" s="336" t="s">
        <v>53</v>
      </c>
      <c r="I22" s="336" t="s">
        <v>1163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1159</v>
      </c>
      <c r="F23" s="374" t="s">
        <v>1166</v>
      </c>
      <c r="G23" s="372" t="s">
        <v>1167</v>
      </c>
      <c r="H23" s="336" t="s">
        <v>53</v>
      </c>
      <c r="I23" s="336" t="s">
        <v>1163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1159</v>
      </c>
      <c r="F24" s="374" t="s">
        <v>1166</v>
      </c>
      <c r="G24" s="372" t="s">
        <v>1168</v>
      </c>
      <c r="H24" s="374" t="s">
        <v>957</v>
      </c>
      <c r="I24" s="336" t="s">
        <v>928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1159</v>
      </c>
      <c r="F25" s="374" t="s">
        <v>1169</v>
      </c>
      <c r="G25" s="372" t="s">
        <v>1170</v>
      </c>
      <c r="H25" s="374" t="s">
        <v>957</v>
      </c>
      <c r="I25" s="336" t="s">
        <v>928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1159</v>
      </c>
      <c r="F26" s="374" t="s">
        <v>1169</v>
      </c>
      <c r="G26" s="372" t="s">
        <v>1170</v>
      </c>
      <c r="H26" s="374" t="s">
        <v>957</v>
      </c>
      <c r="I26" s="336" t="s">
        <v>928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1169</v>
      </c>
      <c r="G27" s="372" t="s">
        <v>1170</v>
      </c>
      <c r="H27" s="374" t="s">
        <v>957</v>
      </c>
      <c r="I27" s="336" t="s">
        <v>928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1169</v>
      </c>
      <c r="G28" s="372" t="s">
        <v>1170</v>
      </c>
      <c r="H28" s="374" t="s">
        <v>957</v>
      </c>
      <c r="I28" s="336" t="s">
        <v>928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1173</v>
      </c>
      <c r="F5" s="223" t="s">
        <v>1174</v>
      </c>
      <c r="G5" s="223" t="s">
        <v>1175</v>
      </c>
      <c r="H5" s="360" t="s">
        <v>1176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427" t="s">
        <v>1031</v>
      </c>
      <c r="G6" s="429" t="s">
        <v>1031</v>
      </c>
      <c r="H6" s="428"/>
      <c r="I6" s="282" t="s">
        <v>1031</v>
      </c>
      <c r="J6" s="298"/>
      <c r="K6" s="276"/>
      <c r="L6" s="61"/>
      <c r="M6" s="424" t="s">
        <v>727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1014</v>
      </c>
      <c r="F7" s="336" t="s">
        <v>1177</v>
      </c>
      <c r="G7" s="374" t="s">
        <v>1014</v>
      </c>
      <c r="H7" s="362"/>
      <c r="I7" s="336" t="s">
        <v>1014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1178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1177</v>
      </c>
      <c r="G8" s="374" t="s">
        <v>1014</v>
      </c>
      <c r="H8" s="362"/>
      <c r="I8" s="336" t="s">
        <v>1014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1177</v>
      </c>
      <c r="G9" s="374" t="s">
        <v>1014</v>
      </c>
      <c r="H9" s="362"/>
      <c r="I9" s="336" t="s">
        <v>1179</v>
      </c>
      <c r="J9" s="318"/>
      <c r="K9" s="300"/>
      <c r="L9" s="61"/>
      <c r="M9" s="415" t="s">
        <v>1023</v>
      </c>
      <c r="N9" s="417">
        <f>COUNTIF(E7:I28, "*Henry*")/2</f>
        <v>0</v>
      </c>
      <c r="O9" s="413" t="s">
        <v>1180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1177</v>
      </c>
      <c r="G10" s="374" t="s">
        <v>1014</v>
      </c>
      <c r="H10" s="362"/>
      <c r="I10" s="336" t="s">
        <v>1179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266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1177</v>
      </c>
      <c r="G11" s="374" t="s">
        <v>1014</v>
      </c>
      <c r="H11" s="362"/>
      <c r="I11" s="336" t="s">
        <v>230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1014</v>
      </c>
      <c r="G12" s="374" t="s">
        <v>1014</v>
      </c>
      <c r="H12" s="388"/>
      <c r="I12" s="336" t="s">
        <v>230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1181</v>
      </c>
      <c r="G13" s="336" t="s">
        <v>1177</v>
      </c>
      <c r="H13" s="388"/>
      <c r="I13" s="336" t="s">
        <v>230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703</v>
      </c>
      <c r="G14" s="336" t="s">
        <v>1177</v>
      </c>
      <c r="H14" s="388"/>
      <c r="I14" s="336" t="s">
        <v>230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703</v>
      </c>
      <c r="G15" s="336" t="s">
        <v>1177</v>
      </c>
      <c r="H15" s="388"/>
      <c r="I15" s="336" t="s">
        <v>1182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232</v>
      </c>
      <c r="F16" s="374" t="s">
        <v>64</v>
      </c>
      <c r="G16" s="336" t="s">
        <v>1177</v>
      </c>
      <c r="H16" s="388"/>
      <c r="I16" s="336" t="s">
        <v>1182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232</v>
      </c>
      <c r="F17" s="374" t="s">
        <v>64</v>
      </c>
      <c r="G17" s="336" t="s">
        <v>1183</v>
      </c>
      <c r="H17" s="362"/>
      <c r="I17" s="336" t="s">
        <v>1130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232</v>
      </c>
      <c r="F18" s="374" t="s">
        <v>727</v>
      </c>
      <c r="G18" s="336" t="s">
        <v>1183</v>
      </c>
      <c r="H18" s="362"/>
      <c r="I18" s="336" t="s">
        <v>1184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232</v>
      </c>
      <c r="F19" s="374" t="s">
        <v>727</v>
      </c>
      <c r="G19" s="336" t="s">
        <v>1183</v>
      </c>
      <c r="H19" s="388"/>
      <c r="I19" s="336" t="s">
        <v>1185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232</v>
      </c>
      <c r="F20" s="374" t="s">
        <v>1186</v>
      </c>
      <c r="G20" s="336" t="s">
        <v>1183</v>
      </c>
      <c r="H20" s="388"/>
      <c r="I20" s="336" t="s">
        <v>1185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1187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232</v>
      </c>
      <c r="F21" s="374" t="s">
        <v>1186</v>
      </c>
      <c r="G21" s="336" t="s">
        <v>1183</v>
      </c>
      <c r="H21" s="388"/>
      <c r="I21" s="336" t="s">
        <v>1185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1165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727</v>
      </c>
      <c r="F22" s="374" t="s">
        <v>1186</v>
      </c>
      <c r="G22" s="336" t="s">
        <v>1177</v>
      </c>
      <c r="H22" s="388"/>
      <c r="I22" s="336" t="s">
        <v>1185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727</v>
      </c>
      <c r="F23" s="374" t="s">
        <v>1186</v>
      </c>
      <c r="G23" s="372" t="s">
        <v>446</v>
      </c>
      <c r="H23" s="388"/>
      <c r="I23" s="336" t="s">
        <v>1185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727</v>
      </c>
      <c r="F24" s="374" t="s">
        <v>1186</v>
      </c>
      <c r="G24" s="372" t="s">
        <v>446</v>
      </c>
      <c r="H24" s="388"/>
      <c r="I24" s="336" t="s">
        <v>1188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727</v>
      </c>
      <c r="F25" s="374" t="s">
        <v>1186</v>
      </c>
      <c r="G25" s="372" t="s">
        <v>446</v>
      </c>
      <c r="H25" s="388"/>
      <c r="I25" s="336" t="s">
        <v>1189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1190</v>
      </c>
      <c r="G26" s="372" t="s">
        <v>446</v>
      </c>
      <c r="H26" s="388"/>
      <c r="I26" s="372" t="s">
        <v>1188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1190</v>
      </c>
      <c r="G27" s="372" t="s">
        <v>446</v>
      </c>
      <c r="H27" s="388"/>
      <c r="I27" s="372" t="s">
        <v>1188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1190</v>
      </c>
      <c r="G28" s="372" t="s">
        <v>446</v>
      </c>
      <c r="H28" s="388"/>
      <c r="I28" s="372" t="s">
        <v>1188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1192</v>
      </c>
      <c r="F5" s="223" t="s">
        <v>1193</v>
      </c>
      <c r="G5" s="223" t="s">
        <v>1194</v>
      </c>
      <c r="H5" s="223" t="s">
        <v>1195</v>
      </c>
      <c r="I5" s="223" t="s">
        <v>1196</v>
      </c>
      <c r="J5" s="223" t="s">
        <v>1197</v>
      </c>
      <c r="K5" s="223" t="s">
        <v>1198</v>
      </c>
      <c r="L5" s="61"/>
      <c r="M5" s="376" t="s">
        <v>80</v>
      </c>
      <c r="N5" s="404" t="s">
        <v>81</v>
      </c>
      <c r="O5" s="411" t="s">
        <v>815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97" t="s">
        <v>53</v>
      </c>
      <c r="N6" s="405">
        <f>COUNTIF(E8:I29, "*YB*")/2</f>
        <v>7</v>
      </c>
      <c r="O6" s="408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1206</v>
      </c>
      <c r="F7" s="282" t="s">
        <v>1206</v>
      </c>
      <c r="G7" s="282" t="s">
        <v>1206</v>
      </c>
      <c r="H7" s="282" t="s">
        <v>1206</v>
      </c>
      <c r="I7" s="282" t="s">
        <v>1206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1207</v>
      </c>
      <c r="F8" s="373" t="s">
        <v>55</v>
      </c>
      <c r="G8" s="372" t="s">
        <v>54</v>
      </c>
      <c r="H8" s="412" t="s">
        <v>54</v>
      </c>
      <c r="I8" s="336" t="s">
        <v>1208</v>
      </c>
      <c r="J8" s="318"/>
      <c r="K8" s="301"/>
      <c r="L8" s="61"/>
      <c r="M8" s="399" t="s">
        <v>1023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1207</v>
      </c>
      <c r="F9" s="373" t="s">
        <v>55</v>
      </c>
      <c r="G9" s="372" t="s">
        <v>54</v>
      </c>
      <c r="H9" s="370" t="s">
        <v>54</v>
      </c>
      <c r="I9" s="336" t="s">
        <v>1208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1207</v>
      </c>
      <c r="F10" s="306" t="s">
        <v>55</v>
      </c>
      <c r="G10" s="372" t="s">
        <v>279</v>
      </c>
      <c r="H10" s="370" t="s">
        <v>54</v>
      </c>
      <c r="I10" s="336" t="s">
        <v>1208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1209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1207</v>
      </c>
      <c r="F11" s="306" t="s">
        <v>1210</v>
      </c>
      <c r="G11" s="372" t="s">
        <v>279</v>
      </c>
      <c r="H11" s="370" t="s">
        <v>54</v>
      </c>
      <c r="I11" s="336" t="s">
        <v>1208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1207</v>
      </c>
      <c r="F12" s="306" t="s">
        <v>1210</v>
      </c>
      <c r="G12" s="372" t="s">
        <v>279</v>
      </c>
      <c r="H12" s="370" t="s">
        <v>54</v>
      </c>
      <c r="I12" s="336" t="s">
        <v>1208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1207</v>
      </c>
      <c r="F13" s="374" t="s">
        <v>1211</v>
      </c>
      <c r="G13" s="372" t="s">
        <v>54</v>
      </c>
      <c r="H13" s="370" t="s">
        <v>54</v>
      </c>
      <c r="I13" s="336" t="s">
        <v>1208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1207</v>
      </c>
      <c r="F14" s="374" t="s">
        <v>1211</v>
      </c>
      <c r="G14" s="372" t="s">
        <v>54</v>
      </c>
      <c r="H14" s="370" t="s">
        <v>54</v>
      </c>
      <c r="I14" s="336" t="s">
        <v>1208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1212</v>
      </c>
      <c r="G15" s="372" t="s">
        <v>54</v>
      </c>
      <c r="H15" s="370" t="s">
        <v>54</v>
      </c>
      <c r="I15" s="336" t="s">
        <v>1208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1212</v>
      </c>
      <c r="G16" s="372" t="s">
        <v>54</v>
      </c>
      <c r="H16" s="370" t="s">
        <v>1213</v>
      </c>
      <c r="I16" s="372" t="s">
        <v>53</v>
      </c>
      <c r="J16" s="318"/>
      <c r="K16" s="300"/>
      <c r="L16" s="61"/>
      <c r="M16" s="401" t="s">
        <v>775</v>
      </c>
      <c r="N16" s="406">
        <f>COUNTIF(E8:I29, "*Casey*")/2</f>
        <v>0</v>
      </c>
      <c r="O16" s="410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1214</v>
      </c>
      <c r="G17" s="372" t="s">
        <v>54</v>
      </c>
      <c r="H17" s="370" t="s">
        <v>1213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232</v>
      </c>
      <c r="F18" s="374" t="s">
        <v>1215</v>
      </c>
      <c r="G18" s="372" t="s">
        <v>54</v>
      </c>
      <c r="H18" s="336" t="s">
        <v>1216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232</v>
      </c>
      <c r="F19" s="374" t="s">
        <v>1217</v>
      </c>
      <c r="G19" s="372" t="s">
        <v>54</v>
      </c>
      <c r="H19" s="336" t="s">
        <v>1216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232</v>
      </c>
      <c r="F20" s="374" t="s">
        <v>1217</v>
      </c>
      <c r="G20" s="372" t="s">
        <v>54</v>
      </c>
      <c r="H20" s="336" t="s">
        <v>1216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1165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232</v>
      </c>
      <c r="F21" s="374" t="s">
        <v>1217</v>
      </c>
      <c r="G21" s="372" t="s">
        <v>54</v>
      </c>
      <c r="H21" s="336" t="s">
        <v>1216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1217</v>
      </c>
      <c r="G22" s="372" t="s">
        <v>54</v>
      </c>
      <c r="H22" s="336" t="s">
        <v>1216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1218</v>
      </c>
      <c r="G23" s="372" t="s">
        <v>54</v>
      </c>
      <c r="H23" s="336" t="s">
        <v>1216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1219</v>
      </c>
      <c r="G24" s="370" t="s">
        <v>54</v>
      </c>
      <c r="H24" s="336" t="s">
        <v>1216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1220</v>
      </c>
      <c r="G25" s="370" t="s">
        <v>54</v>
      </c>
      <c r="H25" s="336" t="s">
        <v>1216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1220</v>
      </c>
      <c r="G26" s="370" t="s">
        <v>54</v>
      </c>
      <c r="H26" s="370" t="s">
        <v>1221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1220</v>
      </c>
      <c r="G27" s="372" t="s">
        <v>54</v>
      </c>
      <c r="H27" s="370" t="s">
        <v>1221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1220</v>
      </c>
      <c r="G28" s="372" t="s">
        <v>54</v>
      </c>
      <c r="H28" s="370" t="s">
        <v>1221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1220</v>
      </c>
      <c r="G29" s="372" t="s">
        <v>54</v>
      </c>
      <c r="H29" s="370" t="s">
        <v>1221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1222</v>
      </c>
    </row>
    <row r="51" spans="2:15">
      <c r="B51" s="387" t="s">
        <v>136</v>
      </c>
      <c r="D51" t="s">
        <v>1122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conditionalFormatting sqref="N14">
    <cfRule type="expression" dxfId="209" priority="9">
      <formula>AND(ISNUMBER(N14), N14&gt;=5, NOT(ISBLANK(O15)))</formula>
    </cfRule>
    <cfRule type="expression" dxfId="208" priority="10">
      <formula>AND(ISNUMBER(N14), N14&gt;=5)</formula>
    </cfRule>
    <cfRule type="expression" dxfId="207" priority="11">
      <formula>AND(ISNUMBER(N14), N14&lt;5, NOT(ISBLANK(O15)))</formula>
    </cfRule>
    <cfRule type="expression" dxfId="206" priority="12">
      <formula>AND(ISNUMBER(N14), N14&lt;5, ISBLANK(O15))</formula>
    </cfRule>
  </conditionalFormatting>
  <conditionalFormatting sqref="N15">
    <cfRule type="expression" dxfId="205" priority="13">
      <formula>AND(ISNUMBER(N15), N15&gt;=5, NOT(ISBLANK(#REF!)))</formula>
    </cfRule>
    <cfRule type="expression" dxfId="204" priority="14">
      <formula>AND(ISNUMBER(N15), N15&gt;=5)</formula>
    </cfRule>
    <cfRule type="expression" dxfId="203" priority="15">
      <formula>AND(ISNUMBER(N15), N15&lt;5, NOT(ISBLANK(#REF!)))</formula>
    </cfRule>
    <cfRule type="expression" dxfId="20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77" t="s">
        <v>53</v>
      </c>
      <c r="N6" s="383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230</v>
      </c>
      <c r="F7" s="282" t="s">
        <v>230</v>
      </c>
      <c r="G7" s="282" t="s">
        <v>230</v>
      </c>
      <c r="H7" s="282" t="s">
        <v>230</v>
      </c>
      <c r="I7" s="282" t="s">
        <v>230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962</v>
      </c>
      <c r="F8" s="373" t="s">
        <v>54</v>
      </c>
      <c r="G8" s="372" t="s">
        <v>962</v>
      </c>
      <c r="H8" s="336" t="s">
        <v>962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962</v>
      </c>
      <c r="F9" s="373" t="s">
        <v>54</v>
      </c>
      <c r="G9" s="372" t="s">
        <v>230</v>
      </c>
      <c r="H9" s="336" t="s">
        <v>962</v>
      </c>
      <c r="I9" s="372" t="s">
        <v>230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466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962</v>
      </c>
      <c r="F10" s="306" t="s">
        <v>54</v>
      </c>
      <c r="G10" s="372" t="s">
        <v>230</v>
      </c>
      <c r="H10" s="336" t="s">
        <v>962</v>
      </c>
      <c r="I10" s="372" t="s">
        <v>230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962</v>
      </c>
      <c r="F11" s="306" t="s">
        <v>54</v>
      </c>
      <c r="G11" s="372" t="s">
        <v>230</v>
      </c>
      <c r="H11" s="336" t="s">
        <v>962</v>
      </c>
      <c r="I11" s="372" t="s">
        <v>230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962</v>
      </c>
      <c r="F12" s="306" t="s">
        <v>54</v>
      </c>
      <c r="G12" s="213" t="s">
        <v>230</v>
      </c>
      <c r="H12" s="336" t="s">
        <v>962</v>
      </c>
      <c r="I12" s="372" t="s">
        <v>230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962</v>
      </c>
      <c r="F13" s="374" t="s">
        <v>1224</v>
      </c>
      <c r="G13" s="336" t="s">
        <v>962</v>
      </c>
      <c r="H13" s="372" t="s">
        <v>230</v>
      </c>
      <c r="I13" s="372" t="s">
        <v>230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962</v>
      </c>
      <c r="F14" s="374" t="s">
        <v>1224</v>
      </c>
      <c r="G14" s="336" t="s">
        <v>962</v>
      </c>
      <c r="H14" s="372" t="s">
        <v>230</v>
      </c>
      <c r="I14" s="372" t="s">
        <v>230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230</v>
      </c>
      <c r="F15" s="374" t="s">
        <v>1224</v>
      </c>
      <c r="G15" s="336" t="s">
        <v>962</v>
      </c>
      <c r="H15" s="372" t="s">
        <v>230</v>
      </c>
      <c r="I15" s="372" t="s">
        <v>230</v>
      </c>
      <c r="J15" s="318"/>
      <c r="K15" s="300"/>
      <c r="L15" s="61"/>
      <c r="M15" s="378" t="s">
        <v>775</v>
      </c>
      <c r="N15" s="384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230</v>
      </c>
      <c r="F16" s="374" t="s">
        <v>1224</v>
      </c>
      <c r="G16" s="336" t="s">
        <v>962</v>
      </c>
      <c r="H16" s="372" t="s">
        <v>230</v>
      </c>
      <c r="I16" s="372" t="s">
        <v>230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1225</v>
      </c>
      <c r="F17" s="374" t="s">
        <v>1224</v>
      </c>
      <c r="G17" s="336" t="s">
        <v>962</v>
      </c>
      <c r="H17" s="372" t="s">
        <v>230</v>
      </c>
      <c r="I17" s="372" t="s">
        <v>230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1034</v>
      </c>
      <c r="G18" s="336" t="s">
        <v>962</v>
      </c>
      <c r="H18" s="336" t="s">
        <v>962</v>
      </c>
      <c r="I18" s="336" t="s">
        <v>962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1034</v>
      </c>
      <c r="G19" s="372" t="s">
        <v>230</v>
      </c>
      <c r="H19" s="336" t="s">
        <v>962</v>
      </c>
      <c r="I19" s="336" t="s">
        <v>962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1226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1034</v>
      </c>
      <c r="G20" s="372" t="s">
        <v>285</v>
      </c>
      <c r="H20" s="372" t="s">
        <v>1227</v>
      </c>
      <c r="I20" s="336" t="s">
        <v>962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1034</v>
      </c>
      <c r="G21" s="372" t="s">
        <v>285</v>
      </c>
      <c r="H21" s="372" t="s">
        <v>1227</v>
      </c>
      <c r="I21" s="336" t="s">
        <v>962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1034</v>
      </c>
      <c r="G22" s="372" t="s">
        <v>285</v>
      </c>
      <c r="H22" s="372" t="s">
        <v>1227</v>
      </c>
      <c r="I22" s="336" t="s">
        <v>962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1034</v>
      </c>
      <c r="G23" s="372" t="s">
        <v>285</v>
      </c>
      <c r="H23" s="372" t="s">
        <v>1227</v>
      </c>
      <c r="I23" s="336" t="s">
        <v>962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1034</v>
      </c>
      <c r="G24" s="372" t="s">
        <v>285</v>
      </c>
      <c r="H24" s="372" t="s">
        <v>1227</v>
      </c>
      <c r="I24" s="336" t="s">
        <v>962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1034</v>
      </c>
      <c r="G25" s="372" t="s">
        <v>285</v>
      </c>
      <c r="H25" s="372" t="s">
        <v>285</v>
      </c>
      <c r="I25" s="336" t="s">
        <v>962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1034</v>
      </c>
      <c r="G26" s="372" t="s">
        <v>285</v>
      </c>
      <c r="H26" s="372" t="s">
        <v>285</v>
      </c>
      <c r="I26" s="372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232</v>
      </c>
      <c r="F27" s="374" t="s">
        <v>1034</v>
      </c>
      <c r="G27" s="372" t="s">
        <v>285</v>
      </c>
      <c r="H27" s="372" t="s">
        <v>285</v>
      </c>
      <c r="I27" s="372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1034</v>
      </c>
      <c r="G28" s="372" t="s">
        <v>285</v>
      </c>
      <c r="H28" s="372" t="s">
        <v>285</v>
      </c>
      <c r="I28" s="372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928</v>
      </c>
      <c r="F29" s="374" t="s">
        <v>1034</v>
      </c>
      <c r="G29" s="372" t="s">
        <v>285</v>
      </c>
      <c r="H29" s="372" t="s">
        <v>285</v>
      </c>
      <c r="I29" s="372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D52" t="s">
        <v>1229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1232</v>
      </c>
      <c r="G12" s="371" t="s">
        <v>1231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279</v>
      </c>
      <c r="G11" s="336"/>
      <c r="H11" s="358" t="s">
        <v>230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1212</v>
      </c>
      <c r="G16" s="358" t="s">
        <v>1153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1212</v>
      </c>
      <c r="G17" s="358" t="s">
        <v>1153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1212</v>
      </c>
      <c r="G18" s="306" t="s">
        <v>1153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1153</v>
      </c>
      <c r="G24" s="336"/>
      <c r="H24" s="358"/>
      <c r="I24" s="336" t="s">
        <v>1020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1153</v>
      </c>
      <c r="G25" s="336"/>
      <c r="H25" s="358"/>
      <c r="I25" s="336" t="s">
        <v>1020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1241</v>
      </c>
      <c r="F5" s="223" t="s">
        <v>1242</v>
      </c>
      <c r="G5" s="223" t="s">
        <v>1243</v>
      </c>
      <c r="H5" s="223" t="s">
        <v>1244</v>
      </c>
      <c r="I5" s="223" t="s">
        <v>1245</v>
      </c>
      <c r="J5" s="223" t="s">
        <v>1246</v>
      </c>
      <c r="K5" s="223" t="s">
        <v>1247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1233</v>
      </c>
      <c r="G13" s="336" t="s">
        <v>63</v>
      </c>
      <c r="H13" s="358" t="s">
        <v>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230</v>
      </c>
      <c r="I15" s="358" t="s">
        <v>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1212</v>
      </c>
      <c r="G17" s="336" t="s">
        <v>63</v>
      </c>
      <c r="H17" s="336" t="s">
        <v>230</v>
      </c>
      <c r="I17" s="336" t="s">
        <v>1248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1212</v>
      </c>
      <c r="G18" s="336" t="s">
        <v>63</v>
      </c>
      <c r="H18" s="336" t="s">
        <v>230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1249</v>
      </c>
      <c r="G20" s="336" t="s">
        <v>63</v>
      </c>
      <c r="H20" s="336" t="s">
        <v>230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1249</v>
      </c>
      <c r="G21" s="336" t="s">
        <v>63</v>
      </c>
      <c r="H21" s="358" t="s">
        <v>230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1249</v>
      </c>
      <c r="G22" s="336" t="s">
        <v>63</v>
      </c>
      <c r="H22" s="358" t="s">
        <v>230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1249</v>
      </c>
      <c r="G23" s="336" t="s">
        <v>1250</v>
      </c>
      <c r="H23" s="358" t="s">
        <v>230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1079</v>
      </c>
      <c r="F24" s="358" t="s">
        <v>1251</v>
      </c>
      <c r="G24" s="336" t="s">
        <v>58</v>
      </c>
      <c r="H24" s="358" t="s">
        <v>230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1079</v>
      </c>
      <c r="F25" s="358" t="s">
        <v>1251</v>
      </c>
      <c r="G25" s="336" t="s">
        <v>58</v>
      </c>
      <c r="H25" s="358" t="s">
        <v>230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446</v>
      </c>
      <c r="F26" s="358" t="s">
        <v>1251</v>
      </c>
      <c r="G26" s="336"/>
      <c r="H26" s="358" t="s">
        <v>230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446</v>
      </c>
      <c r="F27" s="358" t="s">
        <v>1251</v>
      </c>
      <c r="G27" s="336"/>
      <c r="H27" s="358" t="s">
        <v>230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230</v>
      </c>
      <c r="F28" s="358" t="s">
        <v>1212</v>
      </c>
      <c r="G28" s="294"/>
      <c r="H28" s="358" t="s">
        <v>1252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230</v>
      </c>
      <c r="F29" s="358" t="s">
        <v>1212</v>
      </c>
      <c r="G29" s="294"/>
      <c r="H29" s="358" t="s">
        <v>1252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1254</v>
      </c>
      <c r="F5" s="223" t="s">
        <v>1255</v>
      </c>
      <c r="G5" s="360" t="s">
        <v>1256</v>
      </c>
      <c r="H5" s="223" t="s">
        <v>1257</v>
      </c>
      <c r="I5" s="223" t="s">
        <v>1258</v>
      </c>
      <c r="J5" s="223" t="s">
        <v>1259</v>
      </c>
      <c r="K5" s="223" t="s">
        <v>1260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361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1261</v>
      </c>
      <c r="G12" s="362"/>
      <c r="H12" s="358" t="s">
        <v>1250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1261</v>
      </c>
      <c r="G13" s="362"/>
      <c r="H13" s="358" t="s">
        <v>1250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1261</v>
      </c>
      <c r="G14" s="362"/>
      <c r="H14" s="358" t="s">
        <v>1262</v>
      </c>
      <c r="I14" s="358" t="s">
        <v>1263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1261</v>
      </c>
      <c r="G15" s="362"/>
      <c r="H15" s="336" t="s">
        <v>1262</v>
      </c>
      <c r="I15" s="336" t="s">
        <v>1263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1261</v>
      </c>
      <c r="G16" s="362"/>
      <c r="H16" s="336" t="s">
        <v>61</v>
      </c>
      <c r="I16" s="336" t="s">
        <v>1264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1261</v>
      </c>
      <c r="G17" s="362"/>
      <c r="H17" s="336" t="s">
        <v>61</v>
      </c>
      <c r="I17" s="336" t="s">
        <v>1264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664</v>
      </c>
      <c r="G18" s="362"/>
      <c r="H18" s="336" t="s">
        <v>61</v>
      </c>
      <c r="I18" s="336" t="s">
        <v>1264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664</v>
      </c>
      <c r="G19" s="362"/>
      <c r="H19" s="336" t="s">
        <v>63</v>
      </c>
      <c r="I19" s="336" t="s">
        <v>1265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664</v>
      </c>
      <c r="G20" s="362"/>
      <c r="H20" s="336" t="s">
        <v>63</v>
      </c>
      <c r="I20" s="336" t="s">
        <v>1265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1266</v>
      </c>
      <c r="F21" s="336" t="s">
        <v>664</v>
      </c>
      <c r="G21" s="362"/>
      <c r="H21" s="358" t="s">
        <v>63</v>
      </c>
      <c r="I21" s="358" t="s">
        <v>1267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1266</v>
      </c>
      <c r="F22" s="358" t="s">
        <v>1268</v>
      </c>
      <c r="G22" s="362"/>
      <c r="H22" s="358" t="s">
        <v>63</v>
      </c>
      <c r="I22" s="358" t="s">
        <v>1267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1266</v>
      </c>
      <c r="F23" s="358" t="s">
        <v>1268</v>
      </c>
      <c r="G23" s="362"/>
      <c r="H23" s="358" t="s">
        <v>63</v>
      </c>
      <c r="I23" s="358" t="s">
        <v>1267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1266</v>
      </c>
      <c r="F24" s="358" t="s">
        <v>1268</v>
      </c>
      <c r="G24" s="362"/>
      <c r="H24" s="358" t="s">
        <v>63</v>
      </c>
      <c r="I24" s="358" t="s">
        <v>1267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1266</v>
      </c>
      <c r="F25" s="358" t="s">
        <v>1268</v>
      </c>
      <c r="G25" s="362"/>
      <c r="H25" s="358" t="s">
        <v>63</v>
      </c>
      <c r="I25" s="358" t="s">
        <v>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1269</v>
      </c>
      <c r="F26" s="358" t="s">
        <v>1268</v>
      </c>
      <c r="G26" s="362"/>
      <c r="H26" s="358" t="s">
        <v>63</v>
      </c>
      <c r="I26" s="358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1269</v>
      </c>
      <c r="F27" s="358" t="s">
        <v>1268</v>
      </c>
      <c r="G27" s="362"/>
      <c r="H27" s="358" t="s">
        <v>63</v>
      </c>
      <c r="I27" s="358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1269</v>
      </c>
      <c r="F28" s="358" t="s">
        <v>1268</v>
      </c>
      <c r="G28" s="321"/>
      <c r="H28" s="358" t="s">
        <v>63</v>
      </c>
      <c r="I28" s="358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1269</v>
      </c>
      <c r="F29" s="358" t="s">
        <v>1268</v>
      </c>
      <c r="G29" s="321"/>
      <c r="H29" s="358" t="s">
        <v>63</v>
      </c>
      <c r="I29" s="358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1275</v>
      </c>
      <c r="F12" s="336" t="s">
        <v>62</v>
      </c>
      <c r="G12" s="336" t="s">
        <v>1275</v>
      </c>
      <c r="H12" s="336" t="s">
        <v>1275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1275</v>
      </c>
      <c r="F13" s="336" t="s">
        <v>62</v>
      </c>
      <c r="G13" s="336" t="s">
        <v>1275</v>
      </c>
      <c r="H13" s="336" t="s">
        <v>1275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1275</v>
      </c>
      <c r="F14" s="336" t="s">
        <v>62</v>
      </c>
      <c r="G14" s="336" t="s">
        <v>1275</v>
      </c>
      <c r="H14" s="336" t="s">
        <v>1275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1275</v>
      </c>
      <c r="F15" s="336" t="s">
        <v>62</v>
      </c>
      <c r="G15" s="336" t="s">
        <v>1275</v>
      </c>
      <c r="H15" s="336" t="s">
        <v>1275</v>
      </c>
      <c r="I15" s="306" t="s">
        <v>54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1275</v>
      </c>
      <c r="F16" s="336" t="s">
        <v>62</v>
      </c>
      <c r="G16" s="336" t="s">
        <v>1276</v>
      </c>
      <c r="H16" s="336" t="s">
        <v>1275</v>
      </c>
      <c r="I16" s="336" t="s">
        <v>1277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1276</v>
      </c>
      <c r="H17" s="336" t="s">
        <v>1275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1278</v>
      </c>
      <c r="G18" s="336" t="s">
        <v>1276</v>
      </c>
      <c r="H18" s="336" t="s">
        <v>1275</v>
      </c>
      <c r="I18" s="336" t="s">
        <v>1279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1278</v>
      </c>
      <c r="G19" s="336" t="s">
        <v>1276</v>
      </c>
      <c r="H19" s="336" t="s">
        <v>1276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1278</v>
      </c>
      <c r="G20" s="336" t="s">
        <v>1280</v>
      </c>
      <c r="H20" s="336" t="s">
        <v>1276</v>
      </c>
      <c r="I20" s="336" t="s">
        <v>1279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1278</v>
      </c>
      <c r="G21" s="336" t="s">
        <v>1280</v>
      </c>
      <c r="H21" s="336" t="s">
        <v>1276</v>
      </c>
      <c r="I21" s="336" t="s">
        <v>1277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1281</v>
      </c>
      <c r="G22" s="336" t="s">
        <v>1282</v>
      </c>
      <c r="H22" s="336" t="s">
        <v>1278</v>
      </c>
      <c r="I22" s="336" t="s">
        <v>1248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1281</v>
      </c>
      <c r="G23" s="336" t="s">
        <v>1283</v>
      </c>
      <c r="H23" s="336" t="s">
        <v>1278</v>
      </c>
      <c r="I23" s="336" t="s">
        <v>1284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1285</v>
      </c>
      <c r="G24" s="336" t="s">
        <v>1286</v>
      </c>
      <c r="H24" s="336" t="s">
        <v>1287</v>
      </c>
      <c r="I24" s="336" t="s">
        <v>1284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1285</v>
      </c>
      <c r="G25" s="336" t="s">
        <v>1286</v>
      </c>
      <c r="H25" s="336" t="s">
        <v>1287</v>
      </c>
      <c r="I25" s="336" t="s">
        <v>1284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1285</v>
      </c>
      <c r="G26" s="336" t="s">
        <v>1286</v>
      </c>
      <c r="H26" s="336" t="s">
        <v>1287</v>
      </c>
      <c r="I26" s="336" t="s">
        <v>1284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1285</v>
      </c>
      <c r="G27" s="336" t="s">
        <v>1286</v>
      </c>
      <c r="H27" s="336" t="s">
        <v>1287</v>
      </c>
      <c r="I27" s="336" t="s">
        <v>1288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716</v>
      </c>
      <c r="G28" s="294" t="s">
        <v>716</v>
      </c>
      <c r="H28" s="336" t="s">
        <v>61</v>
      </c>
      <c r="I28" s="336" t="s">
        <v>1284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716</v>
      </c>
      <c r="G29" s="294" t="s">
        <v>716</v>
      </c>
      <c r="H29" s="336" t="s">
        <v>61</v>
      </c>
      <c r="I29" s="336" t="s">
        <v>1284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775</v>
      </c>
      <c r="F8" s="306" t="s">
        <v>1290</v>
      </c>
      <c r="G8" s="306" t="s">
        <v>775</v>
      </c>
      <c r="H8" s="306" t="s">
        <v>230</v>
      </c>
      <c r="I8" s="306"/>
      <c r="J8" s="318" t="s">
        <v>775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775</v>
      </c>
      <c r="F9" s="306" t="s">
        <v>1290</v>
      </c>
      <c r="G9" s="306" t="s">
        <v>775</v>
      </c>
      <c r="H9" s="306" t="s">
        <v>446</v>
      </c>
      <c r="I9" s="306"/>
      <c r="J9" s="318" t="s">
        <v>775</v>
      </c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775</v>
      </c>
      <c r="F10" s="306" t="s">
        <v>1290</v>
      </c>
      <c r="G10" s="306" t="s">
        <v>1291</v>
      </c>
      <c r="H10" s="306" t="s">
        <v>230</v>
      </c>
      <c r="I10" s="306" t="s">
        <v>58</v>
      </c>
      <c r="J10" s="318" t="s">
        <v>775</v>
      </c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775</v>
      </c>
      <c r="F11" s="306" t="s">
        <v>1290</v>
      </c>
      <c r="G11" s="306"/>
      <c r="H11" s="306" t="s">
        <v>230</v>
      </c>
      <c r="I11" s="306" t="s">
        <v>58</v>
      </c>
      <c r="J11" s="318" t="s">
        <v>775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1145</v>
      </c>
      <c r="G12" s="336" t="s">
        <v>62</v>
      </c>
      <c r="H12" s="336" t="s">
        <v>230</v>
      </c>
      <c r="I12" s="336"/>
      <c r="J12" s="318" t="s">
        <v>775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1145</v>
      </c>
      <c r="G13" s="336" t="s">
        <v>62</v>
      </c>
      <c r="H13" s="336" t="s">
        <v>230</v>
      </c>
      <c r="I13" s="336"/>
      <c r="J13" s="318" t="s">
        <v>775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1292</v>
      </c>
      <c r="G14" s="336" t="s">
        <v>62</v>
      </c>
      <c r="H14" s="336" t="s">
        <v>230</v>
      </c>
      <c r="I14" s="336"/>
      <c r="J14" s="318" t="s">
        <v>775</v>
      </c>
      <c r="K14" s="300"/>
      <c r="L14" s="61"/>
      <c r="M14" s="346" t="s">
        <v>61</v>
      </c>
      <c r="N14" s="327">
        <f>COUNTIF(E8:I29, "*Tai Wei*")/2</f>
        <v>0</v>
      </c>
      <c r="O14" s="224" t="s">
        <v>1293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1292</v>
      </c>
      <c r="G15" s="336" t="s">
        <v>62</v>
      </c>
      <c r="H15" s="336" t="s">
        <v>230</v>
      </c>
      <c r="I15" s="336"/>
      <c r="J15" s="318" t="s">
        <v>775</v>
      </c>
      <c r="K15" s="300"/>
      <c r="L15" s="61"/>
      <c r="M15" s="329" t="s">
        <v>775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1294</v>
      </c>
      <c r="G16" s="336" t="s">
        <v>62</v>
      </c>
      <c r="H16" s="336" t="s">
        <v>230</v>
      </c>
      <c r="I16" s="336"/>
      <c r="J16" s="318" t="s">
        <v>775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1294</v>
      </c>
      <c r="G17" s="336" t="s">
        <v>1295</v>
      </c>
      <c r="H17" s="336" t="s">
        <v>230</v>
      </c>
      <c r="I17" s="336" t="s">
        <v>230</v>
      </c>
      <c r="J17" s="318" t="s">
        <v>775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1294</v>
      </c>
      <c r="G18" s="336" t="s">
        <v>1295</v>
      </c>
      <c r="H18" s="336" t="s">
        <v>230</v>
      </c>
      <c r="I18" s="336" t="s">
        <v>230</v>
      </c>
      <c r="J18" s="318" t="s">
        <v>775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1294</v>
      </c>
      <c r="G19" s="336" t="s">
        <v>1295</v>
      </c>
      <c r="H19" s="336" t="s">
        <v>230</v>
      </c>
      <c r="I19" s="336" t="s">
        <v>1296</v>
      </c>
      <c r="J19" s="318" t="s">
        <v>775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1294</v>
      </c>
      <c r="G20" s="336" t="s">
        <v>1295</v>
      </c>
      <c r="H20" s="336" t="s">
        <v>230</v>
      </c>
      <c r="I20" s="336" t="s">
        <v>1210</v>
      </c>
      <c r="J20" s="318" t="s">
        <v>775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1294</v>
      </c>
      <c r="G21" s="336" t="s">
        <v>1295</v>
      </c>
      <c r="H21" s="336" t="s">
        <v>230</v>
      </c>
      <c r="I21" s="336" t="s">
        <v>1210</v>
      </c>
      <c r="J21" s="318" t="s">
        <v>775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1297</v>
      </c>
      <c r="G22" s="336" t="s">
        <v>1295</v>
      </c>
      <c r="H22" s="336" t="s">
        <v>230</v>
      </c>
      <c r="I22" s="355" t="s">
        <v>1296</v>
      </c>
      <c r="J22" s="318" t="s">
        <v>775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1298</v>
      </c>
      <c r="G23" s="336" t="s">
        <v>1295</v>
      </c>
      <c r="H23" s="336" t="s">
        <v>230</v>
      </c>
      <c r="I23" s="355" t="s">
        <v>1296</v>
      </c>
      <c r="J23" s="318" t="s">
        <v>775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1298</v>
      </c>
      <c r="G24" s="336" t="s">
        <v>1295</v>
      </c>
      <c r="H24" s="336" t="s">
        <v>230</v>
      </c>
      <c r="I24" s="355" t="s">
        <v>1296</v>
      </c>
      <c r="J24" s="318" t="s">
        <v>775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1298</v>
      </c>
      <c r="G25" s="336" t="s">
        <v>1295</v>
      </c>
      <c r="H25" s="336" t="s">
        <v>230</v>
      </c>
      <c r="I25" s="336"/>
      <c r="J25" s="318" t="s">
        <v>775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1298</v>
      </c>
      <c r="G26" s="336" t="s">
        <v>1299</v>
      </c>
      <c r="H26" s="336" t="s">
        <v>230</v>
      </c>
      <c r="I26" s="336" t="s">
        <v>63</v>
      </c>
      <c r="J26" s="318" t="s">
        <v>775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1298</v>
      </c>
      <c r="G27" s="336" t="s">
        <v>1299</v>
      </c>
      <c r="H27" s="336" t="s">
        <v>230</v>
      </c>
      <c r="I27" s="336" t="s">
        <v>63</v>
      </c>
      <c r="J27" s="318" t="s">
        <v>775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1298</v>
      </c>
      <c r="G28" s="336" t="s">
        <v>1299</v>
      </c>
      <c r="H28" s="336" t="s">
        <v>230</v>
      </c>
      <c r="I28" s="336"/>
      <c r="J28" s="318" t="s">
        <v>775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1298</v>
      </c>
      <c r="G29" s="294" t="s">
        <v>1299</v>
      </c>
      <c r="H29" s="336" t="s">
        <v>230</v>
      </c>
      <c r="I29" s="336"/>
      <c r="J29" s="318" t="s">
        <v>775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1303</v>
      </c>
      <c r="G12" s="306" t="s">
        <v>59</v>
      </c>
      <c r="H12" s="306" t="s">
        <v>59</v>
      </c>
      <c r="I12" s="306" t="s">
        <v>1304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1305</v>
      </c>
      <c r="F13" s="306" t="s">
        <v>854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854</v>
      </c>
      <c r="G15" s="306"/>
      <c r="H15" s="306"/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854</v>
      </c>
      <c r="G17" s="306" t="s">
        <v>1279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1278</v>
      </c>
      <c r="F18" s="306" t="s">
        <v>854</v>
      </c>
      <c r="G18" s="306" t="s">
        <v>1279</v>
      </c>
      <c r="H18" s="306" t="s">
        <v>1306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1278</v>
      </c>
      <c r="F19" s="306" t="s">
        <v>854</v>
      </c>
      <c r="G19" s="306" t="s">
        <v>1279</v>
      </c>
      <c r="H19" s="306" t="s">
        <v>1306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1278</v>
      </c>
      <c r="F20" s="306" t="s">
        <v>854</v>
      </c>
      <c r="G20" s="306" t="s">
        <v>1279</v>
      </c>
      <c r="H20" s="306" t="s">
        <v>1306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1278</v>
      </c>
      <c r="F21" s="306" t="s">
        <v>854</v>
      </c>
      <c r="G21" s="306" t="s">
        <v>1279</v>
      </c>
      <c r="H21" s="306" t="s">
        <v>1306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1278</v>
      </c>
      <c r="F22" s="336" t="s">
        <v>1307</v>
      </c>
      <c r="G22" s="306" t="s">
        <v>1279</v>
      </c>
      <c r="H22" s="306" t="s">
        <v>1306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1278</v>
      </c>
      <c r="F23" s="336" t="s">
        <v>1308</v>
      </c>
      <c r="G23" s="306" t="s">
        <v>1279</v>
      </c>
      <c r="H23" s="306" t="s">
        <v>1306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1278</v>
      </c>
      <c r="F24" s="336" t="s">
        <v>1308</v>
      </c>
      <c r="G24" s="306" t="s">
        <v>1233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1278</v>
      </c>
      <c r="F25" s="336" t="s">
        <v>1308</v>
      </c>
      <c r="G25" s="306" t="s">
        <v>1233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1278</v>
      </c>
      <c r="F26" s="336" t="s">
        <v>1308</v>
      </c>
      <c r="G26" s="306" t="s">
        <v>1233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1278</v>
      </c>
      <c r="F27" s="336" t="s">
        <v>1308</v>
      </c>
      <c r="G27" s="306" t="s">
        <v>1233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1310</v>
      </c>
      <c r="F5" s="223" t="s">
        <v>1311</v>
      </c>
      <c r="G5" s="223" t="s">
        <v>1312</v>
      </c>
      <c r="H5" s="223" t="s">
        <v>1313</v>
      </c>
      <c r="I5" s="223" t="s">
        <v>1314</v>
      </c>
      <c r="J5" s="223" t="s">
        <v>1315</v>
      </c>
      <c r="K5" s="223" t="s">
        <v>1316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1023</v>
      </c>
      <c r="F12" s="306" t="s">
        <v>58</v>
      </c>
      <c r="G12" s="306"/>
      <c r="H12" s="306" t="s">
        <v>682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1023</v>
      </c>
      <c r="F13" s="306" t="s">
        <v>58</v>
      </c>
      <c r="G13" s="306" t="s">
        <v>60</v>
      </c>
      <c r="H13" s="306" t="s">
        <v>1317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1023</v>
      </c>
      <c r="F14" s="306" t="s">
        <v>58</v>
      </c>
      <c r="G14" t="s">
        <v>60</v>
      </c>
      <c r="H14" s="306" t="s">
        <v>682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1023</v>
      </c>
      <c r="F16" s="306" t="s">
        <v>58</v>
      </c>
      <c r="G16" s="335" t="s">
        <v>60</v>
      </c>
      <c r="H16" s="306" t="s">
        <v>1318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1023</v>
      </c>
      <c r="F18" s="336" t="s">
        <v>1320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1023</v>
      </c>
      <c r="F19" s="336" t="s">
        <v>1320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1023</v>
      </c>
      <c r="F20" s="336" t="s">
        <v>1320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1023</v>
      </c>
      <c r="F21" s="336" t="s">
        <v>1320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1023</v>
      </c>
      <c r="F22" s="336" t="s">
        <v>1321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1249</v>
      </c>
      <c r="F26" s="336" t="s">
        <v>1323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1324</v>
      </c>
      <c r="F27" s="336" t="s">
        <v>1323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1324</v>
      </c>
      <c r="F28" s="336" t="s">
        <v>1325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1324</v>
      </c>
      <c r="F29" s="336" t="s">
        <v>1326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1328</v>
      </c>
      <c r="G5" s="223" t="s">
        <v>1329</v>
      </c>
      <c r="H5" s="223" t="s">
        <v>1330</v>
      </c>
      <c r="I5" s="223" t="s">
        <v>1331</v>
      </c>
      <c r="J5" s="223" t="s">
        <v>1332</v>
      </c>
      <c r="K5" s="223" t="s">
        <v>1333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1334</v>
      </c>
      <c r="H8" s="306" t="s">
        <v>1335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1334</v>
      </c>
      <c r="H9" s="306" t="s">
        <v>1335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1334</v>
      </c>
      <c r="H10" s="306" t="s">
        <v>1335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1334</v>
      </c>
      <c r="H11" s="306" t="s">
        <v>1335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775</v>
      </c>
      <c r="G12" s="306" t="s">
        <v>1334</v>
      </c>
      <c r="H12" s="306" t="s">
        <v>1335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775</v>
      </c>
      <c r="G13" s="306" t="s">
        <v>1334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1336</v>
      </c>
      <c r="F14" s="302" t="s">
        <v>775</v>
      </c>
      <c r="G14" s="306" t="s">
        <v>1334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1336</v>
      </c>
      <c r="F15" s="302" t="s">
        <v>775</v>
      </c>
      <c r="G15" s="306" t="s">
        <v>1334</v>
      </c>
      <c r="H15" s="306" t="s">
        <v>60</v>
      </c>
      <c r="I15" s="306"/>
      <c r="J15" s="318"/>
      <c r="K15" s="300"/>
      <c r="L15" s="61"/>
      <c r="M15" s="329" t="s">
        <v>775</v>
      </c>
      <c r="N15" s="326">
        <f>COUNTIF(E3:K25, "*Casey*")/2</f>
        <v>2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1336</v>
      </c>
      <c r="F18" s="336" t="s">
        <v>59</v>
      </c>
      <c r="G18" s="335" t="s">
        <v>1337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1339</v>
      </c>
      <c r="G24" s="336" t="s">
        <v>59</v>
      </c>
      <c r="H24" s="336" t="s">
        <v>335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1339</v>
      </c>
      <c r="G25" s="336" t="s">
        <v>59</v>
      </c>
      <c r="H25" s="336" t="s">
        <v>335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1339</v>
      </c>
      <c r="G26" s="336" t="s">
        <v>59</v>
      </c>
      <c r="H26" s="336" t="s">
        <v>335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1340</v>
      </c>
      <c r="F27" s="336" t="s">
        <v>1339</v>
      </c>
      <c r="G27" s="336" t="s">
        <v>59</v>
      </c>
      <c r="H27" s="336" t="s">
        <v>335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1340</v>
      </c>
      <c r="F28" s="336" t="s">
        <v>1341</v>
      </c>
      <c r="G28" s="336" t="s">
        <v>59</v>
      </c>
      <c r="H28" s="336" t="s">
        <v>1342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1340</v>
      </c>
      <c r="F29" s="336" t="s">
        <v>1341</v>
      </c>
      <c r="G29" s="294" t="s">
        <v>59</v>
      </c>
      <c r="H29" s="336" t="s">
        <v>1342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279</v>
      </c>
      <c r="G8" s="306" t="s">
        <v>58</v>
      </c>
      <c r="H8" s="306"/>
      <c r="I8" s="306" t="s">
        <v>1020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279</v>
      </c>
      <c r="G9" s="306" t="s">
        <v>58</v>
      </c>
      <c r="H9" s="306"/>
      <c r="I9" s="306" t="s">
        <v>1020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279</v>
      </c>
      <c r="G10" s="306" t="s">
        <v>58</v>
      </c>
      <c r="H10" s="306"/>
      <c r="I10" s="306" t="s">
        <v>1344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279</v>
      </c>
      <c r="G11" s="306"/>
      <c r="H11" s="306"/>
      <c r="I11" s="306" t="s">
        <v>1344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1346</v>
      </c>
      <c r="G14" s="335"/>
      <c r="H14" s="306" t="s">
        <v>1347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1346</v>
      </c>
      <c r="G15" s="335"/>
      <c r="H15" s="306" t="s">
        <v>1347</v>
      </c>
      <c r="I15" s="306" t="s">
        <v>61</v>
      </c>
      <c r="J15" s="318"/>
      <c r="K15" s="300"/>
      <c r="L15" s="61"/>
      <c r="M15" s="329" t="s">
        <v>775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1348</v>
      </c>
      <c r="I16" s="306" t="s">
        <v>1349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1350</v>
      </c>
      <c r="G17" s="335" t="s">
        <v>64</v>
      </c>
      <c r="H17" s="306" t="s">
        <v>1348</v>
      </c>
      <c r="I17" s="306" t="s">
        <v>1349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1337</v>
      </c>
      <c r="G18" s="335" t="s">
        <v>64</v>
      </c>
      <c r="H18" s="306" t="s">
        <v>1348</v>
      </c>
      <c r="I18" s="336" t="s">
        <v>1351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1337</v>
      </c>
      <c r="G19" s="335" t="s">
        <v>64</v>
      </c>
      <c r="H19" s="306" t="s">
        <v>1348</v>
      </c>
      <c r="I19" s="336" t="s">
        <v>1352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1337</v>
      </c>
      <c r="G20" s="347" t="s">
        <v>64</v>
      </c>
      <c r="H20" s="336" t="s">
        <v>1353</v>
      </c>
      <c r="I20" s="336" t="s">
        <v>1352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1337</v>
      </c>
      <c r="G21" s="302" t="s">
        <v>64</v>
      </c>
      <c r="H21" s="336" t="s">
        <v>1353</v>
      </c>
      <c r="I21" s="336" t="s">
        <v>1352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1337</v>
      </c>
      <c r="G22" s="302" t="s">
        <v>64</v>
      </c>
      <c r="H22" s="336" t="s">
        <v>1353</v>
      </c>
      <c r="I22" s="336" t="s">
        <v>1352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1354</v>
      </c>
      <c r="G23" s="302" t="s">
        <v>64</v>
      </c>
      <c r="H23" s="336" t="s">
        <v>1353</v>
      </c>
      <c r="I23" s="336" t="s">
        <v>1352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1354</v>
      </c>
      <c r="G24" s="336" t="s">
        <v>1302</v>
      </c>
      <c r="H24" s="336" t="s">
        <v>1355</v>
      </c>
      <c r="I24" s="336" t="s">
        <v>1352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1354</v>
      </c>
      <c r="G25" s="336" t="s">
        <v>1302</v>
      </c>
      <c r="H25" s="336" t="s">
        <v>1355</v>
      </c>
      <c r="I25" s="336" t="s">
        <v>1352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1356</v>
      </c>
      <c r="G26" s="336" t="s">
        <v>1304</v>
      </c>
      <c r="H26" s="336" t="s">
        <v>1357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1358</v>
      </c>
      <c r="G27" s="336" t="s">
        <v>1304</v>
      </c>
      <c r="H27" s="336" t="s">
        <v>1359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1358</v>
      </c>
      <c r="G28" s="336" t="s">
        <v>1360</v>
      </c>
      <c r="H28" s="336" t="s">
        <v>1359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1358</v>
      </c>
      <c r="G29" s="294" t="s">
        <v>56</v>
      </c>
      <c r="H29" s="336" t="s">
        <v>1361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1207</v>
      </c>
      <c r="G8" s="306" t="s">
        <v>60</v>
      </c>
      <c r="H8" s="306" t="s">
        <v>1334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1207</v>
      </c>
      <c r="G9" s="306" t="s">
        <v>60</v>
      </c>
      <c r="H9" s="306" t="s">
        <v>1334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1207</v>
      </c>
      <c r="G10" s="306" t="s">
        <v>60</v>
      </c>
      <c r="H10" s="306" t="s">
        <v>1334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1306</v>
      </c>
      <c r="G13" s="340" t="s">
        <v>55</v>
      </c>
      <c r="H13" s="306" t="s">
        <v>1367</v>
      </c>
      <c r="I13" s="306" t="s">
        <v>1207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1212</v>
      </c>
      <c r="F14" s="336" t="s">
        <v>1368</v>
      </c>
      <c r="G14" s="335" t="s">
        <v>60</v>
      </c>
      <c r="H14" s="338" t="s">
        <v>59</v>
      </c>
      <c r="I14" s="306" t="s">
        <v>1369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1370</v>
      </c>
      <c r="G15" s="302" t="s">
        <v>60</v>
      </c>
      <c r="H15" s="338" t="s">
        <v>1371</v>
      </c>
      <c r="I15" s="306" t="s">
        <v>1369</v>
      </c>
      <c r="J15" s="299"/>
      <c r="K15" s="300"/>
      <c r="L15" s="61"/>
      <c r="M15" s="330" t="s">
        <v>775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1370</v>
      </c>
      <c r="G16" s="302" t="s">
        <v>60</v>
      </c>
      <c r="H16" s="338" t="s">
        <v>59</v>
      </c>
      <c r="I16" s="306" t="s">
        <v>1369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1372</v>
      </c>
      <c r="F17" s="336" t="s">
        <v>1373</v>
      </c>
      <c r="G17" s="302" t="s">
        <v>60</v>
      </c>
      <c r="H17" s="306" t="s">
        <v>60</v>
      </c>
      <c r="I17" s="306" t="s">
        <v>1374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1375</v>
      </c>
      <c r="F18" s="336" t="s">
        <v>1376</v>
      </c>
      <c r="G18" s="302" t="s">
        <v>60</v>
      </c>
      <c r="H18" s="306" t="s">
        <v>60</v>
      </c>
      <c r="I18" s="306" t="s">
        <v>1374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1350</v>
      </c>
      <c r="H8" s="306" t="s">
        <v>1334</v>
      </c>
      <c r="I8" s="306" t="s">
        <v>1334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1334</v>
      </c>
      <c r="I9" s="306" t="s">
        <v>1334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1334</v>
      </c>
      <c r="I10" s="306" t="s">
        <v>1385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1153</v>
      </c>
      <c r="G11" s="306" t="s">
        <v>59</v>
      </c>
      <c r="H11" s="306" t="s">
        <v>1334</v>
      </c>
      <c r="I11" s="306" t="s">
        <v>328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1334</v>
      </c>
      <c r="I12" s="306" t="s">
        <v>328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1386</v>
      </c>
      <c r="G13" s="340" t="s">
        <v>1387</v>
      </c>
      <c r="H13" s="306" t="s">
        <v>1334</v>
      </c>
      <c r="I13" s="306" t="s">
        <v>1388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1389</v>
      </c>
      <c r="G14" s="335" t="s">
        <v>1290</v>
      </c>
      <c r="H14" s="338" t="s">
        <v>60</v>
      </c>
      <c r="I14" s="306" t="s">
        <v>1390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1391</v>
      </c>
      <c r="G15" s="302" t="s">
        <v>1392</v>
      </c>
      <c r="H15" s="338" t="s">
        <v>60</v>
      </c>
      <c r="I15" s="306" t="s">
        <v>1393</v>
      </c>
      <c r="J15" s="299"/>
      <c r="K15" s="300"/>
      <c r="L15" s="61"/>
      <c r="M15" s="330" t="s">
        <v>775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1394</v>
      </c>
      <c r="G16" s="302" t="s">
        <v>1395</v>
      </c>
      <c r="H16" s="338" t="s">
        <v>1334</v>
      </c>
      <c r="I16" s="306" t="s">
        <v>1352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335</v>
      </c>
      <c r="F17" s="336" t="s">
        <v>64</v>
      </c>
      <c r="G17" s="302" t="s">
        <v>1396</v>
      </c>
      <c r="H17" s="306" t="s">
        <v>61</v>
      </c>
      <c r="I17" s="306" t="s">
        <v>1342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1397</v>
      </c>
      <c r="F18" s="336" t="s">
        <v>1398</v>
      </c>
      <c r="G18" s="302" t="s">
        <v>1399</v>
      </c>
      <c r="H18" s="306" t="s">
        <v>61</v>
      </c>
      <c r="I18" s="306" t="s">
        <v>335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335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1401</v>
      </c>
      <c r="F5" s="223" t="s">
        <v>1402</v>
      </c>
      <c r="G5" s="223" t="s">
        <v>1403</v>
      </c>
      <c r="H5" s="223" t="s">
        <v>1404</v>
      </c>
      <c r="I5" s="223" t="s">
        <v>1405</v>
      </c>
      <c r="J5" s="223" t="s">
        <v>1406</v>
      </c>
      <c r="K5" s="223" t="s">
        <v>1407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358</v>
      </c>
      <c r="G13" s="212" t="s">
        <v>59</v>
      </c>
      <c r="H13" s="306" t="s">
        <v>60</v>
      </c>
      <c r="I13" s="306" t="s">
        <v>1409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279</v>
      </c>
      <c r="F14" s="306" t="s">
        <v>1410</v>
      </c>
      <c r="G14" s="302" t="s">
        <v>62</v>
      </c>
      <c r="H14" s="306" t="s">
        <v>1411</v>
      </c>
      <c r="I14" s="306" t="s">
        <v>1412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1413</v>
      </c>
      <c r="G15" s="302" t="s">
        <v>1414</v>
      </c>
      <c r="H15" s="306" t="s">
        <v>1411</v>
      </c>
      <c r="I15" s="306" t="s">
        <v>1409</v>
      </c>
      <c r="J15" s="299" t="s">
        <v>56</v>
      </c>
      <c r="K15" s="299" t="s">
        <v>56</v>
      </c>
      <c r="L15" s="61"/>
      <c r="M15" s="330" t="s">
        <v>775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1415</v>
      </c>
      <c r="G16" s="302" t="s">
        <v>1414</v>
      </c>
      <c r="H16" s="306" t="s">
        <v>1416</v>
      </c>
      <c r="I16" s="306" t="s">
        <v>1409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1417</v>
      </c>
      <c r="G17" s="212" t="s">
        <v>1418</v>
      </c>
      <c r="H17" s="306" t="s">
        <v>1419</v>
      </c>
      <c r="I17" s="306" t="s">
        <v>1214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1262</v>
      </c>
      <c r="F18" s="306" t="s">
        <v>1417</v>
      </c>
      <c r="G18" s="212" t="s">
        <v>1418</v>
      </c>
      <c r="H18" s="306" t="s">
        <v>1420</v>
      </c>
      <c r="I18" s="306" t="s">
        <v>1421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1424</v>
      </c>
      <c r="K5" s="223" t="s">
        <v>1425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32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1290</v>
      </c>
      <c r="F8" s="306" t="s">
        <v>775</v>
      </c>
      <c r="G8" s="316" t="s">
        <v>775</v>
      </c>
      <c r="H8" s="306" t="s">
        <v>60</v>
      </c>
      <c r="I8" s="306" t="s">
        <v>603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1290</v>
      </c>
      <c r="F10" s="306" t="s">
        <v>229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1290</v>
      </c>
      <c r="F11" s="306" t="s">
        <v>1426</v>
      </c>
      <c r="G11" s="316" t="s">
        <v>1427</v>
      </c>
      <c r="H11" s="306" t="s">
        <v>603</v>
      </c>
      <c r="I11" s="306" t="s">
        <v>1428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1429</v>
      </c>
      <c r="G12" s="316" t="s">
        <v>1427</v>
      </c>
      <c r="H12" s="306" t="s">
        <v>603</v>
      </c>
      <c r="I12" s="306" t="s">
        <v>1428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470</v>
      </c>
      <c r="F13" s="306" t="s">
        <v>1430</v>
      </c>
      <c r="G13" s="212" t="s">
        <v>748</v>
      </c>
      <c r="H13" s="306" t="s">
        <v>603</v>
      </c>
      <c r="I13" s="306" t="s">
        <v>1431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470</v>
      </c>
      <c r="F14" s="306" t="s">
        <v>1432</v>
      </c>
      <c r="G14" s="302" t="s">
        <v>1433</v>
      </c>
      <c r="H14" s="306" t="s">
        <v>472</v>
      </c>
      <c r="I14" s="306" t="s">
        <v>1434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650</v>
      </c>
      <c r="F15" s="306" t="s">
        <v>1436</v>
      </c>
      <c r="G15" s="302" t="s">
        <v>1437</v>
      </c>
      <c r="H15" s="306" t="s">
        <v>1438</v>
      </c>
      <c r="I15" s="306" t="s">
        <v>1439</v>
      </c>
      <c r="J15" s="299"/>
      <c r="K15" s="300"/>
      <c r="L15" s="61"/>
      <c r="M15" s="330" t="s">
        <v>775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650</v>
      </c>
      <c r="F16" s="306" t="s">
        <v>1440</v>
      </c>
      <c r="G16" s="302" t="s">
        <v>1437</v>
      </c>
      <c r="H16" s="306" t="s">
        <v>1441</v>
      </c>
      <c r="I16" s="306" t="s">
        <v>1439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653</v>
      </c>
      <c r="F17" s="306" t="s">
        <v>1442</v>
      </c>
      <c r="G17" s="212" t="s">
        <v>1443</v>
      </c>
      <c r="H17" s="306" t="s">
        <v>681</v>
      </c>
      <c r="I17" s="306" t="s">
        <v>1444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1445</v>
      </c>
      <c r="F18" s="306" t="s">
        <v>1446</v>
      </c>
      <c r="G18" s="302" t="s">
        <v>1443</v>
      </c>
      <c r="H18" s="306" t="s">
        <v>681</v>
      </c>
      <c r="I18" s="306" t="s">
        <v>1444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3" t="s">
        <v>53</v>
      </c>
      <c r="N6" s="287">
        <f>COUNTIF(E8:K24, "*YB*")</f>
        <v>33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1449</v>
      </c>
      <c r="G8" s="316" t="s">
        <v>603</v>
      </c>
      <c r="H8" s="308"/>
      <c r="I8" s="306" t="s">
        <v>603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1449</v>
      </c>
      <c r="G9" s="316" t="s">
        <v>603</v>
      </c>
      <c r="H9" s="308"/>
      <c r="I9" s="306" t="s">
        <v>1450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1449</v>
      </c>
      <c r="G10" s="316" t="s">
        <v>505</v>
      </c>
      <c r="H10" s="308"/>
      <c r="I10" s="306" t="s">
        <v>1451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505</v>
      </c>
      <c r="G11" s="316" t="s">
        <v>1452</v>
      </c>
      <c r="H11" s="308"/>
      <c r="I11" s="306" t="s">
        <v>1451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603</v>
      </c>
      <c r="G12" s="316" t="s">
        <v>1453</v>
      </c>
      <c r="H12" s="308"/>
      <c r="I12" s="306" t="s">
        <v>1451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603</v>
      </c>
      <c r="G13" s="316" t="s">
        <v>1453</v>
      </c>
      <c r="H13" s="308"/>
      <c r="I13" s="306" t="s">
        <v>1454</v>
      </c>
      <c r="J13" s="318" t="s">
        <v>775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1455</v>
      </c>
      <c r="G14" s="316" t="s">
        <v>505</v>
      </c>
      <c r="H14" s="320"/>
      <c r="I14" s="306" t="s">
        <v>1456</v>
      </c>
      <c r="J14" s="318" t="s">
        <v>775</v>
      </c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1455</v>
      </c>
      <c r="G15" s="316" t="s">
        <v>1457</v>
      </c>
      <c r="H15" s="320"/>
      <c r="I15" s="306" t="s">
        <v>1456</v>
      </c>
      <c r="J15" s="318" t="s">
        <v>775</v>
      </c>
      <c r="K15" s="300"/>
      <c r="L15" s="61"/>
      <c r="M15" s="292" t="s">
        <v>775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1455</v>
      </c>
      <c r="G16" s="316" t="s">
        <v>1458</v>
      </c>
      <c r="H16" s="320"/>
      <c r="I16" s="306" t="s">
        <v>1459</v>
      </c>
      <c r="J16" s="318" t="s">
        <v>775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1455</v>
      </c>
      <c r="G17" s="316" t="s">
        <v>1460</v>
      </c>
      <c r="H17" s="310"/>
      <c r="I17" s="306" t="s">
        <v>1461</v>
      </c>
      <c r="J17" s="318" t="s">
        <v>775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1462</v>
      </c>
      <c r="G18" s="316" t="s">
        <v>1460</v>
      </c>
      <c r="H18" s="310"/>
      <c r="I18" s="306" t="s">
        <v>1463</v>
      </c>
      <c r="J18" s="318" t="s">
        <v>775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775</v>
      </c>
      <c r="J19" s="318" t="s">
        <v>775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775</v>
      </c>
      <c r="J20" s="318" t="s">
        <v>775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775</v>
      </c>
      <c r="J21" s="318" t="s">
        <v>775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775</v>
      </c>
      <c r="J22" s="318" t="s">
        <v>775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1466</v>
      </c>
      <c r="F5" s="223" t="s">
        <v>1467</v>
      </c>
      <c r="G5" s="223" t="s">
        <v>1468</v>
      </c>
      <c r="H5" s="223" t="s">
        <v>1469</v>
      </c>
      <c r="I5" s="223" t="s">
        <v>1470</v>
      </c>
      <c r="J5" s="223" t="s">
        <v>1471</v>
      </c>
      <c r="K5" s="223" t="s">
        <v>1472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8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727</v>
      </c>
      <c r="G7" s="237" t="s">
        <v>230</v>
      </c>
      <c r="H7" s="317" t="s">
        <v>230</v>
      </c>
      <c r="I7" s="314" t="s">
        <v>230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727</v>
      </c>
      <c r="G8" s="316" t="s">
        <v>1473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727</v>
      </c>
      <c r="G9" s="316" t="s">
        <v>1473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727</v>
      </c>
      <c r="G10" s="316" t="s">
        <v>1473</v>
      </c>
      <c r="H10" s="306" t="s">
        <v>60</v>
      </c>
      <c r="I10" s="306" t="s">
        <v>1346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422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727</v>
      </c>
      <c r="G11" s="316" t="s">
        <v>1473</v>
      </c>
      <c r="H11" s="306" t="s">
        <v>58</v>
      </c>
      <c r="I11" s="306" t="s">
        <v>1346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727</v>
      </c>
      <c r="G12" s="316" t="s">
        <v>1473</v>
      </c>
      <c r="H12" s="306" t="s">
        <v>60</v>
      </c>
      <c r="I12" s="306" t="s">
        <v>1346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727</v>
      </c>
      <c r="G13" s="316" t="s">
        <v>1473</v>
      </c>
      <c r="H13" s="306" t="s">
        <v>60</v>
      </c>
      <c r="I13" s="306" t="s">
        <v>1346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727</v>
      </c>
      <c r="G14" s="316" t="s">
        <v>1475</v>
      </c>
      <c r="H14" s="249" t="s">
        <v>53</v>
      </c>
      <c r="I14" s="306" t="s">
        <v>1346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727</v>
      </c>
      <c r="G15" s="316" t="s">
        <v>1475</v>
      </c>
      <c r="H15" s="249" t="s">
        <v>1476</v>
      </c>
      <c r="I15" s="306" t="s">
        <v>1346</v>
      </c>
      <c r="J15" s="299"/>
      <c r="K15" s="300"/>
      <c r="L15" s="61"/>
      <c r="M15" s="292" t="s">
        <v>775</v>
      </c>
      <c r="N15" s="285">
        <f>COUNTIF(E8:K24, "*Casey*")</f>
        <v>4</v>
      </c>
      <c r="O15" s="224" t="s">
        <v>1474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727</v>
      </c>
      <c r="G16" s="249" t="s">
        <v>1477</v>
      </c>
      <c r="H16" s="249" t="s">
        <v>53</v>
      </c>
      <c r="I16" s="306" t="s">
        <v>1346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1474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727</v>
      </c>
      <c r="G17" s="249" t="s">
        <v>1477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1478</v>
      </c>
      <c r="G18" s="249" t="s">
        <v>1479</v>
      </c>
      <c r="H18" s="302" t="s">
        <v>1476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1480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1482</v>
      </c>
      <c r="F5" s="223" t="s">
        <v>1483</v>
      </c>
      <c r="G5" s="223" t="s">
        <v>1484</v>
      </c>
      <c r="H5" s="223" t="s">
        <v>1485</v>
      </c>
      <c r="I5" s="223" t="s">
        <v>1486</v>
      </c>
      <c r="J5" s="223" t="s">
        <v>1487</v>
      </c>
      <c r="K5" s="223" t="s">
        <v>1488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230</v>
      </c>
      <c r="F7" s="237" t="s">
        <v>230</v>
      </c>
      <c r="G7" s="237" t="s">
        <v>230</v>
      </c>
      <c r="H7" s="237" t="s">
        <v>230</v>
      </c>
      <c r="I7" s="237" t="s">
        <v>230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1334</v>
      </c>
      <c r="G9" s="306" t="s">
        <v>1334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1334</v>
      </c>
      <c r="G10" s="306" t="s">
        <v>1334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1334</v>
      </c>
      <c r="G11" s="306" t="s">
        <v>1334</v>
      </c>
      <c r="H11" s="306" t="s">
        <v>1489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1411</v>
      </c>
      <c r="G12" s="306" t="s">
        <v>1334</v>
      </c>
      <c r="H12" s="306" t="s">
        <v>1489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1490</v>
      </c>
      <c r="F13" s="212" t="s">
        <v>772</v>
      </c>
      <c r="G13" s="249" t="s">
        <v>54</v>
      </c>
      <c r="H13" s="249" t="s">
        <v>772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1490</v>
      </c>
      <c r="F14" s="212" t="s">
        <v>1491</v>
      </c>
      <c r="G14" s="249" t="s">
        <v>1492</v>
      </c>
      <c r="H14" s="249" t="s">
        <v>772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1493</v>
      </c>
      <c r="G15" s="249" t="s">
        <v>1492</v>
      </c>
      <c r="H15" s="249" t="s">
        <v>1494</v>
      </c>
      <c r="I15" s="196"/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1023</v>
      </c>
      <c r="F16" s="212" t="s">
        <v>1495</v>
      </c>
      <c r="G16" s="249" t="s">
        <v>1492</v>
      </c>
      <c r="H16" s="249" t="s">
        <v>1496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1279</v>
      </c>
      <c r="G17" s="249" t="s">
        <v>1497</v>
      </c>
      <c r="H17" s="302" t="s">
        <v>1498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1499</v>
      </c>
      <c r="F18" s="196" t="s">
        <v>1500</v>
      </c>
      <c r="G18" s="249" t="s">
        <v>1497</v>
      </c>
      <c r="H18" s="302" t="s">
        <v>1498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1501</v>
      </c>
      <c r="F19" s="274" t="s">
        <v>1502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1501</v>
      </c>
      <c r="F20" s="274" t="s">
        <v>1502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1002</v>
      </c>
      <c r="F21" s="274" t="s">
        <v>1134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1503</v>
      </c>
    </row>
    <row r="33" spans="2:15">
      <c r="B33" s="56"/>
      <c r="D33" s="246" t="s">
        <v>1504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1507</v>
      </c>
      <c r="I5" s="223" t="s">
        <v>1508</v>
      </c>
      <c r="J5" s="223" t="s">
        <v>1509</v>
      </c>
      <c r="K5" s="223" t="s">
        <v>1510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1511</v>
      </c>
      <c r="G8" s="296" t="s">
        <v>1512</v>
      </c>
      <c r="H8" s="297" t="s">
        <v>1346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279</v>
      </c>
      <c r="F9" s="212" t="s">
        <v>1511</v>
      </c>
      <c r="G9" s="294" t="s">
        <v>1513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279</v>
      </c>
      <c r="F10" s="212" t="s">
        <v>1334</v>
      </c>
      <c r="G10" s="294" t="s">
        <v>1513</v>
      </c>
      <c r="H10" s="196" t="s">
        <v>1514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279</v>
      </c>
      <c r="F11" s="212" t="s">
        <v>60</v>
      </c>
      <c r="G11" s="294" t="s">
        <v>1513</v>
      </c>
      <c r="H11" s="249" t="s">
        <v>1514</v>
      </c>
      <c r="I11" s="196" t="s">
        <v>1414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1279</v>
      </c>
      <c r="F12" s="212" t="s">
        <v>1515</v>
      </c>
      <c r="G12" s="249" t="s">
        <v>1516</v>
      </c>
      <c r="H12" s="249" t="s">
        <v>1517</v>
      </c>
      <c r="I12" s="196" t="s">
        <v>1414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1515</v>
      </c>
      <c r="G13" s="249" t="s">
        <v>1519</v>
      </c>
      <c r="H13" s="249" t="s">
        <v>1520</v>
      </c>
      <c r="I13" s="196" t="s">
        <v>1521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1522</v>
      </c>
      <c r="F14" s="262" t="s">
        <v>1523</v>
      </c>
      <c r="G14" s="249" t="s">
        <v>1524</v>
      </c>
      <c r="H14" s="249" t="s">
        <v>1520</v>
      </c>
      <c r="I14" s="196" t="s">
        <v>1525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1526</v>
      </c>
      <c r="F15" s="262" t="s">
        <v>1278</v>
      </c>
      <c r="G15" s="249" t="s">
        <v>1527</v>
      </c>
      <c r="H15" s="249" t="s">
        <v>1411</v>
      </c>
      <c r="I15" s="196" t="s">
        <v>1521</v>
      </c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1528</v>
      </c>
      <c r="G16" s="249" t="s">
        <v>1513</v>
      </c>
      <c r="H16" s="249" t="s">
        <v>1529</v>
      </c>
      <c r="I16" s="196" t="s">
        <v>1521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1530</v>
      </c>
      <c r="G17" s="249" t="s">
        <v>1531</v>
      </c>
      <c r="H17" s="213" t="s">
        <v>1529</v>
      </c>
      <c r="I17" s="196" t="s">
        <v>1525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1532</v>
      </c>
      <c r="F18" s="196" t="s">
        <v>1533</v>
      </c>
      <c r="G18" s="249" t="s">
        <v>1531</v>
      </c>
      <c r="H18" s="213" t="s">
        <v>1534</v>
      </c>
      <c r="I18" s="196" t="s">
        <v>1535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1536</v>
      </c>
      <c r="F19" s="274" t="s">
        <v>1501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1537</v>
      </c>
      <c r="F20" s="274" t="s">
        <v>1501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1538</v>
      </c>
      <c r="F21" s="274" t="s">
        <v>1014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1337</v>
      </c>
      <c r="F8" s="295" t="s">
        <v>59</v>
      </c>
      <c r="G8" s="296" t="s">
        <v>1542</v>
      </c>
      <c r="H8" s="297" t="s">
        <v>1542</v>
      </c>
      <c r="I8" s="297" t="s">
        <v>59</v>
      </c>
      <c r="J8" s="299" t="s">
        <v>1543</v>
      </c>
      <c r="K8" s="301" t="s">
        <v>775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1544</v>
      </c>
      <c r="F9" s="212" t="s">
        <v>1374</v>
      </c>
      <c r="G9" s="294" t="s">
        <v>1545</v>
      </c>
      <c r="H9" s="242" t="s">
        <v>60</v>
      </c>
      <c r="I9" s="297" t="s">
        <v>59</v>
      </c>
      <c r="J9" s="299" t="s">
        <v>1543</v>
      </c>
      <c r="K9" s="300" t="s">
        <v>775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1544</v>
      </c>
      <c r="F10" s="212" t="s">
        <v>1374</v>
      </c>
      <c r="G10" s="212" t="s">
        <v>1545</v>
      </c>
      <c r="H10" s="196" t="s">
        <v>60</v>
      </c>
      <c r="I10" s="196" t="s">
        <v>1546</v>
      </c>
      <c r="J10" s="299" t="s">
        <v>1543</v>
      </c>
      <c r="K10" s="300" t="s">
        <v>775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1544</v>
      </c>
      <c r="F11" s="212" t="s">
        <v>1547</v>
      </c>
      <c r="G11" s="249" t="s">
        <v>1548</v>
      </c>
      <c r="H11" s="249" t="s">
        <v>60</v>
      </c>
      <c r="I11" s="196" t="s">
        <v>1549</v>
      </c>
      <c r="J11" s="299" t="s">
        <v>1543</v>
      </c>
      <c r="K11" s="300" t="s">
        <v>775</v>
      </c>
      <c r="L11" s="61"/>
      <c r="M11" s="304" t="s">
        <v>58</v>
      </c>
      <c r="N11" s="285">
        <f>COUNTIF(E8:K24, "*Wei Yen*")</f>
        <v>0</v>
      </c>
      <c r="O11" s="199" t="s">
        <v>1550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1551</v>
      </c>
      <c r="F12" s="212" t="s">
        <v>1552</v>
      </c>
      <c r="G12" s="249" t="s">
        <v>1553</v>
      </c>
      <c r="H12" s="249" t="s">
        <v>60</v>
      </c>
      <c r="I12" s="196" t="s">
        <v>1549</v>
      </c>
      <c r="J12" s="299" t="s">
        <v>1543</v>
      </c>
      <c r="K12" s="300" t="s">
        <v>775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1551</v>
      </c>
      <c r="F13" s="196" t="s">
        <v>1554</v>
      </c>
      <c r="G13" s="249" t="s">
        <v>1553</v>
      </c>
      <c r="H13" s="249" t="s">
        <v>1278</v>
      </c>
      <c r="I13" s="196" t="s">
        <v>1555</v>
      </c>
      <c r="J13" s="299" t="s">
        <v>1543</v>
      </c>
      <c r="K13" s="300" t="s">
        <v>775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1556</v>
      </c>
      <c r="F14" s="196" t="s">
        <v>810</v>
      </c>
      <c r="G14" s="249" t="s">
        <v>1557</v>
      </c>
      <c r="H14" s="249" t="s">
        <v>62</v>
      </c>
      <c r="I14" s="196" t="s">
        <v>1558</v>
      </c>
      <c r="J14" s="299" t="s">
        <v>1543</v>
      </c>
      <c r="K14" s="300" t="s">
        <v>775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1556</v>
      </c>
      <c r="F15" s="196" t="s">
        <v>1549</v>
      </c>
      <c r="G15" s="249" t="s">
        <v>1559</v>
      </c>
      <c r="H15" s="249" t="s">
        <v>62</v>
      </c>
      <c r="I15" s="196" t="s">
        <v>1558</v>
      </c>
      <c r="J15" s="299" t="s">
        <v>1543</v>
      </c>
      <c r="K15" s="300" t="s">
        <v>775</v>
      </c>
      <c r="L15" s="61"/>
      <c r="M15" s="292" t="s">
        <v>775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1556</v>
      </c>
      <c r="F16" s="196" t="s">
        <v>1560</v>
      </c>
      <c r="G16" s="249" t="s">
        <v>1561</v>
      </c>
      <c r="H16" s="249" t="s">
        <v>60</v>
      </c>
      <c r="I16" s="196" t="s">
        <v>1562</v>
      </c>
      <c r="J16" s="299" t="s">
        <v>1543</v>
      </c>
      <c r="K16" s="300" t="s">
        <v>775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1556</v>
      </c>
      <c r="F17" s="196" t="s">
        <v>1563</v>
      </c>
      <c r="G17" s="249" t="s">
        <v>1564</v>
      </c>
      <c r="H17" s="249" t="s">
        <v>60</v>
      </c>
      <c r="I17" s="250" t="s">
        <v>810</v>
      </c>
      <c r="J17" s="274" t="s">
        <v>775</v>
      </c>
      <c r="K17" s="300" t="s">
        <v>775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619</v>
      </c>
      <c r="F18" s="196" t="s">
        <v>1565</v>
      </c>
      <c r="G18" s="261" t="s">
        <v>1564</v>
      </c>
      <c r="H18" s="249" t="s">
        <v>1566</v>
      </c>
      <c r="I18" s="196" t="s">
        <v>62</v>
      </c>
      <c r="J18" s="279" t="s">
        <v>775</v>
      </c>
      <c r="K18" s="300" t="s">
        <v>775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619</v>
      </c>
      <c r="F19" s="274" t="s">
        <v>56</v>
      </c>
      <c r="G19" s="274" t="s">
        <v>1567</v>
      </c>
      <c r="H19" s="274"/>
      <c r="I19" s="274"/>
      <c r="J19" s="274" t="s">
        <v>775</v>
      </c>
      <c r="K19" s="300" t="s">
        <v>775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619</v>
      </c>
      <c r="F20" s="274" t="s">
        <v>56</v>
      </c>
      <c r="G20" s="274" t="s">
        <v>1567</v>
      </c>
      <c r="H20" s="274"/>
      <c r="I20" s="274"/>
      <c r="J20" s="274" t="s">
        <v>775</v>
      </c>
      <c r="K20" s="300" t="s">
        <v>775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619</v>
      </c>
      <c r="F21" s="274" t="s">
        <v>56</v>
      </c>
      <c r="G21" s="274" t="s">
        <v>1567</v>
      </c>
      <c r="H21" s="274"/>
      <c r="I21" s="274"/>
      <c r="J21" s="274" t="s">
        <v>775</v>
      </c>
      <c r="K21" s="300" t="s">
        <v>775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1567</v>
      </c>
      <c r="H22" s="274"/>
      <c r="I22" s="274"/>
      <c r="J22" s="274" t="s">
        <v>775</v>
      </c>
      <c r="K22" s="300" t="s">
        <v>775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>
        <v>44930</v>
      </c>
      <c r="K5" s="223">
        <v>44961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292</v>
      </c>
      <c r="G10" s="250" t="s">
        <v>60</v>
      </c>
      <c r="H10" s="212" t="s">
        <v>673</v>
      </c>
      <c r="I10" s="212" t="s">
        <v>60</v>
      </c>
      <c r="J10" s="273" t="s">
        <v>1350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292</v>
      </c>
      <c r="G11" s="250" t="s">
        <v>1275</v>
      </c>
      <c r="H11" s="212" t="s">
        <v>673</v>
      </c>
      <c r="I11" s="212" t="s">
        <v>62</v>
      </c>
      <c r="J11" s="273" t="s">
        <v>1350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1575</v>
      </c>
      <c r="G12" s="250" t="s">
        <v>1576</v>
      </c>
      <c r="H12" s="212" t="s">
        <v>1577</v>
      </c>
      <c r="I12" s="212" t="s">
        <v>62</v>
      </c>
      <c r="J12" s="273" t="s">
        <v>1350</v>
      </c>
      <c r="K12" s="273" t="s">
        <v>1578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1575</v>
      </c>
      <c r="G13" s="250" t="s">
        <v>1576</v>
      </c>
      <c r="H13" s="212" t="s">
        <v>1577</v>
      </c>
      <c r="I13" s="212" t="s">
        <v>1414</v>
      </c>
      <c r="J13" s="273" t="s">
        <v>1350</v>
      </c>
      <c r="K13" s="273" t="s">
        <v>1578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1579</v>
      </c>
      <c r="F14" s="212" t="s">
        <v>1416</v>
      </c>
      <c r="G14" s="250" t="s">
        <v>1580</v>
      </c>
      <c r="H14" s="212" t="s">
        <v>1577</v>
      </c>
      <c r="I14" s="212" t="s">
        <v>1581</v>
      </c>
      <c r="J14" s="273" t="s">
        <v>1350</v>
      </c>
      <c r="K14" s="273" t="s">
        <v>1578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1579</v>
      </c>
      <c r="F15" s="212" t="s">
        <v>1582</v>
      </c>
      <c r="G15" s="250" t="s">
        <v>1580</v>
      </c>
      <c r="H15" s="212" t="s">
        <v>62</v>
      </c>
      <c r="I15" s="212" t="s">
        <v>1583</v>
      </c>
      <c r="J15" s="273" t="s">
        <v>1350</v>
      </c>
      <c r="K15" s="273" t="s">
        <v>1578</v>
      </c>
      <c r="L15" s="61"/>
      <c r="M15" s="304" t="s">
        <v>775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564</v>
      </c>
      <c r="F16" s="212" t="s">
        <v>1584</v>
      </c>
      <c r="G16" s="250" t="s">
        <v>1517</v>
      </c>
      <c r="H16" s="212" t="s">
        <v>57</v>
      </c>
      <c r="I16" s="212" t="s">
        <v>1585</v>
      </c>
      <c r="J16" s="273" t="s">
        <v>1350</v>
      </c>
      <c r="K16" s="273" t="s">
        <v>1578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1416</v>
      </c>
      <c r="F17" s="212" t="s">
        <v>1586</v>
      </c>
      <c r="G17" s="250" t="s">
        <v>1587</v>
      </c>
      <c r="H17" s="212" t="s">
        <v>57</v>
      </c>
      <c r="I17" s="212" t="s">
        <v>1585</v>
      </c>
      <c r="J17" s="273" t="s">
        <v>1350</v>
      </c>
      <c r="K17" s="273" t="s">
        <v>1578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1416</v>
      </c>
      <c r="F18" s="212" t="s">
        <v>1586</v>
      </c>
      <c r="G18" s="250" t="s">
        <v>1588</v>
      </c>
      <c r="H18" s="212" t="s">
        <v>57</v>
      </c>
      <c r="I18" s="212" t="s">
        <v>1585</v>
      </c>
      <c r="J18" s="273" t="s">
        <v>1350</v>
      </c>
      <c r="K18" s="280" t="s">
        <v>1589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1591</v>
      </c>
      <c r="F5" s="223" t="s">
        <v>1592</v>
      </c>
      <c r="G5" s="223" t="s">
        <v>1593</v>
      </c>
      <c r="H5" s="223" t="s">
        <v>1594</v>
      </c>
      <c r="I5" s="223" t="s">
        <v>1595</v>
      </c>
      <c r="J5" s="223" t="s">
        <v>1596</v>
      </c>
      <c r="K5" s="223" t="s">
        <v>1597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1598</v>
      </c>
      <c r="F8" s="212" t="s">
        <v>1599</v>
      </c>
      <c r="G8" s="212" t="s">
        <v>1599</v>
      </c>
      <c r="H8" s="212" t="s">
        <v>1599</v>
      </c>
      <c r="I8" s="250" t="s">
        <v>1599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1598</v>
      </c>
      <c r="F9" s="212" t="s">
        <v>1599</v>
      </c>
      <c r="G9" s="212" t="s">
        <v>1600</v>
      </c>
      <c r="H9" s="242" t="s">
        <v>1599</v>
      </c>
      <c r="I9" s="242" t="s">
        <v>1599</v>
      </c>
      <c r="J9" s="212" t="s">
        <v>1568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1598</v>
      </c>
      <c r="F10" s="212" t="s">
        <v>1598</v>
      </c>
      <c r="G10" s="212" t="s">
        <v>1601</v>
      </c>
      <c r="H10" s="196" t="s">
        <v>1599</v>
      </c>
      <c r="I10" s="196" t="s">
        <v>1602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1598</v>
      </c>
      <c r="F11" s="212" t="s">
        <v>1598</v>
      </c>
      <c r="G11" s="249" t="s">
        <v>1603</v>
      </c>
      <c r="H11" s="249" t="s">
        <v>1001</v>
      </c>
      <c r="I11" s="196" t="s">
        <v>1604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1599</v>
      </c>
      <c r="F12" s="212" t="s">
        <v>1599</v>
      </c>
      <c r="G12" s="249" t="s">
        <v>1605</v>
      </c>
      <c r="H12" s="249" t="s">
        <v>1606</v>
      </c>
      <c r="I12" s="196" t="s">
        <v>1604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1599</v>
      </c>
      <c r="F13" s="196" t="s">
        <v>811</v>
      </c>
      <c r="G13" s="249" t="s">
        <v>1607</v>
      </c>
      <c r="H13" s="249" t="s">
        <v>1608</v>
      </c>
      <c r="I13" s="196" t="s">
        <v>1609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1610</v>
      </c>
      <c r="F14" s="196" t="s">
        <v>1611</v>
      </c>
      <c r="G14" s="249" t="s">
        <v>56</v>
      </c>
      <c r="H14" s="249" t="s">
        <v>1608</v>
      </c>
      <c r="I14" s="250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1613</v>
      </c>
      <c r="F15" s="196" t="s">
        <v>1614</v>
      </c>
      <c r="G15" s="249" t="s">
        <v>1615</v>
      </c>
      <c r="H15" s="249" t="s">
        <v>1608</v>
      </c>
      <c r="I15" s="250" t="s">
        <v>1616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1613</v>
      </c>
      <c r="F16" s="196" t="s">
        <v>1614</v>
      </c>
      <c r="G16" s="249" t="s">
        <v>1617</v>
      </c>
      <c r="H16" s="212" t="s">
        <v>1618</v>
      </c>
      <c r="I16" s="250" t="s">
        <v>1616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1613</v>
      </c>
      <c r="F17" s="196" t="s">
        <v>1619</v>
      </c>
      <c r="G17" s="249" t="s">
        <v>1620</v>
      </c>
      <c r="H17" s="214" t="s">
        <v>1621</v>
      </c>
      <c r="I17" s="250" t="s">
        <v>1622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1623</v>
      </c>
      <c r="F18" s="248" t="s">
        <v>1624</v>
      </c>
      <c r="G18" s="212" t="s">
        <v>1620</v>
      </c>
      <c r="H18" s="214" t="s">
        <v>1621</v>
      </c>
      <c r="I18" s="196" t="s">
        <v>1625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1627</v>
      </c>
      <c r="F5" s="223" t="s">
        <v>1628</v>
      </c>
      <c r="G5" s="223" t="s">
        <v>1629</v>
      </c>
      <c r="H5" s="223" t="s">
        <v>1630</v>
      </c>
      <c r="I5" s="223" t="s">
        <v>1631</v>
      </c>
      <c r="J5" s="223" t="s">
        <v>1632</v>
      </c>
      <c r="K5" s="223" t="s">
        <v>1633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1634</v>
      </c>
      <c r="H8" s="212" t="s">
        <v>1634</v>
      </c>
      <c r="I8" s="212" t="s">
        <v>1634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1207</v>
      </c>
      <c r="F9" s="212" t="s">
        <v>1635</v>
      </c>
      <c r="G9" s="212" t="s">
        <v>1636</v>
      </c>
      <c r="H9" s="212" t="s">
        <v>1634</v>
      </c>
      <c r="I9" s="212" t="s">
        <v>1634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1207</v>
      </c>
      <c r="F10" s="212" t="s">
        <v>1635</v>
      </c>
      <c r="G10" s="212" t="s">
        <v>1636</v>
      </c>
      <c r="H10" s="212" t="s">
        <v>1634</v>
      </c>
      <c r="I10" s="212" t="s">
        <v>1634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1637</v>
      </c>
      <c r="F11" s="212" t="s">
        <v>1635</v>
      </c>
      <c r="G11" s="212" t="s">
        <v>1638</v>
      </c>
      <c r="H11" s="214" t="s">
        <v>1639</v>
      </c>
      <c r="I11" s="212" t="s">
        <v>1640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1134</v>
      </c>
      <c r="F12" s="212" t="s">
        <v>1634</v>
      </c>
      <c r="G12" s="212" t="s">
        <v>1641</v>
      </c>
      <c r="H12" s="214" t="s">
        <v>1642</v>
      </c>
      <c r="I12" s="212" t="s">
        <v>1640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1134</v>
      </c>
      <c r="F13" s="212" t="s">
        <v>1643</v>
      </c>
      <c r="G13" s="212" t="s">
        <v>1644</v>
      </c>
      <c r="H13" s="214" t="s">
        <v>1642</v>
      </c>
      <c r="I13" s="212" t="s">
        <v>1645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1646</v>
      </c>
      <c r="F14" s="212" t="s">
        <v>1647</v>
      </c>
      <c r="G14" s="212" t="s">
        <v>1648</v>
      </c>
      <c r="H14" s="214" t="s">
        <v>1642</v>
      </c>
      <c r="I14" s="212" t="s">
        <v>1649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1650</v>
      </c>
      <c r="F15" s="212" t="s">
        <v>1651</v>
      </c>
      <c r="G15" s="212" t="s">
        <v>1652</v>
      </c>
      <c r="H15" s="214" t="s">
        <v>1653</v>
      </c>
      <c r="I15" s="212" t="s">
        <v>1649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1650</v>
      </c>
      <c r="F16" s="212" t="s">
        <v>1651</v>
      </c>
      <c r="G16" s="212" t="s">
        <v>1654</v>
      </c>
      <c r="H16" s="214" t="s">
        <v>1655</v>
      </c>
      <c r="I16" s="212" t="s">
        <v>1656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1657</v>
      </c>
      <c r="F17" s="212" t="s">
        <v>1658</v>
      </c>
      <c r="G17" s="212" t="s">
        <v>1659</v>
      </c>
      <c r="H17" s="214" t="s">
        <v>1660</v>
      </c>
      <c r="I17" s="196" t="s">
        <v>1661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1662</v>
      </c>
      <c r="F18" s="212" t="s">
        <v>1663</v>
      </c>
      <c r="G18" s="212" t="s">
        <v>1659</v>
      </c>
      <c r="H18" s="214" t="s">
        <v>1660</v>
      </c>
      <c r="I18" s="196" t="s">
        <v>1664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1665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1666</v>
      </c>
      <c r="F35">
        <v>44</v>
      </c>
      <c r="M35" s="61"/>
      <c r="N35" s="62"/>
      <c r="O35" s="61"/>
    </row>
    <row r="36" spans="5:15" hidden="1">
      <c r="E36" s="254" t="s">
        <v>1667</v>
      </c>
      <c r="F36">
        <f>16+24</f>
        <v>40</v>
      </c>
      <c r="M36" s="61"/>
      <c r="N36" s="62"/>
      <c r="O36" s="61"/>
    </row>
    <row r="37" spans="5:15" hidden="1">
      <c r="E37" s="254" t="s">
        <v>1668</v>
      </c>
      <c r="F37">
        <f>5+4+4+5.5+5.5+3+5+6+3</f>
        <v>41</v>
      </c>
      <c r="M37" s="61"/>
      <c r="N37" s="62"/>
      <c r="O37" s="61"/>
    </row>
    <row r="38" spans="5:15" hidden="1">
      <c r="E38" s="254" t="s">
        <v>1669</v>
      </c>
      <c r="F38">
        <f>3+2+2+1+1+3+3</f>
        <v>15</v>
      </c>
      <c r="M38" s="61"/>
      <c r="N38" s="62"/>
      <c r="O38" s="61"/>
    </row>
    <row r="39" spans="5:15" hidden="1">
      <c r="E39" s="254" t="s">
        <v>1670</v>
      </c>
      <c r="F39">
        <f>26+16</f>
        <v>42</v>
      </c>
    </row>
    <row r="40" spans="5:15" hidden="1">
      <c r="E40" s="254" t="s">
        <v>1671</v>
      </c>
      <c r="F40">
        <f>38+24</f>
        <v>62</v>
      </c>
    </row>
    <row r="41" spans="5:15" hidden="1">
      <c r="E41" s="254" t="s">
        <v>1672</v>
      </c>
      <c r="F41">
        <v>15</v>
      </c>
    </row>
    <row r="42" spans="5:15" hidden="1">
      <c r="E42" s="254" t="s">
        <v>1673</v>
      </c>
      <c r="F42">
        <v>14</v>
      </c>
    </row>
    <row r="43" spans="5:15" hidden="1">
      <c r="E43" s="254" t="s">
        <v>1674</v>
      </c>
      <c r="F43">
        <v>11</v>
      </c>
    </row>
    <row r="44" spans="5:15" hidden="1">
      <c r="E44" s="180" t="s">
        <v>1675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1677</v>
      </c>
      <c r="F8" s="212" t="s">
        <v>1678</v>
      </c>
      <c r="G8" s="212" t="s">
        <v>1545</v>
      </c>
      <c r="H8" s="212" t="s">
        <v>603</v>
      </c>
      <c r="I8" s="196" t="s">
        <v>1679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1680</v>
      </c>
      <c r="F9" s="212" t="s">
        <v>1678</v>
      </c>
      <c r="G9" s="212" t="s">
        <v>1545</v>
      </c>
      <c r="H9" s="212" t="s">
        <v>603</v>
      </c>
      <c r="I9" s="196" t="s">
        <v>1679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1680</v>
      </c>
      <c r="F10" s="212" t="s">
        <v>1678</v>
      </c>
      <c r="G10" s="212" t="s">
        <v>1681</v>
      </c>
      <c r="H10" s="212" t="s">
        <v>603</v>
      </c>
      <c r="I10" s="196" t="s">
        <v>1679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1680</v>
      </c>
      <c r="F11" s="212" t="s">
        <v>1682</v>
      </c>
      <c r="G11" s="212" t="s">
        <v>1681</v>
      </c>
      <c r="H11" s="214" t="s">
        <v>1542</v>
      </c>
      <c r="I11" s="196" t="s">
        <v>232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1683</v>
      </c>
      <c r="F12" s="212" t="s">
        <v>1684</v>
      </c>
      <c r="G12" s="212" t="s">
        <v>1542</v>
      </c>
      <c r="H12" s="214" t="s">
        <v>1685</v>
      </c>
      <c r="I12" s="196" t="s">
        <v>232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1686</v>
      </c>
      <c r="G13" s="212" t="s">
        <v>1687</v>
      </c>
      <c r="H13" s="214" t="s">
        <v>1542</v>
      </c>
      <c r="I13" s="196" t="s">
        <v>232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1688</v>
      </c>
      <c r="F14" s="212" t="s">
        <v>1689</v>
      </c>
      <c r="G14" s="212" t="s">
        <v>1690</v>
      </c>
      <c r="H14" s="214" t="s">
        <v>1278</v>
      </c>
      <c r="I14" s="196" t="s">
        <v>232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1416</v>
      </c>
      <c r="I15" s="196" t="s">
        <v>232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1694</v>
      </c>
      <c r="F16" s="212" t="s">
        <v>1695</v>
      </c>
      <c r="G16" s="212" t="s">
        <v>1696</v>
      </c>
      <c r="H16" s="214" t="s">
        <v>1575</v>
      </c>
      <c r="I16" s="196" t="s">
        <v>232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1697</v>
      </c>
      <c r="F17" s="212" t="s">
        <v>1698</v>
      </c>
      <c r="G17" s="212" t="s">
        <v>1699</v>
      </c>
      <c r="H17" s="214" t="s">
        <v>1700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712</v>
      </c>
      <c r="F18" s="212" t="s">
        <v>1701</v>
      </c>
      <c r="G18" s="212" t="s">
        <v>1702</v>
      </c>
      <c r="H18" s="214" t="s">
        <v>1700</v>
      </c>
      <c r="I18" s="196" t="s">
        <v>1703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1706</v>
      </c>
      <c r="F5" s="7" t="s">
        <v>1707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1708</v>
      </c>
      <c r="G8" s="212" t="s">
        <v>603</v>
      </c>
      <c r="H8" s="212" t="s">
        <v>603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229</v>
      </c>
      <c r="F9" s="212" t="s">
        <v>1708</v>
      </c>
      <c r="G9" s="191" t="s">
        <v>603</v>
      </c>
      <c r="H9" s="212" t="s">
        <v>603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229</v>
      </c>
      <c r="F10" s="191" t="s">
        <v>1709</v>
      </c>
      <c r="G10" s="191" t="s">
        <v>603</v>
      </c>
      <c r="H10" s="212" t="s">
        <v>1710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229</v>
      </c>
      <c r="F11" s="191" t="s">
        <v>1709</v>
      </c>
      <c r="G11" s="191" t="s">
        <v>1711</v>
      </c>
      <c r="H11" s="88" t="s">
        <v>1542</v>
      </c>
      <c r="I11" s="32" t="s">
        <v>1712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1713</v>
      </c>
      <c r="G12" s="191" t="s">
        <v>1711</v>
      </c>
      <c r="H12" s="88" t="s">
        <v>1542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1713</v>
      </c>
      <c r="G13" s="212" t="s">
        <v>1715</v>
      </c>
      <c r="H13" s="88" t="s">
        <v>1542</v>
      </c>
      <c r="I13" s="32" t="s">
        <v>1714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1716</v>
      </c>
      <c r="F14" s="191" t="s">
        <v>1717</v>
      </c>
      <c r="G14" s="212" t="s">
        <v>1715</v>
      </c>
      <c r="H14" s="88" t="s">
        <v>1718</v>
      </c>
      <c r="I14" s="32" t="s">
        <v>1262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1691</v>
      </c>
      <c r="F15" s="191" t="s">
        <v>1352</v>
      </c>
      <c r="G15" s="212" t="s">
        <v>1715</v>
      </c>
      <c r="H15" s="88" t="s">
        <v>1337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1542</v>
      </c>
      <c r="G16" s="212" t="s">
        <v>1719</v>
      </c>
      <c r="H16" s="88" t="s">
        <v>1337</v>
      </c>
      <c r="I16" s="32" t="s">
        <v>335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1720</v>
      </c>
      <c r="F17" s="191" t="s">
        <v>1516</v>
      </c>
      <c r="G17" s="212" t="s">
        <v>1719</v>
      </c>
      <c r="H17" s="88" t="s">
        <v>58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1720</v>
      </c>
      <c r="F18" s="191" t="s">
        <v>1516</v>
      </c>
      <c r="G18" s="212" t="s">
        <v>1719</v>
      </c>
      <c r="H18" s="88" t="s">
        <v>58</v>
      </c>
      <c r="I18" s="32" t="s">
        <v>1721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1723</v>
      </c>
      <c r="F5" s="7" t="s">
        <v>1724</v>
      </c>
      <c r="G5" s="7" t="s">
        <v>1725</v>
      </c>
      <c r="H5" s="7" t="s">
        <v>1726</v>
      </c>
      <c r="I5" s="7" t="s">
        <v>1727</v>
      </c>
      <c r="J5" s="7" t="s">
        <v>1728</v>
      </c>
      <c r="K5" s="7" t="s">
        <v>1729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1235</v>
      </c>
      <c r="F8" s="213" t="s">
        <v>61</v>
      </c>
      <c r="G8" s="191" t="s">
        <v>1730</v>
      </c>
      <c r="H8" s="88" t="s">
        <v>1731</v>
      </c>
      <c r="I8" s="32" t="s">
        <v>1732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1235</v>
      </c>
      <c r="F9" s="191" t="s">
        <v>1235</v>
      </c>
      <c r="G9" s="191" t="s">
        <v>1235</v>
      </c>
      <c r="H9" s="214" t="s">
        <v>1731</v>
      </c>
      <c r="I9" s="32" t="s">
        <v>1235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1235</v>
      </c>
      <c r="F10" s="191" t="s">
        <v>1235</v>
      </c>
      <c r="G10" s="191" t="s">
        <v>1733</v>
      </c>
      <c r="H10" s="88" t="s">
        <v>1731</v>
      </c>
      <c r="I10" s="32" t="s">
        <v>1734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1735</v>
      </c>
      <c r="F11" s="191" t="s">
        <v>1235</v>
      </c>
      <c r="G11" s="191" t="s">
        <v>1736</v>
      </c>
      <c r="H11" s="88" t="s">
        <v>1731</v>
      </c>
      <c r="I11" s="32" t="s">
        <v>1737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1735</v>
      </c>
      <c r="F12" s="191" t="s">
        <v>1738</v>
      </c>
      <c r="G12" s="191" t="s">
        <v>1735</v>
      </c>
      <c r="H12" s="88" t="s">
        <v>59</v>
      </c>
      <c r="I12" s="32" t="s">
        <v>1734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1739</v>
      </c>
      <c r="F13" s="191" t="s">
        <v>1738</v>
      </c>
      <c r="G13" s="212" t="s">
        <v>1735</v>
      </c>
      <c r="H13" s="88" t="s">
        <v>59</v>
      </c>
      <c r="I13" s="32" t="s">
        <v>1733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1739</v>
      </c>
      <c r="F14" s="191" t="s">
        <v>1735</v>
      </c>
      <c r="G14" s="212" t="s">
        <v>1740</v>
      </c>
      <c r="H14" s="88" t="s">
        <v>59</v>
      </c>
      <c r="I14" s="32" t="s">
        <v>1741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1742</v>
      </c>
      <c r="F15" s="191" t="s">
        <v>1235</v>
      </c>
      <c r="G15" s="192" t="s">
        <v>1743</v>
      </c>
      <c r="H15" s="88" t="s">
        <v>59</v>
      </c>
      <c r="I15" s="32" t="s">
        <v>1733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1742</v>
      </c>
      <c r="F16" s="191" t="s">
        <v>1735</v>
      </c>
      <c r="G16" s="215" t="s">
        <v>1743</v>
      </c>
      <c r="H16" s="88" t="s">
        <v>1744</v>
      </c>
      <c r="I16" s="32" t="s">
        <v>1745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1746</v>
      </c>
      <c r="F17" s="191" t="s">
        <v>1747</v>
      </c>
      <c r="G17" s="192" t="s">
        <v>1748</v>
      </c>
      <c r="H17" s="88" t="s">
        <v>1749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1575</v>
      </c>
      <c r="F18" s="191" t="s">
        <v>1747</v>
      </c>
      <c r="G18" s="215" t="s">
        <v>1750</v>
      </c>
      <c r="H18" s="88" t="s">
        <v>1749</v>
      </c>
      <c r="I18" s="32" t="s">
        <v>335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230</v>
      </c>
      <c r="F7" s="123" t="s">
        <v>230</v>
      </c>
      <c r="G7" s="123" t="s">
        <v>230</v>
      </c>
      <c r="H7" s="123" t="s">
        <v>230</v>
      </c>
      <c r="I7" s="123" t="s">
        <v>230</v>
      </c>
      <c r="J7" s="123" t="s">
        <v>230</v>
      </c>
      <c r="K7" s="123" t="s">
        <v>230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1754</v>
      </c>
      <c r="G8" s="191" t="s">
        <v>1754</v>
      </c>
      <c r="H8" s="88" t="s">
        <v>1754</v>
      </c>
      <c r="I8" s="32" t="s">
        <v>1754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1754</v>
      </c>
      <c r="G9" s="191" t="s">
        <v>1754</v>
      </c>
      <c r="H9" s="88" t="s">
        <v>1754</v>
      </c>
      <c r="I9" s="32" t="s">
        <v>1754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1754</v>
      </c>
      <c r="G10" s="191" t="s">
        <v>1754</v>
      </c>
      <c r="H10" s="88" t="s">
        <v>1754</v>
      </c>
      <c r="I10" s="32" t="s">
        <v>1754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1755</v>
      </c>
      <c r="G11" s="191" t="s">
        <v>1754</v>
      </c>
      <c r="H11" s="88" t="s">
        <v>1754</v>
      </c>
      <c r="I11" s="32" t="s">
        <v>1754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1755</v>
      </c>
      <c r="G12" s="191" t="s">
        <v>1754</v>
      </c>
      <c r="H12" s="88" t="s">
        <v>1754</v>
      </c>
      <c r="I12" s="32" t="s">
        <v>1756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1755</v>
      </c>
      <c r="G13" s="192" t="s">
        <v>1754</v>
      </c>
      <c r="H13" s="88" t="s">
        <v>1754</v>
      </c>
      <c r="I13" s="32" t="s">
        <v>1756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1757</v>
      </c>
      <c r="G14" s="192" t="s">
        <v>1754</v>
      </c>
      <c r="H14" s="88" t="s">
        <v>1754</v>
      </c>
      <c r="I14" s="32" t="s">
        <v>1756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1757</v>
      </c>
      <c r="G15" s="192" t="s">
        <v>1754</v>
      </c>
      <c r="H15" s="88" t="s">
        <v>1758</v>
      </c>
      <c r="I15" s="32" t="s">
        <v>1756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1755</v>
      </c>
      <c r="G16" s="192" t="s">
        <v>1754</v>
      </c>
      <c r="H16" s="88" t="s">
        <v>1758</v>
      </c>
      <c r="I16" s="32" t="s">
        <v>1759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1755</v>
      </c>
      <c r="G17" s="192" t="s">
        <v>1760</v>
      </c>
      <c r="H17" s="88" t="s">
        <v>1758</v>
      </c>
      <c r="I17" s="32" t="s">
        <v>1759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1755</v>
      </c>
      <c r="G18" s="193" t="s">
        <v>1760</v>
      </c>
      <c r="H18" s="88" t="s">
        <v>1758</v>
      </c>
      <c r="I18" s="32" t="s">
        <v>1756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0" spans="2:22">
      <c r="D30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1627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172"/>
      <c r="N5" s="113"/>
      <c r="O5" s="113" t="s">
        <v>1765</v>
      </c>
      <c r="P5" s="113" t="s">
        <v>1766</v>
      </c>
      <c r="Q5" s="113" t="s">
        <v>1767</v>
      </c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13"/>
      <c r="O6" s="113" t="s">
        <v>1201</v>
      </c>
      <c r="P6" s="113" t="s">
        <v>1202</v>
      </c>
      <c r="Q6" s="113" t="s">
        <v>1203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1371</v>
      </c>
      <c r="H11" s="88" t="s">
        <v>59</v>
      </c>
      <c r="I11" s="32" t="s">
        <v>1337</v>
      </c>
      <c r="J11" s="191"/>
      <c r="K11" s="192"/>
      <c r="L11" s="61"/>
      <c r="M11" s="87"/>
      <c r="N11" s="200" t="s">
        <v>1771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712</v>
      </c>
      <c r="F12" s="191" t="s">
        <v>59</v>
      </c>
      <c r="G12" s="191" t="s">
        <v>1772</v>
      </c>
      <c r="H12" s="88" t="s">
        <v>59</v>
      </c>
      <c r="I12" s="32" t="s">
        <v>1337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1773</v>
      </c>
      <c r="F13" s="191" t="s">
        <v>1774</v>
      </c>
      <c r="G13" s="192" t="s">
        <v>1772</v>
      </c>
      <c r="H13" s="88" t="s">
        <v>1775</v>
      </c>
      <c r="I13" s="32" t="s">
        <v>1776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1777</v>
      </c>
      <c r="F14" s="191" t="s">
        <v>1778</v>
      </c>
      <c r="G14" s="192" t="s">
        <v>1779</v>
      </c>
      <c r="H14" s="88" t="s">
        <v>1538</v>
      </c>
      <c r="I14" s="32" t="s">
        <v>1780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1777</v>
      </c>
      <c r="F15" s="191" t="s">
        <v>1781</v>
      </c>
      <c r="G15" s="192" t="s">
        <v>59</v>
      </c>
      <c r="H15" s="88" t="s">
        <v>1538</v>
      </c>
      <c r="I15" s="32" t="s">
        <v>1780</v>
      </c>
      <c r="J15" s="191"/>
      <c r="K15" s="192"/>
      <c r="L15" s="61"/>
      <c r="M15" s="87"/>
      <c r="N15" s="200" t="s">
        <v>1782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1773</v>
      </c>
      <c r="F16" s="191" t="s">
        <v>1778</v>
      </c>
      <c r="G16" s="192" t="s">
        <v>59</v>
      </c>
      <c r="H16" s="88" t="s">
        <v>1501</v>
      </c>
      <c r="I16" s="32" t="s">
        <v>1780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1783</v>
      </c>
      <c r="G17" s="192" t="s">
        <v>1720</v>
      </c>
      <c r="H17" s="88" t="s">
        <v>1501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1773</v>
      </c>
      <c r="F18" s="191" t="s">
        <v>1783</v>
      </c>
      <c r="G18" s="192" t="s">
        <v>1720</v>
      </c>
      <c r="H18" s="88" t="s">
        <v>1501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1786</v>
      </c>
      <c r="F5" s="7" t="s">
        <v>1787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1788</v>
      </c>
      <c r="I8" s="28" t="s">
        <v>1788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1788</v>
      </c>
      <c r="I9" s="28" t="s">
        <v>1788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1788</v>
      </c>
      <c r="I10" s="28" t="s">
        <v>1788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1789</v>
      </c>
      <c r="I11" s="28" t="s">
        <v>1788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1790</v>
      </c>
      <c r="I12" s="28" t="s">
        <v>1788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1790</v>
      </c>
      <c r="I13" s="28" t="s">
        <v>1788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1490</v>
      </c>
      <c r="F14" s="28" t="s">
        <v>1791</v>
      </c>
      <c r="G14" s="187"/>
      <c r="H14" s="88" t="s">
        <v>1792</v>
      </c>
      <c r="I14" s="28" t="s">
        <v>1789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1490</v>
      </c>
      <c r="F15" s="28" t="s">
        <v>1791</v>
      </c>
      <c r="G15" s="187"/>
      <c r="H15" s="88" t="s">
        <v>1790</v>
      </c>
      <c r="I15" s="28" t="s">
        <v>1789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1490</v>
      </c>
      <c r="F16" s="28" t="s">
        <v>1793</v>
      </c>
      <c r="G16" s="187"/>
      <c r="H16" s="88" t="s">
        <v>1794</v>
      </c>
      <c r="I16" s="28" t="s">
        <v>1789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1490</v>
      </c>
      <c r="F17" s="28" t="s">
        <v>1793</v>
      </c>
      <c r="G17" s="187"/>
      <c r="H17" s="88" t="s">
        <v>1794</v>
      </c>
      <c r="I17" s="28" t="s">
        <v>1789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1490</v>
      </c>
      <c r="F18" s="28" t="s">
        <v>1793</v>
      </c>
      <c r="G18" s="187"/>
      <c r="H18" s="88" t="s">
        <v>1794</v>
      </c>
      <c r="I18" s="28" t="s">
        <v>1789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1796</v>
      </c>
      <c r="F5" s="7" t="s">
        <v>1797</v>
      </c>
      <c r="G5" s="7" t="s">
        <v>1798</v>
      </c>
      <c r="H5" s="7" t="s">
        <v>1799</v>
      </c>
      <c r="I5" s="7" t="s">
        <v>1800</v>
      </c>
      <c r="J5" s="7" t="s">
        <v>1801</v>
      </c>
      <c r="K5" s="7" t="s">
        <v>1802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1804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1811</v>
      </c>
      <c r="F8" s="32" t="s">
        <v>56</v>
      </c>
      <c r="G8" s="32" t="s">
        <v>56</v>
      </c>
      <c r="H8" s="32" t="s">
        <v>56</v>
      </c>
      <c r="I8" s="178" t="s">
        <v>1812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1811</v>
      </c>
      <c r="F9" s="50" t="s">
        <v>56</v>
      </c>
      <c r="G9" s="50" t="s">
        <v>56</v>
      </c>
      <c r="H9" s="50" t="s">
        <v>56</v>
      </c>
      <c r="I9" s="178" t="s">
        <v>1812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1811</v>
      </c>
      <c r="F10" s="50" t="s">
        <v>56</v>
      </c>
      <c r="G10" s="50" t="s">
        <v>56</v>
      </c>
      <c r="H10" s="50" t="s">
        <v>56</v>
      </c>
      <c r="I10" s="178" t="s">
        <v>1812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1813</v>
      </c>
      <c r="F11" s="50" t="s">
        <v>56</v>
      </c>
      <c r="G11" s="50" t="s">
        <v>56</v>
      </c>
      <c r="H11" s="50" t="s">
        <v>56</v>
      </c>
      <c r="I11" s="178" t="s">
        <v>1812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1813</v>
      </c>
      <c r="F12" s="50" t="s">
        <v>1814</v>
      </c>
      <c r="G12" s="50" t="s">
        <v>56</v>
      </c>
      <c r="H12" s="50" t="s">
        <v>56</v>
      </c>
      <c r="I12" s="178" t="s">
        <v>1812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1811</v>
      </c>
      <c r="F13" s="50" t="s">
        <v>1814</v>
      </c>
      <c r="G13" s="50" t="s">
        <v>53</v>
      </c>
      <c r="H13" s="50" t="s">
        <v>746</v>
      </c>
      <c r="I13" s="179" t="s">
        <v>1815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1813</v>
      </c>
      <c r="F14" s="50" t="s">
        <v>1816</v>
      </c>
      <c r="G14" s="50" t="s">
        <v>53</v>
      </c>
      <c r="H14" s="50" t="s">
        <v>746</v>
      </c>
      <c r="I14" s="179" t="s">
        <v>1815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1813</v>
      </c>
      <c r="F15" s="50" t="s">
        <v>1816</v>
      </c>
      <c r="G15" s="50" t="s">
        <v>53</v>
      </c>
      <c r="H15" s="50" t="s">
        <v>746</v>
      </c>
      <c r="I15" s="179" t="s">
        <v>746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1813</v>
      </c>
      <c r="F16" s="50" t="s">
        <v>1816</v>
      </c>
      <c r="G16" s="50" t="s">
        <v>53</v>
      </c>
      <c r="H16" s="50" t="s">
        <v>746</v>
      </c>
      <c r="I16" s="179" t="s">
        <v>746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1813</v>
      </c>
      <c r="F17" s="50" t="s">
        <v>1816</v>
      </c>
      <c r="G17" s="50" t="s">
        <v>53</v>
      </c>
      <c r="H17" s="50" t="s">
        <v>746</v>
      </c>
      <c r="I17" s="179" t="s">
        <v>746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1813</v>
      </c>
      <c r="F18" s="174" t="s">
        <v>1816</v>
      </c>
      <c r="G18" s="174" t="s">
        <v>53</v>
      </c>
      <c r="H18" s="50" t="s">
        <v>746</v>
      </c>
      <c r="I18" s="179" t="s">
        <v>746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1503</v>
      </c>
    </row>
    <row r="24" spans="2:22">
      <c r="B24" s="56"/>
      <c r="D24" s="58" t="s">
        <v>1504</v>
      </c>
    </row>
    <row r="27" spans="2:22">
      <c r="B27" s="127" t="s">
        <v>134</v>
      </c>
      <c r="D27" s="167" t="s">
        <v>1817</v>
      </c>
    </row>
    <row r="29" spans="2:22">
      <c r="D29" s="150" t="s">
        <v>1818</v>
      </c>
      <c r="E29" s="176" t="s">
        <v>53</v>
      </c>
      <c r="F29" s="175" t="s">
        <v>1819</v>
      </c>
      <c r="G29" s="175" t="s">
        <v>1820</v>
      </c>
      <c r="H29" s="175" t="s">
        <v>1821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1825</v>
      </c>
      <c r="F8" s="28" t="s">
        <v>1825</v>
      </c>
      <c r="G8" s="38" t="s">
        <v>1825</v>
      </c>
      <c r="H8" s="88" t="s">
        <v>1826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1825</v>
      </c>
      <c r="F9" s="30" t="s">
        <v>1825</v>
      </c>
      <c r="G9" s="59" t="s">
        <v>1825</v>
      </c>
      <c r="H9" s="87" t="s">
        <v>1826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1825</v>
      </c>
      <c r="F10" s="30" t="s">
        <v>1825</v>
      </c>
      <c r="G10" s="59" t="s">
        <v>1827</v>
      </c>
      <c r="H10" s="87" t="s">
        <v>1826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1825</v>
      </c>
      <c r="F11" s="30" t="s">
        <v>1825</v>
      </c>
      <c r="G11" s="59" t="s">
        <v>1828</v>
      </c>
      <c r="H11" s="87" t="s">
        <v>1177</v>
      </c>
      <c r="I11" s="170" t="s">
        <v>279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1825</v>
      </c>
      <c r="F12" s="30" t="s">
        <v>1825</v>
      </c>
      <c r="G12" s="59" t="s">
        <v>946</v>
      </c>
      <c r="H12" s="87" t="s">
        <v>1826</v>
      </c>
      <c r="I12" s="170" t="s">
        <v>279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1825</v>
      </c>
      <c r="F13" s="30" t="s">
        <v>1825</v>
      </c>
      <c r="G13" s="40" t="s">
        <v>946</v>
      </c>
      <c r="H13" s="20" t="s">
        <v>54</v>
      </c>
      <c r="I13" s="17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1830</v>
      </c>
      <c r="F14" s="30" t="s">
        <v>1825</v>
      </c>
      <c r="G14" s="40" t="s">
        <v>946</v>
      </c>
      <c r="H14" s="20" t="s">
        <v>279</v>
      </c>
      <c r="I14" s="17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1830</v>
      </c>
      <c r="F15" s="30" t="s">
        <v>1825</v>
      </c>
      <c r="G15" s="40" t="s">
        <v>1832</v>
      </c>
      <c r="H15" s="20" t="s">
        <v>279</v>
      </c>
      <c r="I15" s="171" t="s">
        <v>1833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1830</v>
      </c>
      <c r="F16" s="30" t="s">
        <v>1825</v>
      </c>
      <c r="G16" s="40" t="s">
        <v>1826</v>
      </c>
      <c r="H16" s="20" t="s">
        <v>279</v>
      </c>
      <c r="I16" s="170" t="s">
        <v>1177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1830</v>
      </c>
      <c r="F17" s="30" t="s">
        <v>1834</v>
      </c>
      <c r="G17" s="40" t="s">
        <v>1177</v>
      </c>
      <c r="H17" s="20" t="s">
        <v>1476</v>
      </c>
      <c r="I17" s="170" t="s">
        <v>1177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1830</v>
      </c>
      <c r="F18" s="31" t="s">
        <v>1834</v>
      </c>
      <c r="G18" s="40" t="s">
        <v>1835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67" t="s">
        <v>1838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1840</v>
      </c>
      <c r="F7" s="123" t="s">
        <v>1840</v>
      </c>
      <c r="G7" s="123" t="s">
        <v>1840</v>
      </c>
      <c r="H7" s="123" t="s">
        <v>1840</v>
      </c>
      <c r="I7" s="123" t="s">
        <v>1840</v>
      </c>
      <c r="J7" s="123" t="s">
        <v>1840</v>
      </c>
      <c r="K7" s="123" t="s">
        <v>1840</v>
      </c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470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470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470</v>
      </c>
      <c r="G17" s="48" t="s">
        <v>53</v>
      </c>
      <c r="H17" s="20" t="s">
        <v>470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470</v>
      </c>
      <c r="G18" s="48" t="s">
        <v>53</v>
      </c>
      <c r="H18" s="20" t="s">
        <v>470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727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1134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1134</v>
      </c>
      <c r="F16" s="33" t="s">
        <v>55</v>
      </c>
      <c r="G16" s="48" t="s">
        <v>56</v>
      </c>
      <c r="H16" s="20" t="s">
        <v>1134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1134</v>
      </c>
      <c r="F18" s="33" t="s">
        <v>56</v>
      </c>
      <c r="G18" s="48" t="s">
        <v>1134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727</v>
      </c>
      <c r="F7" s="123" t="s">
        <v>727</v>
      </c>
      <c r="G7" s="123" t="s">
        <v>727</v>
      </c>
      <c r="H7" s="123" t="s">
        <v>727</v>
      </c>
      <c r="I7" s="123" t="s">
        <v>727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 t="s">
        <v>1846</v>
      </c>
      <c r="S7" s="128" t="s">
        <v>1846</v>
      </c>
      <c r="T7" s="130" t="s">
        <v>1847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505</v>
      </c>
      <c r="G14" s="48" t="s">
        <v>54</v>
      </c>
      <c r="H14" s="20" t="s">
        <v>54</v>
      </c>
      <c r="I14" s="3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505</v>
      </c>
      <c r="G16" s="48" t="s">
        <v>54</v>
      </c>
      <c r="H16" s="20" t="s">
        <v>505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505</v>
      </c>
      <c r="H17" s="20" t="s">
        <v>505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505</v>
      </c>
      <c r="H18" s="20" t="s">
        <v>505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1134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1134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1134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1134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1134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1849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D31" s="102" t="s">
        <v>1131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1851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1852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1852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1134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1134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1851</v>
      </c>
      <c r="F14" s="20" t="s">
        <v>1852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1851</v>
      </c>
      <c r="F15" s="33" t="s">
        <v>1852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1853</v>
      </c>
      <c r="F16" s="33" t="s">
        <v>1852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1852</v>
      </c>
      <c r="F17" s="33" t="s">
        <v>1852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1852</v>
      </c>
      <c r="F18" s="136" t="s">
        <v>1134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505</v>
      </c>
      <c r="H7" s="32" t="s">
        <v>505</v>
      </c>
      <c r="I7" s="28" t="s">
        <v>53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505</v>
      </c>
      <c r="F9" s="108" t="s">
        <v>505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505</v>
      </c>
      <c r="F10" s="108" t="s">
        <v>505</v>
      </c>
      <c r="G10" s="50" t="s">
        <v>232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1830</v>
      </c>
      <c r="F11" s="33" t="s">
        <v>1855</v>
      </c>
      <c r="G11" s="50" t="s">
        <v>232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1830</v>
      </c>
      <c r="F12" s="33" t="s">
        <v>1637</v>
      </c>
      <c r="G12" s="50" t="s">
        <v>1138</v>
      </c>
      <c r="H12" s="50" t="s">
        <v>1207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1830</v>
      </c>
      <c r="F13" s="33" t="s">
        <v>1637</v>
      </c>
      <c r="G13" s="33" t="s">
        <v>1637</v>
      </c>
      <c r="H13" s="33" t="s">
        <v>1637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1830</v>
      </c>
      <c r="F14" s="33" t="s">
        <v>1637</v>
      </c>
      <c r="G14" s="33" t="s">
        <v>1637</v>
      </c>
      <c r="H14" s="33" t="s">
        <v>1637</v>
      </c>
      <c r="I14" s="30" t="s">
        <v>1856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1207</v>
      </c>
      <c r="F15" s="33" t="s">
        <v>293</v>
      </c>
      <c r="G15" s="33" t="s">
        <v>1637</v>
      </c>
      <c r="H15" s="33" t="s">
        <v>1637</v>
      </c>
      <c r="I15" s="30" t="s">
        <v>232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1637</v>
      </c>
      <c r="F16" s="33" t="s">
        <v>293</v>
      </c>
      <c r="G16" s="33" t="s">
        <v>1637</v>
      </c>
      <c r="H16" s="33" t="s">
        <v>1637</v>
      </c>
      <c r="I16" s="30" t="s">
        <v>232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1637</v>
      </c>
      <c r="F17" s="51" t="s">
        <v>56</v>
      </c>
      <c r="G17" s="51" t="s">
        <v>1134</v>
      </c>
      <c r="H17" s="51" t="s">
        <v>1134</v>
      </c>
      <c r="I17" s="31" t="s">
        <v>232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727</v>
      </c>
      <c r="G7" s="50" t="s">
        <v>727</v>
      </c>
      <c r="H7" s="50" t="s">
        <v>729</v>
      </c>
      <c r="I7" s="30" t="s">
        <v>727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727</v>
      </c>
      <c r="G8" s="50" t="s">
        <v>727</v>
      </c>
      <c r="H8" s="50" t="s">
        <v>729</v>
      </c>
      <c r="I8" s="30" t="s">
        <v>727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1001</v>
      </c>
      <c r="G9" s="50" t="s">
        <v>1001</v>
      </c>
      <c r="H9" s="50" t="s">
        <v>1001</v>
      </c>
      <c r="I9" s="30" t="s">
        <v>1001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293</v>
      </c>
      <c r="F10" s="33" t="s">
        <v>1001</v>
      </c>
      <c r="G10" s="33" t="s">
        <v>1001</v>
      </c>
      <c r="H10" s="33" t="s">
        <v>1001</v>
      </c>
      <c r="I10" s="48" t="s">
        <v>1001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293</v>
      </c>
      <c r="F11" s="33" t="s">
        <v>1001</v>
      </c>
      <c r="G11" s="33" t="s">
        <v>1001</v>
      </c>
      <c r="H11" s="33" t="s">
        <v>1001</v>
      </c>
      <c r="I11" s="48" t="s">
        <v>1001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293</v>
      </c>
      <c r="F12" s="33" t="s">
        <v>1001</v>
      </c>
      <c r="G12" s="33" t="s">
        <v>1001</v>
      </c>
      <c r="H12" s="33" t="s">
        <v>53</v>
      </c>
      <c r="I12" s="48" t="s">
        <v>1001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1637</v>
      </c>
      <c r="F13" s="33" t="s">
        <v>1858</v>
      </c>
      <c r="G13" s="33" t="s">
        <v>1858</v>
      </c>
      <c r="H13" s="33" t="s">
        <v>1851</v>
      </c>
      <c r="I13" s="48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1637</v>
      </c>
      <c r="F14" s="33" t="s">
        <v>1858</v>
      </c>
      <c r="G14" s="33" t="s">
        <v>1858</v>
      </c>
      <c r="H14" s="33" t="s">
        <v>1851</v>
      </c>
      <c r="I14" s="48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1637</v>
      </c>
      <c r="F15" s="33" t="s">
        <v>1859</v>
      </c>
      <c r="G15" s="111" t="s">
        <v>1858</v>
      </c>
      <c r="H15" s="33" t="s">
        <v>1851</v>
      </c>
      <c r="I15" s="48" t="s">
        <v>1859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1637</v>
      </c>
      <c r="F16" s="33" t="s">
        <v>1859</v>
      </c>
      <c r="G16" s="33" t="s">
        <v>1858</v>
      </c>
      <c r="H16" s="33" t="s">
        <v>1851</v>
      </c>
      <c r="I16" s="48" t="s">
        <v>1859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1637</v>
      </c>
      <c r="F17" s="51" t="s">
        <v>1859</v>
      </c>
      <c r="G17" s="51" t="s">
        <v>1858</v>
      </c>
      <c r="H17" s="51" t="s">
        <v>53</v>
      </c>
      <c r="I17" s="49" t="s">
        <v>470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1860</v>
      </c>
      <c r="R18" s="91" t="s">
        <v>1023</v>
      </c>
      <c r="S18" s="91" t="s">
        <v>1023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1860</v>
      </c>
      <c r="R19" s="91" t="s">
        <v>1023</v>
      </c>
      <c r="S19" s="91" t="s">
        <v>1023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1860</v>
      </c>
      <c r="R20" s="91" t="s">
        <v>1023</v>
      </c>
      <c r="S20" s="91" t="s">
        <v>1023</v>
      </c>
      <c r="T20" s="72"/>
      <c r="U20" s="72"/>
      <c r="V20" s="72"/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1860</v>
      </c>
      <c r="R21" s="91" t="s">
        <v>1023</v>
      </c>
      <c r="S21" s="91" t="s">
        <v>1023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1860</v>
      </c>
      <c r="R22" s="91" t="s">
        <v>1023</v>
      </c>
      <c r="S22" s="91" t="s">
        <v>1023</v>
      </c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1861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232</v>
      </c>
      <c r="H7" s="28" t="s">
        <v>232</v>
      </c>
      <c r="I7" s="28" t="s">
        <v>54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232</v>
      </c>
      <c r="H8" s="30" t="s">
        <v>232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1862</v>
      </c>
      <c r="V8" s="91" t="s">
        <v>879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232</v>
      </c>
      <c r="H9" s="30" t="s">
        <v>232</v>
      </c>
      <c r="I9" s="30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1862</v>
      </c>
      <c r="V9" s="91" t="s">
        <v>879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232</v>
      </c>
      <c r="H10" s="30" t="s">
        <v>232</v>
      </c>
      <c r="I10" s="30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1863</v>
      </c>
      <c r="U10" s="97" t="s">
        <v>1862</v>
      </c>
      <c r="V10" s="91" t="s">
        <v>879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232</v>
      </c>
      <c r="H11" s="30" t="s">
        <v>56</v>
      </c>
      <c r="I11" s="30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1863</v>
      </c>
      <c r="U11" s="97" t="s">
        <v>1862</v>
      </c>
      <c r="V11" s="91" t="s">
        <v>879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1138</v>
      </c>
      <c r="H12" s="89" t="s">
        <v>1134</v>
      </c>
      <c r="I12" s="30" t="s">
        <v>1834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1863</v>
      </c>
      <c r="U12" s="97" t="s">
        <v>1862</v>
      </c>
      <c r="V12" s="91" t="s">
        <v>879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1138</v>
      </c>
      <c r="H13" s="89" t="s">
        <v>1134</v>
      </c>
      <c r="I13" s="30" t="s">
        <v>1207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1863</v>
      </c>
      <c r="U13" s="97" t="s">
        <v>1862</v>
      </c>
      <c r="V13" s="91" t="s">
        <v>879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1138</v>
      </c>
      <c r="H14" s="89" t="s">
        <v>1864</v>
      </c>
      <c r="I14" s="30" t="s">
        <v>1207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1863</v>
      </c>
      <c r="U14" s="97" t="s">
        <v>1862</v>
      </c>
      <c r="V14" s="91" t="s">
        <v>1863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1138</v>
      </c>
      <c r="H15" s="89" t="s">
        <v>1134</v>
      </c>
      <c r="I15" s="30" t="s">
        <v>1207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1863</v>
      </c>
      <c r="U15" s="97" t="s">
        <v>1862</v>
      </c>
      <c r="V15" s="91" t="s">
        <v>1863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1138</v>
      </c>
      <c r="H16" s="89" t="s">
        <v>1134</v>
      </c>
      <c r="I16" s="30" t="s">
        <v>1207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1863</v>
      </c>
      <c r="U16" s="97" t="s">
        <v>1862</v>
      </c>
      <c r="V16" s="91" t="s">
        <v>1863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1138</v>
      </c>
      <c r="H17" s="107" t="s">
        <v>1134</v>
      </c>
      <c r="I17" s="31" t="s">
        <v>1865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1863</v>
      </c>
      <c r="S17" s="72"/>
      <c r="T17" s="97" t="s">
        <v>1863</v>
      </c>
      <c r="U17" s="97" t="s">
        <v>1862</v>
      </c>
      <c r="V17" s="91" t="s">
        <v>1863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1863</v>
      </c>
      <c r="S18" s="72"/>
      <c r="T18" s="91" t="s">
        <v>1863</v>
      </c>
      <c r="U18" s="96"/>
      <c r="V18" s="91" t="s">
        <v>1863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1863</v>
      </c>
      <c r="S19" s="72"/>
      <c r="T19" s="91" t="s">
        <v>1863</v>
      </c>
      <c r="U19" s="96"/>
      <c r="V19" s="91" t="s">
        <v>1863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1863</v>
      </c>
      <c r="S20" s="72"/>
      <c r="T20" s="91" t="s">
        <v>1863</v>
      </c>
      <c r="U20" s="96"/>
      <c r="V20" s="91" t="s">
        <v>1863</v>
      </c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1863</v>
      </c>
      <c r="U21" s="96"/>
      <c r="V21" s="91" t="s">
        <v>1863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  <row r="27" spans="2:22">
      <c r="D27" s="102" t="s">
        <v>1131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1866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1822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6" t="s">
        <v>1204</v>
      </c>
      <c r="V6" s="67" t="s">
        <v>1205</v>
      </c>
    </row>
    <row r="7" spans="2:22">
      <c r="B7" s="12" t="s">
        <v>92</v>
      </c>
      <c r="C7" s="3" t="s">
        <v>85</v>
      </c>
      <c r="D7" s="2" t="s">
        <v>94</v>
      </c>
      <c r="E7" s="28" t="s">
        <v>232</v>
      </c>
      <c r="F7" s="38" t="s">
        <v>232</v>
      </c>
      <c r="G7" s="52" t="s">
        <v>232</v>
      </c>
      <c r="H7" s="37" t="s">
        <v>56</v>
      </c>
      <c r="I7" s="32" t="s">
        <v>232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232</v>
      </c>
      <c r="F8" s="59" t="s">
        <v>232</v>
      </c>
      <c r="G8" s="30" t="s">
        <v>232</v>
      </c>
      <c r="H8" s="27" t="s">
        <v>56</v>
      </c>
      <c r="I8" s="33" t="s">
        <v>232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232</v>
      </c>
      <c r="F9" s="59" t="s">
        <v>1856</v>
      </c>
      <c r="G9" s="30" t="s">
        <v>232</v>
      </c>
      <c r="H9" s="15" t="s">
        <v>56</v>
      </c>
      <c r="I9" s="33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232</v>
      </c>
      <c r="F10" s="60" t="s">
        <v>1856</v>
      </c>
      <c r="G10" s="78" t="s">
        <v>1856</v>
      </c>
      <c r="H10" s="14" t="s">
        <v>56</v>
      </c>
      <c r="I10" s="33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232</v>
      </c>
      <c r="F11" s="60" t="s">
        <v>1001</v>
      </c>
      <c r="G11" s="78" t="s">
        <v>1856</v>
      </c>
      <c r="H11" s="14" t="s">
        <v>1001</v>
      </c>
      <c r="I11" s="14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232</v>
      </c>
      <c r="F12" s="60" t="s">
        <v>1858</v>
      </c>
      <c r="G12" s="57" t="s">
        <v>1867</v>
      </c>
      <c r="H12" s="14" t="s">
        <v>1001</v>
      </c>
      <c r="I12" s="14" t="s">
        <v>232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1834</v>
      </c>
      <c r="F13" s="60" t="s">
        <v>1867</v>
      </c>
      <c r="G13" s="57" t="s">
        <v>1867</v>
      </c>
      <c r="H13" s="14" t="s">
        <v>1858</v>
      </c>
      <c r="I13" s="14" t="s">
        <v>1834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1834</v>
      </c>
      <c r="F14" s="59" t="s">
        <v>1868</v>
      </c>
      <c r="G14" s="57" t="s">
        <v>1867</v>
      </c>
      <c r="H14" s="14" t="s">
        <v>1859</v>
      </c>
      <c r="I14" s="14" t="s">
        <v>1834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1834</v>
      </c>
      <c r="F15" s="59" t="s">
        <v>1868</v>
      </c>
      <c r="G15" s="57" t="s">
        <v>1867</v>
      </c>
      <c r="H15" s="14" t="s">
        <v>1859</v>
      </c>
      <c r="I15" s="14" t="s">
        <v>1834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1834</v>
      </c>
      <c r="F16" s="59" t="s">
        <v>1868</v>
      </c>
      <c r="G16" s="30" t="s">
        <v>1868</v>
      </c>
      <c r="H16" s="14" t="s">
        <v>1858</v>
      </c>
      <c r="I16" s="14" t="s">
        <v>1834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1023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1834</v>
      </c>
      <c r="F17" s="44" t="s">
        <v>1851</v>
      </c>
      <c r="G17" s="54" t="s">
        <v>1851</v>
      </c>
      <c r="H17" s="29" t="s">
        <v>1858</v>
      </c>
      <c r="I17" s="29" t="s">
        <v>1869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1023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1023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1023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1023</v>
      </c>
      <c r="U20" s="72"/>
      <c r="V20" s="72"/>
    </row>
    <row r="21" spans="2:2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1023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1871</v>
      </c>
      <c r="G8" s="52" t="s">
        <v>55</v>
      </c>
      <c r="H8" s="37" t="s">
        <v>1635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1871</v>
      </c>
      <c r="G9" s="16" t="s">
        <v>55</v>
      </c>
      <c r="H9" s="27" t="s">
        <v>1635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1871</v>
      </c>
      <c r="G10" s="16" t="s">
        <v>1134</v>
      </c>
      <c r="H10" s="15" t="s">
        <v>1012</v>
      </c>
      <c r="I10" s="33" t="s">
        <v>1170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1872</v>
      </c>
      <c r="G11" s="16" t="s">
        <v>470</v>
      </c>
      <c r="H11" s="14" t="s">
        <v>1873</v>
      </c>
      <c r="I11" s="14" t="s">
        <v>1874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1872</v>
      </c>
      <c r="G12" s="16" t="s">
        <v>470</v>
      </c>
      <c r="H12" s="14" t="s">
        <v>1873</v>
      </c>
      <c r="I12" s="14" t="s">
        <v>1874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1875</v>
      </c>
      <c r="G13" s="16" t="s">
        <v>470</v>
      </c>
      <c r="H13" s="14" t="s">
        <v>1876</v>
      </c>
      <c r="I13" s="14" t="s">
        <v>1877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1875</v>
      </c>
      <c r="G14" s="16" t="s">
        <v>1877</v>
      </c>
      <c r="H14" s="14" t="s">
        <v>1877</v>
      </c>
      <c r="I14" s="14" t="s">
        <v>1877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1875</v>
      </c>
      <c r="G15" s="16" t="s">
        <v>1877</v>
      </c>
      <c r="H15" s="14" t="s">
        <v>1877</v>
      </c>
      <c r="I15" s="14" t="s">
        <v>1877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1875</v>
      </c>
      <c r="G16" s="16" t="s">
        <v>1877</v>
      </c>
      <c r="H16" s="14" t="s">
        <v>1877</v>
      </c>
      <c r="I16" s="14" t="s">
        <v>1877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1875</v>
      </c>
      <c r="G17" s="16" t="s">
        <v>1878</v>
      </c>
      <c r="H17" s="14" t="s">
        <v>1877</v>
      </c>
      <c r="I17" s="14" t="s">
        <v>1874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1879</v>
      </c>
      <c r="G18" s="53" t="s">
        <v>1878</v>
      </c>
      <c r="H18" s="14" t="s">
        <v>1877</v>
      </c>
      <c r="I18" s="14" t="s">
        <v>1874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1881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727</v>
      </c>
      <c r="J9" s="30" t="s">
        <v>1881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727</v>
      </c>
      <c r="H10" s="15"/>
      <c r="I10" s="33" t="s">
        <v>727</v>
      </c>
      <c r="J10" s="30" t="s">
        <v>1881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1882</v>
      </c>
      <c r="G11" s="14" t="s">
        <v>727</v>
      </c>
      <c r="H11" s="14" t="s">
        <v>53</v>
      </c>
      <c r="I11" s="15" t="s">
        <v>1069</v>
      </c>
      <c r="J11" s="30" t="s">
        <v>1881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958</v>
      </c>
      <c r="F12" s="14" t="s">
        <v>1882</v>
      </c>
      <c r="G12" s="14" t="s">
        <v>727</v>
      </c>
      <c r="H12" s="14" t="s">
        <v>53</v>
      </c>
      <c r="I12" s="15" t="s">
        <v>1069</v>
      </c>
      <c r="J12" s="30" t="s">
        <v>1881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727</v>
      </c>
      <c r="F13" s="14" t="s">
        <v>1882</v>
      </c>
      <c r="G13" s="14" t="s">
        <v>727</v>
      </c>
      <c r="H13" s="14" t="s">
        <v>1069</v>
      </c>
      <c r="I13" s="15" t="s">
        <v>1069</v>
      </c>
      <c r="J13" s="30" t="s">
        <v>1881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727</v>
      </c>
      <c r="F14" s="14" t="s">
        <v>1882</v>
      </c>
      <c r="G14" s="14" t="s">
        <v>727</v>
      </c>
      <c r="H14" s="14" t="s">
        <v>1069</v>
      </c>
      <c r="I14" s="15" t="s">
        <v>1069</v>
      </c>
      <c r="J14" s="30" t="s">
        <v>1881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727</v>
      </c>
      <c r="F15" s="14" t="s">
        <v>1882</v>
      </c>
      <c r="G15" s="14" t="s">
        <v>727</v>
      </c>
      <c r="H15" s="14" t="s">
        <v>1069</v>
      </c>
      <c r="I15" s="15" t="s">
        <v>1069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727</v>
      </c>
      <c r="F16" s="14" t="s">
        <v>1882</v>
      </c>
      <c r="G16" s="14" t="s">
        <v>727</v>
      </c>
      <c r="H16" s="14" t="s">
        <v>1069</v>
      </c>
      <c r="I16" s="15" t="s">
        <v>1069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727</v>
      </c>
      <c r="F17" s="14" t="s">
        <v>1882</v>
      </c>
      <c r="G17" s="14" t="s">
        <v>727</v>
      </c>
      <c r="H17" s="14" t="s">
        <v>1069</v>
      </c>
      <c r="I17" s="15" t="s">
        <v>1069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727</v>
      </c>
      <c r="F18" s="29" t="s">
        <v>1882</v>
      </c>
      <c r="G18" s="29" t="s">
        <v>727</v>
      </c>
      <c r="H18" s="29" t="s">
        <v>1069</v>
      </c>
      <c r="I18" s="43" t="s">
        <v>1069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1883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1199</v>
      </c>
      <c r="F7" s="11" t="s">
        <v>1200</v>
      </c>
      <c r="G7" s="11" t="s">
        <v>1201</v>
      </c>
      <c r="H7" s="21" t="s">
        <v>1202</v>
      </c>
      <c r="I7" s="23" t="s">
        <v>1203</v>
      </c>
      <c r="J7" s="22" t="s">
        <v>1204</v>
      </c>
      <c r="K7" s="11" t="s">
        <v>1205</v>
      </c>
    </row>
    <row r="8" spans="2:11">
      <c r="B8" s="12" t="s">
        <v>92</v>
      </c>
      <c r="C8" s="3" t="s">
        <v>85</v>
      </c>
      <c r="D8" s="13" t="s">
        <v>94</v>
      </c>
      <c r="E8" s="25" t="s">
        <v>1023</v>
      </c>
      <c r="F8" s="26" t="s">
        <v>1023</v>
      </c>
      <c r="G8" s="26" t="s">
        <v>1023</v>
      </c>
      <c r="H8" s="27" t="s">
        <v>1145</v>
      </c>
      <c r="I8" s="32" t="s">
        <v>1023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1023</v>
      </c>
      <c r="F9" s="14" t="s">
        <v>1023</v>
      </c>
      <c r="G9" s="14" t="s">
        <v>727</v>
      </c>
      <c r="H9" s="27" t="s">
        <v>1145</v>
      </c>
      <c r="I9" s="33" t="s">
        <v>1023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1069</v>
      </c>
      <c r="G10" s="14" t="s">
        <v>727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1882</v>
      </c>
      <c r="G11" s="14" t="s">
        <v>968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1882</v>
      </c>
      <c r="F12" s="14" t="s">
        <v>1882</v>
      </c>
      <c r="G12" s="14" t="s">
        <v>968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1882</v>
      </c>
      <c r="F13" s="14" t="s">
        <v>1882</v>
      </c>
      <c r="G13" s="14" t="s">
        <v>968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1882</v>
      </c>
      <c r="F14" s="14" t="s">
        <v>1882</v>
      </c>
      <c r="G14" s="14" t="s">
        <v>968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1882</v>
      </c>
      <c r="F15" s="14" t="s">
        <v>1882</v>
      </c>
      <c r="G15" s="14" t="s">
        <v>968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1882</v>
      </c>
      <c r="F16" s="14" t="s">
        <v>1882</v>
      </c>
      <c r="G16" s="14" t="s">
        <v>968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1882</v>
      </c>
      <c r="F17" s="14" t="s">
        <v>1882</v>
      </c>
      <c r="G17" s="14" t="s">
        <v>968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1882</v>
      </c>
      <c r="F18" s="17" t="s">
        <v>958</v>
      </c>
      <c r="G18" s="17" t="s">
        <v>968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1001</v>
      </c>
      <c r="F11" s="515" t="s">
        <v>1001</v>
      </c>
      <c r="G11" s="560"/>
      <c r="H11" s="515" t="s">
        <v>1001</v>
      </c>
      <c r="I11" s="515" t="s">
        <v>1001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1001</v>
      </c>
      <c r="F12" s="515" t="s">
        <v>1001</v>
      </c>
      <c r="G12" s="560"/>
      <c r="H12" s="515" t="s">
        <v>1001</v>
      </c>
      <c r="I12" s="515" t="s">
        <v>1001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1001</v>
      </c>
      <c r="F13" s="515" t="s">
        <v>1001</v>
      </c>
      <c r="G13" s="560"/>
      <c r="H13" s="515" t="s">
        <v>1001</v>
      </c>
      <c r="I13" s="515" t="s">
        <v>1001</v>
      </c>
      <c r="J13" s="458" t="s">
        <v>230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1001</v>
      </c>
      <c r="F14" s="515" t="s">
        <v>1001</v>
      </c>
      <c r="G14" s="560"/>
      <c r="H14" s="587" t="s">
        <v>57</v>
      </c>
      <c r="I14" s="515" t="s">
        <v>1001</v>
      </c>
      <c r="J14" s="458" t="s">
        <v>230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1885</v>
      </c>
      <c r="F15" s="515" t="s">
        <v>1001</v>
      </c>
      <c r="G15" s="560"/>
      <c r="H15" s="587" t="s">
        <v>57</v>
      </c>
      <c r="I15" s="515" t="s">
        <v>1001</v>
      </c>
      <c r="J15" s="458" t="s">
        <v>230</v>
      </c>
      <c r="K15" s="458" t="s">
        <v>230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1885</v>
      </c>
      <c r="F16" s="515" t="s">
        <v>1001</v>
      </c>
      <c r="G16" s="560"/>
      <c r="H16" s="587" t="s">
        <v>57</v>
      </c>
      <c r="I16" s="515" t="s">
        <v>1887</v>
      </c>
      <c r="J16" s="458" t="s">
        <v>230</v>
      </c>
      <c r="K16" s="458" t="s">
        <v>230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1885</v>
      </c>
      <c r="F17" s="515" t="s">
        <v>1001</v>
      </c>
      <c r="G17" s="560"/>
      <c r="H17" s="587" t="s">
        <v>57</v>
      </c>
      <c r="I17" s="515" t="s">
        <v>65</v>
      </c>
      <c r="J17" s="458" t="s">
        <v>230</v>
      </c>
      <c r="K17" s="458" t="s">
        <v>230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1888</v>
      </c>
      <c r="F18" s="515" t="s">
        <v>232</v>
      </c>
      <c r="G18" s="560"/>
      <c r="H18" s="561" t="s">
        <v>65</v>
      </c>
      <c r="I18" s="515" t="s">
        <v>280</v>
      </c>
      <c r="J18" s="458" t="s">
        <v>230</v>
      </c>
      <c r="K18" s="458" t="s">
        <v>230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1888</v>
      </c>
      <c r="F19" s="515" t="s">
        <v>287</v>
      </c>
      <c r="G19" s="560"/>
      <c r="H19" s="561" t="s">
        <v>65</v>
      </c>
      <c r="I19" s="515" t="s">
        <v>280</v>
      </c>
      <c r="J19" s="458" t="s">
        <v>230</v>
      </c>
      <c r="K19" s="458" t="s">
        <v>230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1888</v>
      </c>
      <c r="F20" s="515" t="s">
        <v>328</v>
      </c>
      <c r="G20" s="560"/>
      <c r="H20" s="561" t="s">
        <v>478</v>
      </c>
      <c r="I20" s="515" t="s">
        <v>280</v>
      </c>
      <c r="J20" s="458" t="s">
        <v>230</v>
      </c>
      <c r="K20" s="458" t="s">
        <v>230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311</v>
      </c>
      <c r="F21" s="515" t="s">
        <v>1889</v>
      </c>
      <c r="G21" s="560"/>
      <c r="H21" s="561" t="s">
        <v>1890</v>
      </c>
      <c r="I21" s="515" t="s">
        <v>294</v>
      </c>
      <c r="J21" s="458" t="s">
        <v>230</v>
      </c>
      <c r="K21" s="458" t="s">
        <v>230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311</v>
      </c>
      <c r="F22" s="515" t="s">
        <v>1891</v>
      </c>
      <c r="G22" s="560"/>
      <c r="H22" s="561" t="s">
        <v>1890</v>
      </c>
      <c r="I22" s="515" t="s">
        <v>62</v>
      </c>
      <c r="J22" s="458" t="s">
        <v>230</v>
      </c>
      <c r="K22" s="458" t="s">
        <v>230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1891</v>
      </c>
      <c r="G23" s="560"/>
      <c r="H23" s="561" t="s">
        <v>942</v>
      </c>
      <c r="I23" s="515" t="s">
        <v>62</v>
      </c>
      <c r="J23" s="458" t="s">
        <v>230</v>
      </c>
      <c r="K23" s="458" t="s">
        <v>230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1892</v>
      </c>
      <c r="F24" s="515" t="s">
        <v>1893</v>
      </c>
      <c r="G24" s="308"/>
      <c r="H24" s="561" t="s">
        <v>942</v>
      </c>
      <c r="I24" s="515" t="s">
        <v>1894</v>
      </c>
      <c r="J24" s="458" t="s">
        <v>230</v>
      </c>
      <c r="K24" s="458" t="s">
        <v>230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1892</v>
      </c>
      <c r="F25" s="515" t="s">
        <v>1893</v>
      </c>
      <c r="G25" s="308"/>
      <c r="H25" s="561" t="s">
        <v>942</v>
      </c>
      <c r="I25" s="515" t="s">
        <v>1894</v>
      </c>
      <c r="J25" s="458"/>
      <c r="K25" s="460" t="s">
        <v>1895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1892</v>
      </c>
      <c r="F26" s="515" t="s">
        <v>1893</v>
      </c>
      <c r="G26" s="308"/>
      <c r="H26" s="561" t="s">
        <v>942</v>
      </c>
      <c r="I26" s="515" t="s">
        <v>1896</v>
      </c>
      <c r="J26" s="458" t="s">
        <v>230</v>
      </c>
      <c r="K26" s="460" t="s">
        <v>1897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1295</v>
      </c>
      <c r="F27" s="452" t="s">
        <v>685</v>
      </c>
      <c r="G27" s="308"/>
      <c r="H27" s="561" t="s">
        <v>942</v>
      </c>
      <c r="I27" s="515" t="s">
        <v>291</v>
      </c>
      <c r="J27" s="458" t="s">
        <v>230</v>
      </c>
      <c r="K27" s="460" t="s">
        <v>1897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1295</v>
      </c>
      <c r="F28" s="452" t="s">
        <v>1898</v>
      </c>
      <c r="G28" s="308"/>
      <c r="H28" s="561" t="s">
        <v>942</v>
      </c>
      <c r="I28" s="589" t="s">
        <v>1899</v>
      </c>
      <c r="J28" s="458" t="s">
        <v>230</v>
      </c>
      <c r="K28" s="460" t="s">
        <v>1897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1900</v>
      </c>
      <c r="F29" s="452" t="s">
        <v>1901</v>
      </c>
      <c r="G29" s="308"/>
      <c r="H29" s="561" t="s">
        <v>280</v>
      </c>
      <c r="I29" s="358" t="s">
        <v>271</v>
      </c>
      <c r="J29" s="458" t="s">
        <v>230</v>
      </c>
      <c r="K29" s="460" t="s">
        <v>1897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1900</v>
      </c>
      <c r="F30" s="452" t="s">
        <v>1901</v>
      </c>
      <c r="G30" s="308"/>
      <c r="H30" s="588" t="s">
        <v>280</v>
      </c>
      <c r="I30" s="306" t="s">
        <v>271</v>
      </c>
      <c r="J30" s="458" t="s">
        <v>230</v>
      </c>
      <c r="K30" s="460" t="s">
        <v>1897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1900</v>
      </c>
      <c r="F31" s="452" t="s">
        <v>1901</v>
      </c>
      <c r="G31" s="308"/>
      <c r="H31" s="561" t="s">
        <v>280</v>
      </c>
      <c r="I31" s="306" t="s">
        <v>57</v>
      </c>
      <c r="J31" s="458" t="s">
        <v>230</v>
      </c>
      <c r="K31" s="460" t="s">
        <v>1897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1900</v>
      </c>
      <c r="F32" s="452" t="s">
        <v>1901</v>
      </c>
      <c r="G32" s="308"/>
      <c r="H32" s="561" t="s">
        <v>280</v>
      </c>
      <c r="I32" s="306" t="s">
        <v>57</v>
      </c>
      <c r="J32" s="458" t="s">
        <v>230</v>
      </c>
      <c r="K32" s="460" t="s">
        <v>1897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1900</v>
      </c>
      <c r="F33" s="452" t="s">
        <v>1902</v>
      </c>
      <c r="G33" s="308"/>
      <c r="H33" s="561" t="s">
        <v>280</v>
      </c>
      <c r="I33" s="306" t="s">
        <v>57</v>
      </c>
      <c r="J33" s="458" t="s">
        <v>230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1903</v>
      </c>
      <c r="G34" s="593"/>
      <c r="H34" s="538" t="s">
        <v>293</v>
      </c>
      <c r="I34" s="537"/>
      <c r="J34" s="458" t="s">
        <v>230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1904</v>
      </c>
      <c r="G35" s="594"/>
      <c r="H35" s="538" t="s">
        <v>293</v>
      </c>
      <c r="I35" s="537"/>
      <c r="J35" s="458" t="s">
        <v>230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1904</v>
      </c>
      <c r="G36" s="594"/>
      <c r="H36" s="538" t="s">
        <v>293</v>
      </c>
      <c r="I36" s="537"/>
      <c r="J36" s="458" t="s">
        <v>230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1904</v>
      </c>
      <c r="G37" s="595"/>
      <c r="H37" s="538" t="s">
        <v>293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1910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1911</v>
      </c>
      <c r="F12" s="515" t="s">
        <v>1912</v>
      </c>
      <c r="G12" s="515" t="s">
        <v>1911</v>
      </c>
      <c r="H12" s="561" t="s">
        <v>1911</v>
      </c>
      <c r="I12" s="452" t="s">
        <v>1913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1911</v>
      </c>
      <c r="F13" s="515" t="s">
        <v>1912</v>
      </c>
      <c r="G13" s="515" t="s">
        <v>1911</v>
      </c>
      <c r="H13" s="561" t="s">
        <v>1914</v>
      </c>
      <c r="I13" s="452" t="s">
        <v>1913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1915</v>
      </c>
      <c r="F14" s="515" t="s">
        <v>1912</v>
      </c>
      <c r="G14" s="515" t="s">
        <v>1914</v>
      </c>
      <c r="H14" s="561" t="s">
        <v>293</v>
      </c>
      <c r="I14" s="452" t="s">
        <v>1916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1900</v>
      </c>
      <c r="F15" s="515" t="s">
        <v>1912</v>
      </c>
      <c r="G15" s="515" t="s">
        <v>1914</v>
      </c>
      <c r="H15" s="561" t="s">
        <v>293</v>
      </c>
      <c r="I15" s="452" t="s">
        <v>1917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1900</v>
      </c>
      <c r="F16" s="515" t="s">
        <v>1912</v>
      </c>
      <c r="G16" s="515" t="s">
        <v>1919</v>
      </c>
      <c r="H16" s="561" t="s">
        <v>293</v>
      </c>
      <c r="I16" s="452" t="s">
        <v>1917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1900</v>
      </c>
      <c r="F17" s="515" t="s">
        <v>1912</v>
      </c>
      <c r="G17" s="515" t="s">
        <v>1919</v>
      </c>
      <c r="H17" s="561" t="s">
        <v>293</v>
      </c>
      <c r="I17" s="452" t="s">
        <v>1920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1921</v>
      </c>
      <c r="F18" s="515" t="s">
        <v>1922</v>
      </c>
      <c r="G18" s="452" t="s">
        <v>1923</v>
      </c>
      <c r="H18" s="561" t="s">
        <v>56</v>
      </c>
      <c r="I18" s="452" t="s">
        <v>1920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1924</v>
      </c>
      <c r="F19" s="515" t="s">
        <v>1925</v>
      </c>
      <c r="G19" s="452" t="s">
        <v>1926</v>
      </c>
      <c r="H19" s="561" t="s">
        <v>56</v>
      </c>
      <c r="I19" s="452" t="s">
        <v>1920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1924</v>
      </c>
      <c r="F20" s="515" t="s">
        <v>1922</v>
      </c>
      <c r="G20" s="452" t="s">
        <v>1927</v>
      </c>
      <c r="H20" s="561" t="s">
        <v>56</v>
      </c>
      <c r="I20" s="452" t="s">
        <v>1920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813</v>
      </c>
      <c r="F21" s="515" t="s">
        <v>1922</v>
      </c>
      <c r="G21" s="452" t="s">
        <v>1928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1929</v>
      </c>
      <c r="F22" s="515" t="s">
        <v>1922</v>
      </c>
      <c r="G22" s="452" t="s">
        <v>1930</v>
      </c>
      <c r="H22" s="561" t="s">
        <v>351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1924</v>
      </c>
      <c r="F23" s="515" t="s">
        <v>1931</v>
      </c>
      <c r="G23" s="452" t="s">
        <v>1928</v>
      </c>
      <c r="H23" s="561" t="s">
        <v>351</v>
      </c>
      <c r="I23" s="452" t="s">
        <v>1917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1924</v>
      </c>
      <c r="F24" s="515" t="s">
        <v>1932</v>
      </c>
      <c r="G24" s="452" t="s">
        <v>1933</v>
      </c>
      <c r="H24" s="561" t="s">
        <v>65</v>
      </c>
      <c r="I24" s="452" t="s">
        <v>1917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1934</v>
      </c>
      <c r="F25" s="515" t="s">
        <v>1919</v>
      </c>
      <c r="G25" s="452" t="s">
        <v>259</v>
      </c>
      <c r="H25" s="561" t="s">
        <v>1935</v>
      </c>
      <c r="I25" s="452" t="s">
        <v>1936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1278</v>
      </c>
      <c r="F26" s="515" t="s">
        <v>1919</v>
      </c>
      <c r="G26" s="452" t="s">
        <v>259</v>
      </c>
      <c r="H26" s="561" t="s">
        <v>1935</v>
      </c>
      <c r="I26" s="452" t="s">
        <v>1937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1938</v>
      </c>
      <c r="F27" s="515" t="s">
        <v>1919</v>
      </c>
      <c r="G27" s="452" t="s">
        <v>259</v>
      </c>
      <c r="H27" s="561" t="s">
        <v>1935</v>
      </c>
      <c r="I27" s="452" t="s">
        <v>1937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1938</v>
      </c>
      <c r="F28" s="515" t="s">
        <v>56</v>
      </c>
      <c r="G28" s="452" t="s">
        <v>1939</v>
      </c>
      <c r="H28" s="515" t="s">
        <v>286</v>
      </c>
      <c r="I28" s="452" t="s">
        <v>292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346</v>
      </c>
      <c r="F29" s="515" t="s">
        <v>293</v>
      </c>
      <c r="G29" s="452" t="s">
        <v>384</v>
      </c>
      <c r="H29" s="515" t="s">
        <v>286</v>
      </c>
      <c r="I29" s="306" t="s">
        <v>1940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346</v>
      </c>
      <c r="F30" s="515" t="s">
        <v>293</v>
      </c>
      <c r="G30" s="452" t="s">
        <v>384</v>
      </c>
      <c r="H30" s="515" t="s">
        <v>1941</v>
      </c>
      <c r="I30" s="306" t="s">
        <v>1940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346</v>
      </c>
      <c r="F31" s="515" t="s">
        <v>293</v>
      </c>
      <c r="G31" s="452" t="s">
        <v>57</v>
      </c>
      <c r="H31" s="515" t="s">
        <v>1941</v>
      </c>
      <c r="I31" s="306" t="s">
        <v>293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346</v>
      </c>
      <c r="F32" s="515" t="s">
        <v>293</v>
      </c>
      <c r="G32" s="452" t="s">
        <v>1942</v>
      </c>
      <c r="H32" s="515" t="s">
        <v>1941</v>
      </c>
      <c r="I32" s="306" t="s">
        <v>293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346</v>
      </c>
      <c r="F33" s="515" t="s">
        <v>293</v>
      </c>
      <c r="G33" s="452" t="s">
        <v>1942</v>
      </c>
      <c r="H33" s="515" t="s">
        <v>1941</v>
      </c>
      <c r="I33" s="306" t="s">
        <v>1943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1946</v>
      </c>
      <c r="F6" s="605" t="s">
        <v>1946</v>
      </c>
      <c r="G6" s="605" t="s">
        <v>1946</v>
      </c>
      <c r="H6" s="605" t="s">
        <v>1946</v>
      </c>
      <c r="I6" s="605" t="s">
        <v>1946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1948</v>
      </c>
      <c r="G12" s="618" t="s">
        <v>1948</v>
      </c>
      <c r="H12" s="618" t="s">
        <v>1948</v>
      </c>
      <c r="I12" s="618" t="s">
        <v>1948</v>
      </c>
      <c r="J12" s="583" t="s">
        <v>1949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1948</v>
      </c>
      <c r="G13" s="618" t="s">
        <v>1948</v>
      </c>
      <c r="H13" s="618" t="s">
        <v>1948</v>
      </c>
      <c r="I13" s="618" t="s">
        <v>1948</v>
      </c>
      <c r="J13" s="583" t="s">
        <v>1949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1948</v>
      </c>
      <c r="G14" s="618" t="s">
        <v>1948</v>
      </c>
      <c r="H14" s="585" t="s">
        <v>1948</v>
      </c>
      <c r="I14" s="619" t="s">
        <v>1948</v>
      </c>
      <c r="J14" s="583" t="s">
        <v>1949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1950</v>
      </c>
      <c r="G15" s="618" t="s">
        <v>1948</v>
      </c>
      <c r="H15" s="585" t="s">
        <v>108</v>
      </c>
      <c r="I15" s="619" t="s">
        <v>108</v>
      </c>
      <c r="J15" s="583" t="s">
        <v>1949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1948</v>
      </c>
      <c r="H16" s="585" t="s">
        <v>108</v>
      </c>
      <c r="I16" s="619" t="s">
        <v>108</v>
      </c>
      <c r="J16" s="583" t="s">
        <v>1949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408</v>
      </c>
      <c r="G17" s="618" t="s">
        <v>1948</v>
      </c>
      <c r="H17" s="585" t="s">
        <v>108</v>
      </c>
      <c r="I17" s="619" t="s">
        <v>108</v>
      </c>
      <c r="J17" s="583" t="s">
        <v>1949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408</v>
      </c>
      <c r="G18" s="618" t="s">
        <v>1948</v>
      </c>
      <c r="H18" s="585" t="s">
        <v>108</v>
      </c>
      <c r="I18" s="619" t="s">
        <v>108</v>
      </c>
      <c r="J18" s="583" t="s">
        <v>230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328</v>
      </c>
      <c r="G19" s="618" t="s">
        <v>271</v>
      </c>
      <c r="H19" s="585" t="s">
        <v>108</v>
      </c>
      <c r="I19" s="619"/>
      <c r="J19" s="583" t="s">
        <v>230</v>
      </c>
      <c r="K19" s="608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1951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328</v>
      </c>
      <c r="G20" s="618" t="s">
        <v>259</v>
      </c>
      <c r="H20" s="585" t="s">
        <v>365</v>
      </c>
      <c r="I20" s="619" t="s">
        <v>365</v>
      </c>
      <c r="J20" s="583" t="s">
        <v>230</v>
      </c>
      <c r="K20" s="608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1952</v>
      </c>
      <c r="G21" s="618" t="s">
        <v>1953</v>
      </c>
      <c r="H21" s="585" t="s">
        <v>365</v>
      </c>
      <c r="I21" s="619" t="s">
        <v>365</v>
      </c>
      <c r="J21" s="583" t="s">
        <v>230</v>
      </c>
      <c r="K21" s="608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1952</v>
      </c>
      <c r="G22" s="619" t="s">
        <v>1953</v>
      </c>
      <c r="H22" s="585" t="s">
        <v>365</v>
      </c>
      <c r="I22" s="619" t="s">
        <v>365</v>
      </c>
      <c r="J22" s="583" t="s">
        <v>230</v>
      </c>
      <c r="K22" s="608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1952</v>
      </c>
      <c r="G23" s="619" t="s">
        <v>1953</v>
      </c>
      <c r="H23" s="585" t="s">
        <v>54</v>
      </c>
      <c r="I23" s="619" t="s">
        <v>365</v>
      </c>
      <c r="J23" s="583" t="s">
        <v>446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1954</v>
      </c>
      <c r="G24" s="618" t="s">
        <v>400</v>
      </c>
      <c r="H24" s="585" t="s">
        <v>58</v>
      </c>
      <c r="I24" s="619" t="s">
        <v>365</v>
      </c>
      <c r="J24" s="583"/>
      <c r="K24" s="608" t="s">
        <v>446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9</v>
      </c>
      <c r="O24" s="547" t="s">
        <v>1951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1955</v>
      </c>
      <c r="G25" s="619" t="s">
        <v>1936</v>
      </c>
      <c r="H25" s="585" t="s">
        <v>58</v>
      </c>
      <c r="I25" s="619" t="s">
        <v>306</v>
      </c>
      <c r="J25" s="583" t="s">
        <v>230</v>
      </c>
      <c r="K25" s="608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1955</v>
      </c>
      <c r="G26" s="619" t="s">
        <v>1956</v>
      </c>
      <c r="H26" s="585" t="s">
        <v>58</v>
      </c>
      <c r="I26" s="619" t="s">
        <v>57</v>
      </c>
      <c r="J26" s="583" t="s">
        <v>230</v>
      </c>
      <c r="K26" s="608" t="s">
        <v>230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1957</v>
      </c>
      <c r="G27" s="619" t="s">
        <v>449</v>
      </c>
      <c r="H27" s="585" t="s">
        <v>1499</v>
      </c>
      <c r="I27" s="619" t="s">
        <v>57</v>
      </c>
      <c r="J27" s="583" t="s">
        <v>446</v>
      </c>
      <c r="K27" s="608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1020</v>
      </c>
      <c r="G28" s="619" t="s">
        <v>384</v>
      </c>
      <c r="H28" s="585" t="s">
        <v>472</v>
      </c>
      <c r="I28" s="373" t="s">
        <v>57</v>
      </c>
      <c r="J28" s="583" t="s">
        <v>230</v>
      </c>
      <c r="K28" s="608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1020</v>
      </c>
      <c r="G29" s="619" t="s">
        <v>384</v>
      </c>
      <c r="H29" s="585" t="s">
        <v>472</v>
      </c>
      <c r="I29" s="373" t="s">
        <v>365</v>
      </c>
      <c r="J29" s="583" t="s">
        <v>446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1020</v>
      </c>
      <c r="G30" s="619" t="s">
        <v>384</v>
      </c>
      <c r="H30" s="585" t="s">
        <v>472</v>
      </c>
      <c r="I30" s="373" t="s">
        <v>365</v>
      </c>
      <c r="J30" s="583" t="s">
        <v>230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1020</v>
      </c>
      <c r="G31" s="619" t="s">
        <v>67</v>
      </c>
      <c r="H31" s="585" t="s">
        <v>366</v>
      </c>
      <c r="I31" s="373" t="s">
        <v>365</v>
      </c>
      <c r="J31" s="583" t="s">
        <v>446</v>
      </c>
      <c r="K31" s="608" t="s">
        <v>446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1020</v>
      </c>
      <c r="G32" s="619" t="s">
        <v>67</v>
      </c>
      <c r="H32" s="585" t="s">
        <v>366</v>
      </c>
      <c r="I32" s="373" t="s">
        <v>1958</v>
      </c>
      <c r="J32" s="583" t="s">
        <v>230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1020</v>
      </c>
      <c r="G33" s="619" t="s">
        <v>67</v>
      </c>
      <c r="H33" s="585" t="s">
        <v>366</v>
      </c>
      <c r="I33" s="373" t="s">
        <v>1958</v>
      </c>
      <c r="J33" s="583" t="s">
        <v>446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446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1960</v>
      </c>
      <c r="F6" s="605" t="s">
        <v>1960</v>
      </c>
      <c r="G6" s="605" t="s">
        <v>1961</v>
      </c>
      <c r="H6" s="605" t="s">
        <v>1960</v>
      </c>
      <c r="I6" s="605" t="s">
        <v>1961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1963</v>
      </c>
      <c r="F11" s="587" t="s">
        <v>1963</v>
      </c>
      <c r="G11" s="587" t="s">
        <v>619</v>
      </c>
      <c r="H11" s="587" t="s">
        <v>1963</v>
      </c>
      <c r="I11" s="627" t="s">
        <v>619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1963</v>
      </c>
      <c r="F12" s="587" t="s">
        <v>1963</v>
      </c>
      <c r="G12" s="587" t="s">
        <v>619</v>
      </c>
      <c r="H12" s="587" t="s">
        <v>1963</v>
      </c>
      <c r="I12" s="627" t="s">
        <v>619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1964</v>
      </c>
      <c r="F13" s="587" t="s">
        <v>335</v>
      </c>
      <c r="G13" s="587" t="s">
        <v>619</v>
      </c>
      <c r="H13" s="587" t="s">
        <v>1963</v>
      </c>
      <c r="I13" s="627" t="s">
        <v>619</v>
      </c>
      <c r="J13" s="612" t="s">
        <v>1965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1966</v>
      </c>
      <c r="F14" s="587" t="s">
        <v>335</v>
      </c>
      <c r="G14" s="587" t="s">
        <v>619</v>
      </c>
      <c r="H14" s="587" t="s">
        <v>1963</v>
      </c>
      <c r="I14" s="627" t="s">
        <v>619</v>
      </c>
      <c r="J14" s="612" t="s">
        <v>1965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277</v>
      </c>
      <c r="F15" s="587" t="s">
        <v>61</v>
      </c>
      <c r="G15" s="587" t="s">
        <v>619</v>
      </c>
      <c r="H15" s="585" t="s">
        <v>1967</v>
      </c>
      <c r="I15" s="627" t="s">
        <v>619</v>
      </c>
      <c r="J15" s="612" t="s">
        <v>1965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259</v>
      </c>
      <c r="F16" s="587" t="s">
        <v>61</v>
      </c>
      <c r="G16" s="587" t="s">
        <v>619</v>
      </c>
      <c r="H16" s="585" t="s">
        <v>1967</v>
      </c>
      <c r="I16" s="627" t="s">
        <v>1969</v>
      </c>
      <c r="J16" s="612" t="s">
        <v>1965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619</v>
      </c>
      <c r="H17" s="585" t="s">
        <v>1967</v>
      </c>
      <c r="I17" s="627" t="s">
        <v>1969</v>
      </c>
      <c r="J17" s="612" t="s">
        <v>1965</v>
      </c>
      <c r="K17" s="608" t="s">
        <v>446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619</v>
      </c>
      <c r="H18" s="585" t="s">
        <v>1967</v>
      </c>
      <c r="I18" s="627" t="s">
        <v>1970</v>
      </c>
      <c r="J18" s="612" t="s">
        <v>1965</v>
      </c>
      <c r="K18" s="608" t="s">
        <v>446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1951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1971</v>
      </c>
      <c r="F19" s="587" t="s">
        <v>1235</v>
      </c>
      <c r="G19" s="627" t="s">
        <v>1972</v>
      </c>
      <c r="H19" s="585" t="s">
        <v>1967</v>
      </c>
      <c r="I19" s="627" t="s">
        <v>1970</v>
      </c>
      <c r="J19" s="612" t="s">
        <v>1965</v>
      </c>
      <c r="K19" s="608" t="s">
        <v>446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1971</v>
      </c>
      <c r="F20" s="587" t="s">
        <v>1235</v>
      </c>
      <c r="G20" s="627" t="s">
        <v>1972</v>
      </c>
      <c r="H20" s="585" t="s">
        <v>1967</v>
      </c>
      <c r="I20" s="627" t="s">
        <v>1970</v>
      </c>
      <c r="J20" s="612" t="s">
        <v>1965</v>
      </c>
      <c r="K20" s="608" t="s">
        <v>446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1971</v>
      </c>
      <c r="F21" s="587" t="s">
        <v>1235</v>
      </c>
      <c r="G21" s="627" t="s">
        <v>56</v>
      </c>
      <c r="H21" s="585" t="s">
        <v>1967</v>
      </c>
      <c r="I21" s="627" t="s">
        <v>1970</v>
      </c>
      <c r="J21" s="612" t="s">
        <v>1965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1971</v>
      </c>
      <c r="F22" s="587" t="s">
        <v>1235</v>
      </c>
      <c r="G22" s="627" t="s">
        <v>1973</v>
      </c>
      <c r="H22" s="585" t="s">
        <v>1967</v>
      </c>
      <c r="I22" s="627" t="s">
        <v>1970</v>
      </c>
      <c r="J22" s="612" t="s">
        <v>1965</v>
      </c>
      <c r="K22" s="608" t="s">
        <v>446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1971</v>
      </c>
      <c r="F23" s="587" t="s">
        <v>231</v>
      </c>
      <c r="G23" s="627" t="s">
        <v>1974</v>
      </c>
      <c r="H23" s="585" t="s">
        <v>1967</v>
      </c>
      <c r="I23" s="627" t="s">
        <v>1970</v>
      </c>
      <c r="J23" s="612" t="s">
        <v>1965</v>
      </c>
      <c r="K23" s="608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1937</v>
      </c>
      <c r="F24" s="587" t="s">
        <v>691</v>
      </c>
      <c r="G24" s="627" t="s">
        <v>1974</v>
      </c>
      <c r="H24" s="587" t="s">
        <v>1490</v>
      </c>
      <c r="I24" s="627" t="s">
        <v>1970</v>
      </c>
      <c r="J24" s="612" t="s">
        <v>1965</v>
      </c>
      <c r="K24" s="608" t="s">
        <v>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1937</v>
      </c>
      <c r="F25" s="587" t="s">
        <v>691</v>
      </c>
      <c r="G25" s="627" t="s">
        <v>56</v>
      </c>
      <c r="H25" s="587" t="s">
        <v>1490</v>
      </c>
      <c r="I25" s="627" t="s">
        <v>1975</v>
      </c>
      <c r="J25" s="583"/>
      <c r="K25" s="608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1976</v>
      </c>
      <c r="N25" s="349">
        <f>COUNTIF(E7:K44, "*Ivan*")/2</f>
        <v>20</v>
      </c>
      <c r="O25" s="419" t="s">
        <v>1977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1937</v>
      </c>
      <c r="F26" s="587" t="s">
        <v>1978</v>
      </c>
      <c r="G26" s="627" t="s">
        <v>1979</v>
      </c>
      <c r="H26" s="587" t="s">
        <v>1490</v>
      </c>
      <c r="I26" s="627" t="s">
        <v>1980</v>
      </c>
      <c r="J26" s="612" t="s">
        <v>1965</v>
      </c>
      <c r="K26" s="608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1981</v>
      </c>
      <c r="N26" s="349">
        <f>COUNTIF(E7:K44, "*Rahhulann*")/2</f>
        <v>23</v>
      </c>
      <c r="O26" s="419" t="s">
        <v>1977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348</v>
      </c>
      <c r="F27" s="587" t="s">
        <v>691</v>
      </c>
      <c r="G27" s="627" t="s">
        <v>1982</v>
      </c>
      <c r="H27" s="587" t="s">
        <v>1490</v>
      </c>
      <c r="I27" s="627" t="s">
        <v>1980</v>
      </c>
      <c r="J27" s="612" t="s">
        <v>1965</v>
      </c>
      <c r="K27" s="608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1983</v>
      </c>
      <c r="N27" s="349">
        <f>COUNTIF(E7:K44, "*Lucas*")/2</f>
        <v>0</v>
      </c>
      <c r="O27" s="419" t="s">
        <v>1977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691</v>
      </c>
      <c r="G28" s="627" t="s">
        <v>1982</v>
      </c>
      <c r="H28" s="585" t="s">
        <v>1984</v>
      </c>
      <c r="I28" s="627" t="s">
        <v>1980</v>
      </c>
      <c r="J28" s="612" t="s">
        <v>1965</v>
      </c>
      <c r="K28" s="608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1985</v>
      </c>
      <c r="N28" s="334">
        <f>COUNTIF(E7:K44, "*Zi Ming*")/2</f>
        <v>0</v>
      </c>
      <c r="O28" s="550" t="s">
        <v>1977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231</v>
      </c>
      <c r="G29" s="627" t="s">
        <v>1982</v>
      </c>
      <c r="H29" s="585" t="s">
        <v>1984</v>
      </c>
      <c r="I29" s="627" t="s">
        <v>1980</v>
      </c>
      <c r="J29" s="612" t="s">
        <v>1965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231</v>
      </c>
      <c r="G30" s="627" t="s">
        <v>1982</v>
      </c>
      <c r="H30" s="585" t="s">
        <v>1969</v>
      </c>
      <c r="I30" s="628" t="s">
        <v>1986</v>
      </c>
      <c r="J30" s="612" t="s">
        <v>1965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1987</v>
      </c>
      <c r="F31" s="627" t="s">
        <v>231</v>
      </c>
      <c r="G31" s="627" t="s">
        <v>1982</v>
      </c>
      <c r="H31" s="585" t="s">
        <v>1969</v>
      </c>
      <c r="I31" s="628" t="s">
        <v>1986</v>
      </c>
      <c r="J31" s="612" t="s">
        <v>1965</v>
      </c>
      <c r="K31" s="608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1987</v>
      </c>
      <c r="F32" s="627" t="s">
        <v>231</v>
      </c>
      <c r="G32" s="627" t="s">
        <v>1982</v>
      </c>
      <c r="H32" s="585" t="s">
        <v>1988</v>
      </c>
      <c r="I32" s="628" t="s">
        <v>1986</v>
      </c>
      <c r="J32" s="612" t="s">
        <v>1965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1987</v>
      </c>
      <c r="F33" s="627" t="s">
        <v>1989</v>
      </c>
      <c r="G33" s="627" t="s">
        <v>1982</v>
      </c>
      <c r="H33" s="585" t="s">
        <v>1988</v>
      </c>
      <c r="I33" s="628" t="s">
        <v>1986</v>
      </c>
      <c r="J33" s="612" t="s">
        <v>1965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1948</v>
      </c>
      <c r="I34" s="612" t="s">
        <v>1965</v>
      </c>
      <c r="J34" s="612" t="s">
        <v>1965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1948</v>
      </c>
      <c r="I35" s="612" t="s">
        <v>1965</v>
      </c>
      <c r="J35" s="612" t="s">
        <v>1965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1948</v>
      </c>
      <c r="I36" s="612" t="s">
        <v>1965</v>
      </c>
      <c r="J36" s="612" t="s">
        <v>1965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1990</v>
      </c>
      <c r="I37" s="612" t="s">
        <v>1965</v>
      </c>
      <c r="J37" s="612" t="s">
        <v>1965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1990</v>
      </c>
      <c r="I38" s="612" t="s">
        <v>1976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1991</v>
      </c>
      <c r="I39" s="612" t="s">
        <v>1965</v>
      </c>
      <c r="J39" s="612" t="s">
        <v>1965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1991</v>
      </c>
      <c r="I40" s="612" t="s">
        <v>1965</v>
      </c>
      <c r="J40" s="612" t="s">
        <v>1965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1965</v>
      </c>
      <c r="J41" s="612" t="s">
        <v>1965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1965</v>
      </c>
      <c r="J42" s="612" t="s">
        <v>1965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422</v>
      </c>
      <c r="F6" s="605" t="s">
        <v>1993</v>
      </c>
      <c r="G6" s="605" t="s">
        <v>1994</v>
      </c>
      <c r="H6" s="605" t="s">
        <v>1995</v>
      </c>
      <c r="I6" s="605" t="s">
        <v>1994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1499</v>
      </c>
      <c r="G11" s="689" t="s">
        <v>1996</v>
      </c>
      <c r="H11" s="689" t="s">
        <v>1499</v>
      </c>
      <c r="I11" s="689" t="s">
        <v>1996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1499</v>
      </c>
      <c r="G12" s="689" t="s">
        <v>1996</v>
      </c>
      <c r="H12" s="689" t="s">
        <v>1499</v>
      </c>
      <c r="I12" s="689" t="s">
        <v>1996</v>
      </c>
      <c r="J12" s="583" t="s">
        <v>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1499</v>
      </c>
      <c r="G13" s="689" t="s">
        <v>1996</v>
      </c>
      <c r="H13" s="689" t="s">
        <v>1499</v>
      </c>
      <c r="I13" s="689" t="s">
        <v>1996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1998</v>
      </c>
      <c r="G14" s="587" t="s">
        <v>1999</v>
      </c>
      <c r="H14" s="585" t="s">
        <v>1016</v>
      </c>
      <c r="I14" s="627" t="s">
        <v>232</v>
      </c>
      <c r="J14" s="583" t="s">
        <v>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1998</v>
      </c>
      <c r="G15" s="639" t="s">
        <v>2000</v>
      </c>
      <c r="H15" s="585" t="s">
        <v>2001</v>
      </c>
      <c r="I15" s="627" t="s">
        <v>232</v>
      </c>
      <c r="J15" s="583" t="s">
        <v>2002</v>
      </c>
      <c r="K15" s="608" t="s">
        <v>928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1998</v>
      </c>
      <c r="G16" s="639" t="s">
        <v>2000</v>
      </c>
      <c r="H16" s="585" t="s">
        <v>2001</v>
      </c>
      <c r="I16" s="627" t="s">
        <v>258</v>
      </c>
      <c r="J16" s="583" t="s">
        <v>2002</v>
      </c>
      <c r="K16" s="608" t="s">
        <v>928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2003</v>
      </c>
      <c r="G17" s="656" t="s">
        <v>2004</v>
      </c>
      <c r="H17" s="585" t="s">
        <v>2001</v>
      </c>
      <c r="I17" s="627" t="s">
        <v>258</v>
      </c>
      <c r="J17" s="583" t="s">
        <v>2002</v>
      </c>
      <c r="K17" s="608" t="s">
        <v>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2005</v>
      </c>
      <c r="G18" s="657" t="s">
        <v>2006</v>
      </c>
      <c r="H18" s="585" t="s">
        <v>1973</v>
      </c>
      <c r="I18" s="627" t="s">
        <v>258</v>
      </c>
      <c r="J18" s="583" t="s">
        <v>2002</v>
      </c>
      <c r="K18" s="608" t="s">
        <v>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2005</v>
      </c>
      <c r="G19" s="657" t="s">
        <v>2007</v>
      </c>
      <c r="H19" s="585" t="s">
        <v>1973</v>
      </c>
      <c r="I19" s="657" t="s">
        <v>2008</v>
      </c>
      <c r="J19" s="583" t="s">
        <v>2002</v>
      </c>
      <c r="K19" s="608" t="s">
        <v>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2009</v>
      </c>
      <c r="G20" s="657" t="s">
        <v>2007</v>
      </c>
      <c r="H20" s="585" t="s">
        <v>1965</v>
      </c>
      <c r="I20" s="657" t="s">
        <v>2010</v>
      </c>
      <c r="J20" s="583" t="s">
        <v>2002</v>
      </c>
      <c r="K20" s="608" t="s">
        <v>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2009</v>
      </c>
      <c r="G21" s="657" t="s">
        <v>2007</v>
      </c>
      <c r="H21" s="585" t="s">
        <v>1965</v>
      </c>
      <c r="I21" s="670" t="s">
        <v>2010</v>
      </c>
      <c r="J21" s="583" t="s">
        <v>2002</v>
      </c>
      <c r="K21" s="608" t="s">
        <v>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2009</v>
      </c>
      <c r="G22" s="657" t="s">
        <v>2007</v>
      </c>
      <c r="H22" s="585" t="s">
        <v>2012</v>
      </c>
      <c r="I22" s="670" t="s">
        <v>2010</v>
      </c>
      <c r="J22" s="583" t="s">
        <v>1976</v>
      </c>
      <c r="K22" s="608" t="s">
        <v>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2018</v>
      </c>
      <c r="H27" s="585" t="s">
        <v>2022</v>
      </c>
      <c r="I27" s="657" t="s">
        <v>2026</v>
      </c>
      <c r="J27" s="583" t="s">
        <v>230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2027</v>
      </c>
      <c r="H28" s="585" t="s">
        <v>2019</v>
      </c>
      <c r="I28" s="657" t="s">
        <v>2026</v>
      </c>
      <c r="J28" s="583" t="s">
        <v>2017</v>
      </c>
      <c r="K28" s="608" t="s">
        <v>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1033</v>
      </c>
      <c r="G29" s="657" t="s">
        <v>2028</v>
      </c>
      <c r="H29" s="585" t="s">
        <v>2019</v>
      </c>
      <c r="I29" s="657" t="s">
        <v>1981</v>
      </c>
      <c r="J29" s="583" t="s">
        <v>2017</v>
      </c>
      <c r="K29" s="608" t="s">
        <v>928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2029</v>
      </c>
      <c r="N29" s="643">
        <f>COUNTIF(E7:K44, "*Heng*")/2</f>
        <v>3.5</v>
      </c>
      <c r="O29" s="655" t="s">
        <v>2030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1033</v>
      </c>
      <c r="G30" s="657" t="s">
        <v>2028</v>
      </c>
      <c r="H30" s="585" t="s">
        <v>2031</v>
      </c>
      <c r="I30" s="657" t="s">
        <v>2032</v>
      </c>
      <c r="J30" s="583" t="s">
        <v>2017</v>
      </c>
      <c r="K30" s="608" t="s">
        <v>928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1033</v>
      </c>
      <c r="G31" s="627" t="s">
        <v>1965</v>
      </c>
      <c r="H31" s="585" t="s">
        <v>2031</v>
      </c>
      <c r="I31" s="657" t="s">
        <v>2032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1033</v>
      </c>
      <c r="G32" s="627" t="s">
        <v>1965</v>
      </c>
      <c r="H32" s="585" t="s">
        <v>1969</v>
      </c>
      <c r="I32" s="657" t="s">
        <v>2032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1033</v>
      </c>
      <c r="G33" s="627" t="s">
        <v>2033</v>
      </c>
      <c r="H33" s="585" t="s">
        <v>1969</v>
      </c>
      <c r="I33" s="657" t="s">
        <v>2032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2038</v>
      </c>
      <c r="B48" s="661"/>
      <c r="C48" s="660" t="s">
        <v>2035</v>
      </c>
      <c r="D48" s="61" t="s">
        <v>2039</v>
      </c>
      <c r="M48" s="61"/>
      <c r="N48" s="62"/>
      <c r="O48" s="61"/>
    </row>
    <row r="49" spans="1:15">
      <c r="A49" t="s">
        <v>2040</v>
      </c>
      <c r="B49" s="663"/>
      <c r="C49" s="660" t="s">
        <v>2035</v>
      </c>
      <c r="D49" s="255" t="s">
        <v>2041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2042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1908</v>
      </c>
      <c r="M5" s="644" t="s">
        <v>80</v>
      </c>
      <c r="N5" s="442" t="s">
        <v>81</v>
      </c>
      <c r="O5" s="664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2047</v>
      </c>
      <c r="F11" s="689" t="s">
        <v>2047</v>
      </c>
      <c r="G11" s="689" t="s">
        <v>2047</v>
      </c>
      <c r="H11" s="690" t="s">
        <v>2047</v>
      </c>
      <c r="I11" s="691" t="s">
        <v>2047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2047</v>
      </c>
      <c r="F12" s="689" t="s">
        <v>2047</v>
      </c>
      <c r="G12" s="689" t="s">
        <v>2047</v>
      </c>
      <c r="H12" s="690" t="s">
        <v>2047</v>
      </c>
      <c r="I12" s="691" t="s">
        <v>2047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2047</v>
      </c>
      <c r="F13" s="689" t="s">
        <v>2047</v>
      </c>
      <c r="G13" s="689" t="s">
        <v>2047</v>
      </c>
      <c r="H13" s="690" t="s">
        <v>2047</v>
      </c>
      <c r="I13" s="691" t="s">
        <v>2047</v>
      </c>
      <c r="J13" s="583" t="s">
        <v>2002</v>
      </c>
      <c r="K13" s="583" t="s">
        <v>2048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2050</v>
      </c>
      <c r="F14" s="587" t="s">
        <v>2050</v>
      </c>
      <c r="G14" s="675" t="s">
        <v>2051</v>
      </c>
      <c r="H14" s="658" t="s">
        <v>2052</v>
      </c>
      <c r="I14" s="627" t="s">
        <v>2052</v>
      </c>
      <c r="J14" s="583" t="s">
        <v>2002</v>
      </c>
      <c r="K14" s="583" t="s">
        <v>2048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2053</v>
      </c>
      <c r="F15" s="671" t="s">
        <v>2050</v>
      </c>
      <c r="G15" s="677" t="s">
        <v>2054</v>
      </c>
      <c r="H15" s="658" t="s">
        <v>2052</v>
      </c>
      <c r="I15" s="627" t="s">
        <v>2033</v>
      </c>
      <c r="J15" s="583" t="s">
        <v>2002</v>
      </c>
      <c r="K15" s="583" t="s">
        <v>2048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2055</v>
      </c>
      <c r="F16" s="672" t="s">
        <v>2050</v>
      </c>
      <c r="G16" s="677" t="s">
        <v>2054</v>
      </c>
      <c r="H16" s="658" t="s">
        <v>2056</v>
      </c>
      <c r="I16" s="627" t="s">
        <v>2057</v>
      </c>
      <c r="J16" s="583" t="s">
        <v>2002</v>
      </c>
      <c r="K16" s="583" t="s">
        <v>2048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2055</v>
      </c>
      <c r="F17" s="673" t="s">
        <v>2058</v>
      </c>
      <c r="G17" s="677" t="s">
        <v>2054</v>
      </c>
      <c r="H17" s="658" t="s">
        <v>2056</v>
      </c>
      <c r="I17" s="627" t="s">
        <v>2059</v>
      </c>
      <c r="J17" s="583" t="s">
        <v>2002</v>
      </c>
      <c r="K17" s="583" t="s">
        <v>2048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2060</v>
      </c>
      <c r="F18" s="673" t="s">
        <v>2061</v>
      </c>
      <c r="G18" s="677" t="s">
        <v>2054</v>
      </c>
      <c r="H18" s="674" t="s">
        <v>2062</v>
      </c>
      <c r="I18" s="627" t="s">
        <v>2059</v>
      </c>
      <c r="J18" s="583" t="s">
        <v>2002</v>
      </c>
      <c r="K18" s="583" t="s">
        <v>2048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2060</v>
      </c>
      <c r="F19" s="673" t="s">
        <v>2061</v>
      </c>
      <c r="G19" s="677" t="s">
        <v>2063</v>
      </c>
      <c r="H19" s="674" t="s">
        <v>2062</v>
      </c>
      <c r="I19" s="627" t="s">
        <v>2057</v>
      </c>
      <c r="J19" s="583" t="s">
        <v>2002</v>
      </c>
      <c r="K19" s="583" t="s">
        <v>2048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2060</v>
      </c>
      <c r="F20" s="673" t="s">
        <v>2064</v>
      </c>
      <c r="G20" s="677" t="s">
        <v>2063</v>
      </c>
      <c r="H20" s="674" t="s">
        <v>2062</v>
      </c>
      <c r="I20" s="627" t="s">
        <v>2059</v>
      </c>
      <c r="J20" s="583" t="s">
        <v>2002</v>
      </c>
      <c r="K20" s="583" t="s">
        <v>2048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2060</v>
      </c>
      <c r="F21" s="673" t="s">
        <v>2065</v>
      </c>
      <c r="G21" s="677" t="s">
        <v>2063</v>
      </c>
      <c r="H21" s="674" t="s">
        <v>2062</v>
      </c>
      <c r="I21" s="627" t="s">
        <v>2066</v>
      </c>
      <c r="J21" s="583" t="s">
        <v>2002</v>
      </c>
      <c r="K21" s="583" t="s">
        <v>2048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2060</v>
      </c>
      <c r="F22" s="673" t="s">
        <v>2065</v>
      </c>
      <c r="G22" s="677" t="s">
        <v>2067</v>
      </c>
      <c r="H22" s="674" t="s">
        <v>2068</v>
      </c>
      <c r="I22" s="657" t="s">
        <v>2069</v>
      </c>
      <c r="J22" s="583" t="s">
        <v>2002</v>
      </c>
      <c r="K22" s="583" t="s">
        <v>2048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2060</v>
      </c>
      <c r="F23" s="656" t="s">
        <v>2070</v>
      </c>
      <c r="G23" s="676" t="s">
        <v>1976</v>
      </c>
      <c r="H23" s="658" t="s">
        <v>2071</v>
      </c>
      <c r="I23" s="657" t="s">
        <v>2069</v>
      </c>
      <c r="J23" s="583" t="s">
        <v>2002</v>
      </c>
      <c r="K23" s="583" t="s">
        <v>2072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2073</v>
      </c>
      <c r="F24" s="656" t="s">
        <v>2058</v>
      </c>
      <c r="G24" s="657" t="s">
        <v>2074</v>
      </c>
      <c r="H24" s="658" t="s">
        <v>2027</v>
      </c>
      <c r="I24" s="657" t="s">
        <v>2069</v>
      </c>
      <c r="J24" s="583"/>
      <c r="K24" s="583" t="s">
        <v>2072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2.5</v>
      </c>
      <c r="O24" s="417" t="s">
        <v>1997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1986</v>
      </c>
      <c r="F25" s="656" t="s">
        <v>2065</v>
      </c>
      <c r="G25" s="657" t="s">
        <v>2074</v>
      </c>
      <c r="H25" s="658" t="s">
        <v>2075</v>
      </c>
      <c r="I25" s="657" t="s">
        <v>2076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2077</v>
      </c>
      <c r="F26" s="656" t="s">
        <v>2058</v>
      </c>
      <c r="G26" s="657" t="s">
        <v>2074</v>
      </c>
      <c r="H26" s="658" t="s">
        <v>2075</v>
      </c>
      <c r="I26" s="657" t="s">
        <v>2078</v>
      </c>
      <c r="J26" s="583" t="s">
        <v>2017</v>
      </c>
      <c r="K26" s="583" t="s">
        <v>2072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2060</v>
      </c>
      <c r="F27" s="657" t="s">
        <v>2052</v>
      </c>
      <c r="G27" s="657" t="s">
        <v>2074</v>
      </c>
      <c r="H27" s="658" t="s">
        <v>2079</v>
      </c>
      <c r="I27" s="657" t="s">
        <v>2080</v>
      </c>
      <c r="J27" s="583" t="s">
        <v>2017</v>
      </c>
      <c r="K27" s="583" t="s">
        <v>2072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2060</v>
      </c>
      <c r="F28" s="657" t="s">
        <v>2081</v>
      </c>
      <c r="G28" s="657" t="s">
        <v>2074</v>
      </c>
      <c r="H28" s="658" t="s">
        <v>2051</v>
      </c>
      <c r="I28" s="657" t="s">
        <v>2082</v>
      </c>
      <c r="J28" s="583" t="s">
        <v>2017</v>
      </c>
      <c r="K28" s="583" t="s">
        <v>2072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2081</v>
      </c>
      <c r="G29" s="657" t="s">
        <v>2074</v>
      </c>
      <c r="H29" s="658" t="s">
        <v>1986</v>
      </c>
      <c r="I29" s="657" t="s">
        <v>2083</v>
      </c>
      <c r="J29" s="583" t="s">
        <v>2017</v>
      </c>
      <c r="K29" s="583" t="s">
        <v>2072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279</v>
      </c>
      <c r="F30" s="628" t="s">
        <v>293</v>
      </c>
      <c r="G30" s="657" t="s">
        <v>2074</v>
      </c>
      <c r="H30" s="658" t="s">
        <v>1986</v>
      </c>
      <c r="I30" s="657" t="s">
        <v>2084</v>
      </c>
      <c r="J30" s="583" t="s">
        <v>2017</v>
      </c>
      <c r="K30" s="583" t="s">
        <v>2072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2085</v>
      </c>
      <c r="N30" s="418">
        <f>COUNTIF(E7:K44, "*Phay*")/2</f>
        <v>0</v>
      </c>
      <c r="O30" s="418" t="s">
        <v>2086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279</v>
      </c>
      <c r="F31" s="628" t="s">
        <v>293</v>
      </c>
      <c r="G31" s="657" t="s">
        <v>2087</v>
      </c>
      <c r="H31" s="658" t="s">
        <v>1986</v>
      </c>
      <c r="I31" s="657" t="s">
        <v>2088</v>
      </c>
      <c r="J31" s="583" t="s">
        <v>2017</v>
      </c>
      <c r="K31" s="583" t="s">
        <v>2072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279</v>
      </c>
      <c r="F32" s="628" t="s">
        <v>293</v>
      </c>
      <c r="G32" s="657" t="s">
        <v>2089</v>
      </c>
      <c r="H32" s="585" t="s">
        <v>1981</v>
      </c>
      <c r="I32" s="657" t="s">
        <v>2090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279</v>
      </c>
      <c r="F33" s="628" t="s">
        <v>293</v>
      </c>
      <c r="G33" s="657" t="s">
        <v>2091</v>
      </c>
      <c r="H33" s="585" t="s">
        <v>1981</v>
      </c>
      <c r="I33" s="657" t="s">
        <v>2088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2092</v>
      </c>
      <c r="H34" s="612"/>
      <c r="I34" s="612" t="s">
        <v>2093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2092</v>
      </c>
      <c r="H35" s="612"/>
      <c r="I35" s="612" t="s">
        <v>2094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1976</v>
      </c>
      <c r="H36" s="612"/>
      <c r="I36" s="612" t="s">
        <v>2095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1976</v>
      </c>
      <c r="H37" s="612"/>
      <c r="I37" s="612" t="s">
        <v>2095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1976</v>
      </c>
      <c r="H38" s="613"/>
      <c r="I38" s="612" t="s">
        <v>2094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1976</v>
      </c>
      <c r="H39" s="613"/>
      <c r="I39" s="612" t="s">
        <v>2095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1976</v>
      </c>
      <c r="H40" s="614"/>
      <c r="I40" s="612" t="s">
        <v>2096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1976</v>
      </c>
      <c r="H41" s="615"/>
      <c r="I41" s="612" t="s">
        <v>2097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F48" s="569"/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2101</v>
      </c>
      <c r="F6" s="605" t="s">
        <v>2101</v>
      </c>
      <c r="G6" s="605" t="s">
        <v>2101</v>
      </c>
      <c r="H6" s="605" t="s">
        <v>2101</v>
      </c>
      <c r="I6" s="605" t="s">
        <v>2101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2103</v>
      </c>
      <c r="F11" s="692" t="s">
        <v>2103</v>
      </c>
      <c r="G11" s="692" t="s">
        <v>2103</v>
      </c>
      <c r="H11" s="692" t="s">
        <v>2103</v>
      </c>
      <c r="I11" s="692" t="s">
        <v>2103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2103</v>
      </c>
      <c r="F12" s="692" t="s">
        <v>2103</v>
      </c>
      <c r="G12" s="692" t="s">
        <v>2103</v>
      </c>
      <c r="H12" s="692" t="s">
        <v>2103</v>
      </c>
      <c r="I12" s="692" t="s">
        <v>2103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2103</v>
      </c>
      <c r="F13" s="692" t="s">
        <v>2103</v>
      </c>
      <c r="G13" s="692" t="s">
        <v>2103</v>
      </c>
      <c r="H13" s="692" t="s">
        <v>2104</v>
      </c>
      <c r="I13" s="692" t="s">
        <v>2103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2066</v>
      </c>
      <c r="F14" s="515" t="s">
        <v>2105</v>
      </c>
      <c r="G14" s="515" t="s">
        <v>2105</v>
      </c>
      <c r="H14" s="693" t="s">
        <v>2106</v>
      </c>
      <c r="I14" s="694" t="s">
        <v>2107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2066</v>
      </c>
      <c r="F15" s="515" t="s">
        <v>2105</v>
      </c>
      <c r="G15" s="515" t="s">
        <v>2105</v>
      </c>
      <c r="H15" s="693" t="s">
        <v>2106</v>
      </c>
      <c r="I15" s="695" t="s">
        <v>2108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2066</v>
      </c>
      <c r="F16" s="515" t="s">
        <v>2105</v>
      </c>
      <c r="G16" s="515" t="s">
        <v>2105</v>
      </c>
      <c r="H16" s="693" t="s">
        <v>2106</v>
      </c>
      <c r="I16" s="695" t="s">
        <v>2108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2066</v>
      </c>
      <c r="F17" s="515" t="s">
        <v>2109</v>
      </c>
      <c r="G17" s="338" t="s">
        <v>2105</v>
      </c>
      <c r="H17" s="693" t="s">
        <v>2106</v>
      </c>
      <c r="I17" s="694" t="s">
        <v>2110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2111</v>
      </c>
      <c r="F18" s="515" t="s">
        <v>2112</v>
      </c>
      <c r="G18" s="306" t="s">
        <v>2113</v>
      </c>
      <c r="H18" s="693" t="s">
        <v>2114</v>
      </c>
      <c r="I18" s="694" t="s">
        <v>2110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2112</v>
      </c>
      <c r="G19" s="306" t="s">
        <v>2116</v>
      </c>
      <c r="H19" s="693" t="s">
        <v>2117</v>
      </c>
      <c r="I19" s="694" t="s">
        <v>2118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2119</v>
      </c>
      <c r="G20" s="306" t="s">
        <v>2120</v>
      </c>
      <c r="H20" s="658" t="s">
        <v>2121</v>
      </c>
      <c r="I20" s="694" t="s">
        <v>2118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2119</v>
      </c>
      <c r="G21" s="306" t="s">
        <v>2120</v>
      </c>
      <c r="H21" s="658" t="s">
        <v>2121</v>
      </c>
      <c r="I21" s="694" t="s">
        <v>2118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2119</v>
      </c>
      <c r="G22" s="306" t="s">
        <v>2120</v>
      </c>
      <c r="H22" s="658" t="s">
        <v>2122</v>
      </c>
      <c r="I22" s="694" t="s">
        <v>2118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2123</v>
      </c>
      <c r="F23" s="338" t="s">
        <v>2124</v>
      </c>
      <c r="G23" s="306" t="s">
        <v>1969</v>
      </c>
      <c r="H23" s="658" t="s">
        <v>2125</v>
      </c>
      <c r="I23" s="694" t="s">
        <v>2126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2127</v>
      </c>
      <c r="F24" s="338" t="s">
        <v>2124</v>
      </c>
      <c r="G24" s="306" t="s">
        <v>1969</v>
      </c>
      <c r="H24" s="658" t="s">
        <v>2128</v>
      </c>
      <c r="I24" s="694" t="s">
        <v>2129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2130</v>
      </c>
      <c r="F25" s="338" t="s">
        <v>2124</v>
      </c>
      <c r="G25" s="306" t="s">
        <v>1969</v>
      </c>
      <c r="H25" s="658" t="s">
        <v>2128</v>
      </c>
      <c r="I25" s="694" t="s">
        <v>2129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2131</v>
      </c>
      <c r="F26" s="338" t="s">
        <v>2132</v>
      </c>
      <c r="G26" s="306" t="s">
        <v>1969</v>
      </c>
      <c r="H26" s="658" t="s">
        <v>2128</v>
      </c>
      <c r="I26" s="694" t="s">
        <v>2133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338" t="s">
        <v>2134</v>
      </c>
      <c r="G27" s="306" t="s">
        <v>1969</v>
      </c>
      <c r="H27" s="658" t="s">
        <v>2135</v>
      </c>
      <c r="I27" s="694" t="s">
        <v>2133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338" t="s">
        <v>2124</v>
      </c>
      <c r="G28" s="306" t="s">
        <v>1969</v>
      </c>
      <c r="H28" s="658" t="s">
        <v>2137</v>
      </c>
      <c r="I28" s="694" t="s">
        <v>2133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2136</v>
      </c>
      <c r="F29" s="515" t="s">
        <v>2120</v>
      </c>
      <c r="G29" s="306" t="s">
        <v>1969</v>
      </c>
      <c r="H29" s="658" t="s">
        <v>2138</v>
      </c>
      <c r="I29" s="694" t="s">
        <v>2139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2140</v>
      </c>
      <c r="F30" s="515" t="s">
        <v>2140</v>
      </c>
      <c r="G30" s="306" t="s">
        <v>1969</v>
      </c>
      <c r="H30" s="658" t="s">
        <v>2138</v>
      </c>
      <c r="I30" s="694" t="s">
        <v>2139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2140</v>
      </c>
      <c r="F31" s="515" t="s">
        <v>2140</v>
      </c>
      <c r="G31" s="306" t="s">
        <v>1969</v>
      </c>
      <c r="H31" s="658" t="s">
        <v>2138</v>
      </c>
      <c r="I31" s="694" t="s">
        <v>2141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2140</v>
      </c>
      <c r="F32" s="515" t="s">
        <v>2140</v>
      </c>
      <c r="G32" s="306" t="s">
        <v>1969</v>
      </c>
      <c r="H32" s="693" t="s">
        <v>2106</v>
      </c>
      <c r="I32" s="694" t="s">
        <v>2141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2140</v>
      </c>
      <c r="F33" s="515" t="s">
        <v>2140</v>
      </c>
      <c r="G33" s="306" t="s">
        <v>1969</v>
      </c>
      <c r="H33" s="693" t="s">
        <v>2106</v>
      </c>
      <c r="I33" s="694" t="s">
        <v>2142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1976</v>
      </c>
      <c r="H34" s="538" t="s">
        <v>2143</v>
      </c>
      <c r="I34" s="583" t="s">
        <v>2144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2143</v>
      </c>
      <c r="I35" s="583" t="s">
        <v>2144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1976</v>
      </c>
      <c r="I36" s="583" t="s">
        <v>2144</v>
      </c>
      <c r="J36" s="583"/>
      <c r="K36" s="553" t="s">
        <v>2145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2146</v>
      </c>
      <c r="I37" s="583" t="s">
        <v>2144</v>
      </c>
      <c r="J37" s="583"/>
      <c r="K37" s="553" t="s">
        <v>2145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1976</v>
      </c>
      <c r="I38" s="583" t="s">
        <v>2144</v>
      </c>
      <c r="J38" s="583"/>
      <c r="K38" s="553" t="s">
        <v>2145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1976</v>
      </c>
      <c r="I39" s="583" t="s">
        <v>2144</v>
      </c>
      <c r="J39" s="583"/>
      <c r="K39" s="553" t="s">
        <v>2145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1976</v>
      </c>
      <c r="I40" s="583" t="s">
        <v>2144</v>
      </c>
      <c r="J40" s="278"/>
      <c r="K40" s="553" t="s">
        <v>2145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2147</v>
      </c>
      <c r="J41" s="583"/>
      <c r="K41" s="553" t="s">
        <v>2145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2144</v>
      </c>
      <c r="J42" s="583"/>
      <c r="K42" s="553" t="s">
        <v>2145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2148</v>
      </c>
      <c r="J43" s="583"/>
      <c r="K43" s="553" t="s">
        <v>2145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2149</v>
      </c>
      <c r="C60" s="778"/>
      <c r="D60" s="778"/>
      <c r="E60" s="778"/>
    </row>
    <row r="61" spans="1:15">
      <c r="B61" s="778" t="s">
        <v>2150</v>
      </c>
      <c r="C61" s="778"/>
      <c r="D61" s="756"/>
      <c r="E61" s="756"/>
      <c r="F61" s="756"/>
    </row>
    <row r="62" spans="1:15">
      <c r="B62" s="778" t="s">
        <v>2151</v>
      </c>
      <c r="C62" s="778"/>
      <c r="D62" s="778"/>
      <c r="E62" s="778"/>
      <c r="F62" s="778"/>
    </row>
    <row r="63" spans="1:15">
      <c r="B63" s="778" t="s">
        <v>2152</v>
      </c>
      <c r="C63" s="778"/>
      <c r="D63" s="778"/>
      <c r="E63" s="778"/>
      <c r="F63" s="778"/>
    </row>
    <row r="64" spans="1:15">
      <c r="B64" s="778" t="s">
        <v>2153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2155</v>
      </c>
      <c r="F6" s="605" t="s">
        <v>2155</v>
      </c>
      <c r="G6" s="605" t="s">
        <v>2155</v>
      </c>
      <c r="H6" s="605" t="s">
        <v>2155</v>
      </c>
      <c r="I6" s="605" t="s">
        <v>2155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2156</v>
      </c>
      <c r="G11" s="692" t="s">
        <v>2156</v>
      </c>
      <c r="H11" s="692" t="s">
        <v>2156</v>
      </c>
      <c r="I11" s="692" t="s">
        <v>2156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6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2156</v>
      </c>
      <c r="G12" s="692" t="s">
        <v>2156</v>
      </c>
      <c r="H12" s="692" t="s">
        <v>2156</v>
      </c>
      <c r="I12" s="692" t="s">
        <v>2156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2156</v>
      </c>
      <c r="G13" s="692" t="s">
        <v>2156</v>
      </c>
      <c r="H13" s="692" t="s">
        <v>2156</v>
      </c>
      <c r="I13" s="692" t="s">
        <v>2156</v>
      </c>
      <c r="J13" s="583" t="s">
        <v>2158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451</v>
      </c>
      <c r="G14" s="515" t="s">
        <v>2134</v>
      </c>
      <c r="H14" s="702" t="s">
        <v>2159</v>
      </c>
      <c r="I14" s="452" t="s">
        <v>2132</v>
      </c>
      <c r="J14" s="583" t="s">
        <v>2158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451</v>
      </c>
      <c r="G15" s="515" t="s">
        <v>2134</v>
      </c>
      <c r="H15" s="702" t="s">
        <v>2159</v>
      </c>
      <c r="I15" s="452" t="s">
        <v>2160</v>
      </c>
      <c r="J15" s="583" t="s">
        <v>2158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451</v>
      </c>
      <c r="G16" s="515" t="s">
        <v>2134</v>
      </c>
      <c r="H16" s="702" t="s">
        <v>2159</v>
      </c>
      <c r="I16" s="452" t="s">
        <v>2160</v>
      </c>
      <c r="J16" s="583" t="s">
        <v>2161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2163</v>
      </c>
      <c r="G17" s="515" t="s">
        <v>2164</v>
      </c>
      <c r="H17" s="702" t="s">
        <v>2159</v>
      </c>
      <c r="I17" s="452" t="s">
        <v>2051</v>
      </c>
      <c r="J17" s="583" t="s">
        <v>2161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2123</v>
      </c>
      <c r="G18" s="515" t="s">
        <v>2124</v>
      </c>
      <c r="H18" s="703" t="s">
        <v>2070</v>
      </c>
      <c r="I18" s="452" t="s">
        <v>2051</v>
      </c>
      <c r="J18" s="583" t="s">
        <v>2161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2123</v>
      </c>
      <c r="G19" s="515" t="s">
        <v>2165</v>
      </c>
      <c r="H19" s="703" t="s">
        <v>2070</v>
      </c>
      <c r="I19" s="452" t="s">
        <v>2070</v>
      </c>
      <c r="J19" s="583" t="s">
        <v>2161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2123</v>
      </c>
      <c r="G20" s="515" t="s">
        <v>2131</v>
      </c>
      <c r="H20" s="703" t="s">
        <v>2070</v>
      </c>
      <c r="I20" s="452" t="s">
        <v>2070</v>
      </c>
      <c r="J20" s="583" t="s">
        <v>2161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2123</v>
      </c>
      <c r="G21" s="515" t="s">
        <v>2131</v>
      </c>
      <c r="H21" s="703" t="s">
        <v>2070</v>
      </c>
      <c r="I21" s="452" t="s">
        <v>2070</v>
      </c>
      <c r="J21" s="583" t="s">
        <v>2161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2123</v>
      </c>
      <c r="G22" s="452" t="s">
        <v>2131</v>
      </c>
      <c r="H22" s="703" t="s">
        <v>2070</v>
      </c>
      <c r="I22" s="452" t="s">
        <v>2070</v>
      </c>
      <c r="J22" s="583" t="s">
        <v>2161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2123</v>
      </c>
      <c r="G23" s="452" t="s">
        <v>2166</v>
      </c>
      <c r="H23" s="703" t="s">
        <v>2070</v>
      </c>
      <c r="I23" s="452" t="s">
        <v>2167</v>
      </c>
      <c r="J23" s="583" t="s">
        <v>2161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2111</v>
      </c>
      <c r="G24" s="452" t="s">
        <v>1973</v>
      </c>
      <c r="H24" s="452" t="s">
        <v>2160</v>
      </c>
      <c r="I24" s="452" t="s">
        <v>2168</v>
      </c>
      <c r="J24" s="583" t="s">
        <v>2161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2169</v>
      </c>
      <c r="G25" s="452" t="s">
        <v>1973</v>
      </c>
      <c r="H25" s="452" t="s">
        <v>367</v>
      </c>
      <c r="I25" s="452" t="s">
        <v>2168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2170</v>
      </c>
      <c r="G26" s="452" t="s">
        <v>2171</v>
      </c>
      <c r="H26" s="452" t="s">
        <v>367</v>
      </c>
      <c r="I26" s="452" t="s">
        <v>2168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2172</v>
      </c>
      <c r="G27" s="452" t="s">
        <v>2171</v>
      </c>
      <c r="H27" s="452" t="s">
        <v>367</v>
      </c>
      <c r="I27" s="452" t="s">
        <v>2168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2172</v>
      </c>
      <c r="G28" s="452" t="s">
        <v>2171</v>
      </c>
      <c r="H28" s="452" t="s">
        <v>2173</v>
      </c>
      <c r="I28" s="452" t="s">
        <v>2168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2172</v>
      </c>
      <c r="G29" s="452" t="s">
        <v>367</v>
      </c>
      <c r="H29" s="452" t="s">
        <v>2174</v>
      </c>
      <c r="I29" s="452" t="s">
        <v>2175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2172</v>
      </c>
      <c r="G30" s="452" t="s">
        <v>367</v>
      </c>
      <c r="H30" s="452" t="s">
        <v>2176</v>
      </c>
      <c r="I30" s="452" t="s">
        <v>2175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1977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2178</v>
      </c>
      <c r="G31" s="452" t="s">
        <v>367</v>
      </c>
      <c r="H31" s="452" t="s">
        <v>2179</v>
      </c>
      <c r="I31" s="452" t="s">
        <v>2180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1977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2178</v>
      </c>
      <c r="G32" s="452" t="s">
        <v>367</v>
      </c>
      <c r="H32" s="452" t="s">
        <v>2179</v>
      </c>
      <c r="I32" s="452" t="s">
        <v>2182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2183</v>
      </c>
      <c r="G33" s="452" t="s">
        <v>367</v>
      </c>
      <c r="H33" s="452" t="s">
        <v>2184</v>
      </c>
      <c r="I33" s="452" t="s">
        <v>2182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2185</v>
      </c>
      <c r="I34" s="607" t="s">
        <v>2186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2187</v>
      </c>
      <c r="I35" s="607" t="s">
        <v>2188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2189</v>
      </c>
      <c r="I36" s="607" t="s">
        <v>2190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2187</v>
      </c>
      <c r="I37" s="607" t="s">
        <v>2191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2187</v>
      </c>
      <c r="I38" s="607" t="s">
        <v>2192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2187</v>
      </c>
      <c r="I39" s="607" t="s">
        <v>2192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2187</v>
      </c>
      <c r="I40" s="607" t="s">
        <v>2192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2187</v>
      </c>
      <c r="I41" s="607" t="s">
        <v>2192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2198</v>
      </c>
      <c r="F11" s="692" t="s">
        <v>2198</v>
      </c>
      <c r="G11" s="692" t="s">
        <v>2198</v>
      </c>
      <c r="H11" s="692" t="s">
        <v>2198</v>
      </c>
      <c r="I11" s="692" t="s">
        <v>2198</v>
      </c>
      <c r="J11" s="458"/>
      <c r="K11" s="459" t="s">
        <v>2197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2198</v>
      </c>
      <c r="F12" s="692" t="s">
        <v>2198</v>
      </c>
      <c r="G12" s="692" t="s">
        <v>2198</v>
      </c>
      <c r="H12" s="692" t="s">
        <v>2198</v>
      </c>
      <c r="I12" s="692" t="s">
        <v>2198</v>
      </c>
      <c r="J12" s="458"/>
      <c r="K12" s="459" t="s">
        <v>2197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2198</v>
      </c>
      <c r="F13" s="692" t="s">
        <v>2198</v>
      </c>
      <c r="G13" s="692" t="s">
        <v>2198</v>
      </c>
      <c r="H13" s="692" t="s">
        <v>2198</v>
      </c>
      <c r="I13" s="692" t="s">
        <v>2198</v>
      </c>
      <c r="J13" s="458"/>
      <c r="K13" s="459" t="s">
        <v>2197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2199</v>
      </c>
      <c r="F14" s="515" t="s">
        <v>2200</v>
      </c>
      <c r="G14" s="515" t="s">
        <v>2200</v>
      </c>
      <c r="H14" s="261" t="s">
        <v>2200</v>
      </c>
      <c r="I14" s="706" t="s">
        <v>2105</v>
      </c>
      <c r="J14" s="458"/>
      <c r="K14" s="459" t="s">
        <v>2197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2199</v>
      </c>
      <c r="F15" s="515" t="s">
        <v>2200</v>
      </c>
      <c r="G15" s="515" t="s">
        <v>2200</v>
      </c>
      <c r="H15" s="261" t="s">
        <v>2200</v>
      </c>
      <c r="I15" s="706" t="s">
        <v>2201</v>
      </c>
      <c r="J15" s="458"/>
      <c r="K15" s="459" t="s">
        <v>2197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2199</v>
      </c>
      <c r="F16" s="515" t="s">
        <v>2200</v>
      </c>
      <c r="G16" s="515" t="s">
        <v>2200</v>
      </c>
      <c r="H16" s="261" t="s">
        <v>2202</v>
      </c>
      <c r="I16" s="706" t="s">
        <v>2201</v>
      </c>
      <c r="J16" s="458"/>
      <c r="K16" s="459" t="s">
        <v>2197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1976</v>
      </c>
      <c r="F17" s="515" t="s">
        <v>2203</v>
      </c>
      <c r="G17" s="515" t="s">
        <v>2204</v>
      </c>
      <c r="H17" s="261" t="s">
        <v>2070</v>
      </c>
      <c r="I17" s="706" t="s">
        <v>2205</v>
      </c>
      <c r="J17" s="458"/>
      <c r="K17" s="459" t="s">
        <v>2197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2206</v>
      </c>
      <c r="F18" s="515" t="s">
        <v>2207</v>
      </c>
      <c r="G18" s="515" t="s">
        <v>2204</v>
      </c>
      <c r="H18" s="704" t="s">
        <v>2208</v>
      </c>
      <c r="I18" s="706" t="s">
        <v>2205</v>
      </c>
      <c r="J18" s="458"/>
      <c r="K18" s="459" t="s">
        <v>2197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2206</v>
      </c>
      <c r="F19" s="515" t="s">
        <v>2207</v>
      </c>
      <c r="G19" s="515" t="s">
        <v>2204</v>
      </c>
      <c r="H19" s="704" t="s">
        <v>2208</v>
      </c>
      <c r="I19" s="706" t="s">
        <v>2205</v>
      </c>
      <c r="J19" s="458"/>
      <c r="K19" s="459" t="s">
        <v>2197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2209</v>
      </c>
      <c r="F20" s="515" t="s">
        <v>2207</v>
      </c>
      <c r="G20" s="515" t="s">
        <v>2204</v>
      </c>
      <c r="H20" s="704" t="s">
        <v>2208</v>
      </c>
      <c r="I20" s="706" t="s">
        <v>2205</v>
      </c>
      <c r="J20" s="458"/>
      <c r="K20" s="459" t="s">
        <v>2197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2210</v>
      </c>
      <c r="F21" s="515" t="s">
        <v>2207</v>
      </c>
      <c r="G21" s="515" t="s">
        <v>2204</v>
      </c>
      <c r="H21" s="704" t="s">
        <v>2208</v>
      </c>
      <c r="I21" s="706" t="s">
        <v>2211</v>
      </c>
      <c r="J21" s="458"/>
      <c r="K21" s="459" t="s">
        <v>2197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2210</v>
      </c>
      <c r="F22" s="515" t="s">
        <v>2212</v>
      </c>
      <c r="G22" s="452" t="s">
        <v>2213</v>
      </c>
      <c r="H22" s="704" t="s">
        <v>233</v>
      </c>
      <c r="I22" s="706" t="s">
        <v>2211</v>
      </c>
      <c r="J22" s="458" t="s">
        <v>1976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2111</v>
      </c>
      <c r="F23" s="515" t="s">
        <v>2214</v>
      </c>
      <c r="G23" s="452" t="s">
        <v>2163</v>
      </c>
      <c r="H23" s="704" t="s">
        <v>233</v>
      </c>
      <c r="I23" s="706" t="s">
        <v>2215</v>
      </c>
      <c r="J23" s="458" t="s">
        <v>1976</v>
      </c>
      <c r="K23" s="459" t="s">
        <v>2197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2111</v>
      </c>
      <c r="F24" s="515" t="s">
        <v>2216</v>
      </c>
      <c r="G24" s="452" t="s">
        <v>2217</v>
      </c>
      <c r="H24" s="704" t="s">
        <v>233</v>
      </c>
      <c r="I24" s="706" t="s">
        <v>2215</v>
      </c>
      <c r="J24" s="458" t="s">
        <v>1976</v>
      </c>
      <c r="K24" s="459" t="s">
        <v>2197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2111</v>
      </c>
      <c r="F25" s="515" t="s">
        <v>2216</v>
      </c>
      <c r="G25" s="452" t="s">
        <v>2217</v>
      </c>
      <c r="H25" s="704" t="s">
        <v>233</v>
      </c>
      <c r="I25" s="706" t="s">
        <v>2159</v>
      </c>
      <c r="J25" s="458" t="s">
        <v>1976</v>
      </c>
      <c r="K25" s="459" t="s">
        <v>2197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2111</v>
      </c>
      <c r="F26" s="515" t="s">
        <v>2163</v>
      </c>
      <c r="G26" s="452" t="s">
        <v>2217</v>
      </c>
      <c r="H26" s="704" t="s">
        <v>233</v>
      </c>
      <c r="I26" s="706" t="s">
        <v>70</v>
      </c>
      <c r="J26" s="458"/>
      <c r="K26" s="459" t="s">
        <v>2197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515" t="s">
        <v>2163</v>
      </c>
      <c r="G27" s="452" t="s">
        <v>2217</v>
      </c>
      <c r="H27" s="704" t="s">
        <v>233</v>
      </c>
      <c r="I27" s="706" t="s">
        <v>2159</v>
      </c>
      <c r="J27" s="458"/>
      <c r="K27" s="459" t="s">
        <v>2197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452" t="s">
        <v>2218</v>
      </c>
      <c r="G28" s="452" t="s">
        <v>2124</v>
      </c>
      <c r="H28" s="704" t="s">
        <v>2156</v>
      </c>
      <c r="I28" s="706" t="s">
        <v>2159</v>
      </c>
      <c r="J28" s="458"/>
      <c r="K28" s="459" t="s">
        <v>2197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2009</v>
      </c>
      <c r="F29" s="452" t="s">
        <v>2218</v>
      </c>
      <c r="G29" s="452" t="s">
        <v>2124</v>
      </c>
      <c r="H29" s="704" t="s">
        <v>2156</v>
      </c>
      <c r="I29" s="706" t="s">
        <v>1981</v>
      </c>
      <c r="J29" s="458"/>
      <c r="K29" s="459" t="s">
        <v>2197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2219</v>
      </c>
      <c r="F30" s="452" t="s">
        <v>2220</v>
      </c>
      <c r="G30" s="452" t="s">
        <v>2124</v>
      </c>
      <c r="H30" s="704" t="s">
        <v>2156</v>
      </c>
      <c r="I30" s="706" t="s">
        <v>2159</v>
      </c>
      <c r="J30" s="458"/>
      <c r="K30" s="459" t="s">
        <v>2197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2219</v>
      </c>
      <c r="F31" s="452" t="s">
        <v>2218</v>
      </c>
      <c r="G31" s="452" t="s">
        <v>2124</v>
      </c>
      <c r="H31" s="704" t="s">
        <v>2156</v>
      </c>
      <c r="I31" s="706" t="s">
        <v>2159</v>
      </c>
      <c r="J31" s="458"/>
      <c r="K31" s="459" t="s">
        <v>2197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1944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2219</v>
      </c>
      <c r="F32" s="452" t="s">
        <v>2218</v>
      </c>
      <c r="G32" s="452" t="s">
        <v>2124</v>
      </c>
      <c r="H32" s="261" t="s">
        <v>2109</v>
      </c>
      <c r="I32" s="706" t="s">
        <v>2159</v>
      </c>
      <c r="J32" s="458"/>
      <c r="K32" s="459" t="s">
        <v>2197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2219</v>
      </c>
      <c r="F33" s="452" t="s">
        <v>398</v>
      </c>
      <c r="G33" s="452" t="s">
        <v>2109</v>
      </c>
      <c r="H33" s="261" t="s">
        <v>2109</v>
      </c>
      <c r="I33" s="706" t="s">
        <v>2159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2221</v>
      </c>
      <c r="F34" s="538" t="s">
        <v>70</v>
      </c>
      <c r="G34" s="538" t="s">
        <v>70</v>
      </c>
      <c r="H34" s="538"/>
      <c r="I34" s="537" t="s">
        <v>2222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2221</v>
      </c>
      <c r="F35" s="353"/>
      <c r="G35" s="350"/>
      <c r="H35" s="538"/>
      <c r="I35" s="537" t="s">
        <v>2222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2221</v>
      </c>
      <c r="F36" s="353"/>
      <c r="G36" s="350"/>
      <c r="H36" s="538"/>
      <c r="I36" s="537" t="s">
        <v>2222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2221</v>
      </c>
      <c r="F37" s="353"/>
      <c r="G37" s="337"/>
      <c r="H37" s="538"/>
      <c r="I37" s="537" t="s">
        <v>2222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2221</v>
      </c>
      <c r="F38" s="274"/>
      <c r="G38" s="337"/>
      <c r="H38" s="559"/>
      <c r="I38" s="537" t="s">
        <v>2222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2221</v>
      </c>
      <c r="F39" s="274"/>
      <c r="G39" s="337"/>
      <c r="H39" s="559"/>
      <c r="I39" s="537" t="s">
        <v>2223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2226</v>
      </c>
      <c r="F11" s="689" t="s">
        <v>2226</v>
      </c>
      <c r="G11" s="689" t="s">
        <v>2226</v>
      </c>
      <c r="H11" s="689" t="s">
        <v>2226</v>
      </c>
      <c r="I11" s="689" t="s">
        <v>2226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9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2226</v>
      </c>
      <c r="F12" s="689" t="s">
        <v>2226</v>
      </c>
      <c r="G12" s="689" t="s">
        <v>2226</v>
      </c>
      <c r="H12" s="689" t="s">
        <v>2226</v>
      </c>
      <c r="I12" s="689" t="s">
        <v>2226</v>
      </c>
      <c r="J12" s="458" t="s">
        <v>928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2226</v>
      </c>
      <c r="F13" s="689" t="s">
        <v>2226</v>
      </c>
      <c r="G13" s="689" t="s">
        <v>2226</v>
      </c>
      <c r="H13" s="689" t="s">
        <v>2226</v>
      </c>
      <c r="I13" s="689" t="s">
        <v>2226</v>
      </c>
      <c r="J13" s="458" t="s">
        <v>928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2227</v>
      </c>
      <c r="F14" s="705" t="s">
        <v>2228</v>
      </c>
      <c r="G14" s="515" t="s">
        <v>2229</v>
      </c>
      <c r="H14" s="452" t="s">
        <v>2168</v>
      </c>
      <c r="I14" s="452" t="s">
        <v>2168</v>
      </c>
      <c r="J14" s="458" t="s">
        <v>928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2227</v>
      </c>
      <c r="F15" s="705" t="s">
        <v>2228</v>
      </c>
      <c r="G15" s="515" t="s">
        <v>2229</v>
      </c>
      <c r="H15" s="452" t="s">
        <v>2168</v>
      </c>
      <c r="I15" s="452" t="s">
        <v>2230</v>
      </c>
      <c r="J15" s="458" t="s">
        <v>928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2227</v>
      </c>
      <c r="F16" s="705" t="s">
        <v>2228</v>
      </c>
      <c r="G16" s="515" t="s">
        <v>2229</v>
      </c>
      <c r="H16" s="452" t="s">
        <v>2168</v>
      </c>
      <c r="I16" s="452" t="s">
        <v>2230</v>
      </c>
      <c r="J16" s="458" t="s">
        <v>928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2227</v>
      </c>
      <c r="F17" s="705" t="s">
        <v>2228</v>
      </c>
      <c r="G17" s="515" t="s">
        <v>2229</v>
      </c>
      <c r="H17" s="561" t="s">
        <v>2231</v>
      </c>
      <c r="I17" s="452" t="s">
        <v>2168</v>
      </c>
      <c r="J17" s="458" t="s">
        <v>928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2232</v>
      </c>
      <c r="F18" s="705" t="s">
        <v>2228</v>
      </c>
      <c r="G18" s="452" t="s">
        <v>1986</v>
      </c>
      <c r="H18" s="261" t="s">
        <v>2070</v>
      </c>
      <c r="I18" s="452" t="s">
        <v>2168</v>
      </c>
      <c r="J18" s="458" t="s">
        <v>928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2232</v>
      </c>
      <c r="F19" s="705" t="s">
        <v>2228</v>
      </c>
      <c r="G19" s="452" t="s">
        <v>2233</v>
      </c>
      <c r="H19" s="261" t="s">
        <v>2070</v>
      </c>
      <c r="I19" s="452" t="s">
        <v>2168</v>
      </c>
      <c r="J19" s="458" t="s">
        <v>928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2232</v>
      </c>
      <c r="F20" s="705" t="s">
        <v>2234</v>
      </c>
      <c r="G20" s="452" t="s">
        <v>2213</v>
      </c>
      <c r="H20" s="261" t="s">
        <v>2070</v>
      </c>
      <c r="I20" s="452" t="s">
        <v>2235</v>
      </c>
      <c r="J20" s="458" t="s">
        <v>928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2232</v>
      </c>
      <c r="F21" s="705" t="s">
        <v>2234</v>
      </c>
      <c r="G21" s="452" t="s">
        <v>2213</v>
      </c>
      <c r="H21" s="561" t="s">
        <v>2231</v>
      </c>
      <c r="I21" s="452" t="s">
        <v>2168</v>
      </c>
      <c r="J21" s="458" t="s">
        <v>928</v>
      </c>
      <c r="K21" s="460" t="s">
        <v>1976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2236</v>
      </c>
      <c r="F22" s="705" t="s">
        <v>2237</v>
      </c>
      <c r="G22" s="452" t="s">
        <v>2026</v>
      </c>
      <c r="H22" s="561" t="s">
        <v>2231</v>
      </c>
      <c r="I22" s="452" t="s">
        <v>2134</v>
      </c>
      <c r="J22" s="458" t="s">
        <v>928</v>
      </c>
      <c r="K22" s="460" t="s">
        <v>1976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2236</v>
      </c>
      <c r="F23" s="705" t="s">
        <v>2238</v>
      </c>
      <c r="G23" s="452" t="s">
        <v>2145</v>
      </c>
      <c r="H23" s="561" t="s">
        <v>2231</v>
      </c>
      <c r="I23" s="452" t="s">
        <v>2057</v>
      </c>
      <c r="J23" s="458" t="s">
        <v>928</v>
      </c>
      <c r="K23" s="460" t="s">
        <v>1976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2236</v>
      </c>
      <c r="F24" s="705" t="s">
        <v>2239</v>
      </c>
      <c r="G24" s="452" t="s">
        <v>619</v>
      </c>
      <c r="H24" s="561" t="s">
        <v>2231</v>
      </c>
      <c r="I24" s="306" t="s">
        <v>2159</v>
      </c>
      <c r="J24" s="458" t="s">
        <v>61</v>
      </c>
      <c r="K24" s="460" t="s">
        <v>1976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2160</v>
      </c>
      <c r="F25" s="705" t="s">
        <v>2239</v>
      </c>
      <c r="G25" s="452" t="s">
        <v>619</v>
      </c>
      <c r="H25" s="561" t="s">
        <v>2231</v>
      </c>
      <c r="I25" s="306" t="s">
        <v>2159</v>
      </c>
      <c r="J25" s="458" t="s">
        <v>1252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2160</v>
      </c>
      <c r="F26" s="705" t="s">
        <v>2240</v>
      </c>
      <c r="G26" s="452" t="s">
        <v>619</v>
      </c>
      <c r="H26" s="561" t="s">
        <v>2231</v>
      </c>
      <c r="I26" s="306" t="s">
        <v>2159</v>
      </c>
      <c r="J26" s="458" t="s">
        <v>1252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2172</v>
      </c>
      <c r="F27" s="694" t="s">
        <v>2241</v>
      </c>
      <c r="G27" s="452" t="s">
        <v>619</v>
      </c>
      <c r="H27" s="561" t="s">
        <v>2159</v>
      </c>
      <c r="I27" s="306" t="s">
        <v>2159</v>
      </c>
      <c r="J27" s="458" t="s">
        <v>1252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2172</v>
      </c>
      <c r="F28" s="694" t="s">
        <v>2242</v>
      </c>
      <c r="G28" s="452" t="s">
        <v>2243</v>
      </c>
      <c r="H28" s="561" t="s">
        <v>2159</v>
      </c>
      <c r="I28" s="306" t="s">
        <v>2159</v>
      </c>
      <c r="J28" s="458" t="s">
        <v>1252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2172</v>
      </c>
      <c r="F29" s="694" t="s">
        <v>2242</v>
      </c>
      <c r="G29" s="452" t="s">
        <v>2243</v>
      </c>
      <c r="H29" s="561" t="s">
        <v>2159</v>
      </c>
      <c r="I29" s="306" t="s">
        <v>2159</v>
      </c>
      <c r="J29" s="458" t="s">
        <v>1252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2244</v>
      </c>
      <c r="F30" s="694" t="s">
        <v>2242</v>
      </c>
      <c r="G30" s="452" t="s">
        <v>2243</v>
      </c>
      <c r="H30" s="561" t="s">
        <v>2159</v>
      </c>
      <c r="I30" s="306" t="s">
        <v>2159</v>
      </c>
      <c r="J30" s="458" t="s">
        <v>1252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2245</v>
      </c>
      <c r="F31" s="694" t="s">
        <v>2242</v>
      </c>
      <c r="G31" s="452" t="s">
        <v>2243</v>
      </c>
      <c r="H31" s="561" t="s">
        <v>2159</v>
      </c>
      <c r="I31" s="306" t="s">
        <v>2159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2245</v>
      </c>
      <c r="F32" s="694" t="s">
        <v>2242</v>
      </c>
      <c r="G32" s="452" t="s">
        <v>293</v>
      </c>
      <c r="H32" s="561" t="s">
        <v>2159</v>
      </c>
      <c r="I32" s="306" t="s">
        <v>2159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2246</v>
      </c>
      <c r="F33" s="694" t="s">
        <v>2242</v>
      </c>
      <c r="G33" s="452" t="s">
        <v>293</v>
      </c>
      <c r="H33" s="561" t="s">
        <v>2033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K1" zoomScale="92" zoomScaleNormal="115" workbookViewId="0">
      <selection activeCell="G5" sqref="G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1908</v>
      </c>
      <c r="M5" s="644" t="s">
        <v>80</v>
      </c>
      <c r="N5" s="442" t="s">
        <v>81</v>
      </c>
      <c r="O5" s="652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2249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2251</v>
      </c>
      <c r="F11" s="692" t="s">
        <v>2251</v>
      </c>
      <c r="G11" s="692" t="s">
        <v>2251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2251</v>
      </c>
      <c r="F12" s="692" t="s">
        <v>2251</v>
      </c>
      <c r="G12" s="692" t="s">
        <v>2251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2251</v>
      </c>
      <c r="F13" s="692" t="s">
        <v>2251</v>
      </c>
      <c r="G13" s="692" t="s">
        <v>2251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2252</v>
      </c>
      <c r="F14" s="708" t="s">
        <v>2253</v>
      </c>
      <c r="G14" s="515" t="s">
        <v>2200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2252</v>
      </c>
      <c r="F15" s="708" t="s">
        <v>2253</v>
      </c>
      <c r="G15" s="515" t="s">
        <v>2200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2252</v>
      </c>
      <c r="F16" s="708" t="s">
        <v>2253</v>
      </c>
      <c r="G16" s="515" t="s">
        <v>2200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2252</v>
      </c>
      <c r="F17" s="708" t="s">
        <v>2254</v>
      </c>
      <c r="G17" s="515" t="s">
        <v>2109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2255</v>
      </c>
      <c r="F18" s="708" t="s">
        <v>2254</v>
      </c>
      <c r="G18" s="515" t="s">
        <v>2119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2255</v>
      </c>
      <c r="F19" s="708" t="s">
        <v>2254</v>
      </c>
      <c r="G19" s="515" t="s">
        <v>2119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2255</v>
      </c>
      <c r="F20" s="708" t="s">
        <v>2256</v>
      </c>
      <c r="G20" s="515" t="s">
        <v>2119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2257</v>
      </c>
      <c r="F21" s="708" t="s">
        <v>2256</v>
      </c>
      <c r="G21" s="452" t="s">
        <v>2140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2255</v>
      </c>
      <c r="F22" s="708" t="s">
        <v>2256</v>
      </c>
      <c r="G22" s="452" t="s">
        <v>2140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2259</v>
      </c>
      <c r="F23" s="708" t="s">
        <v>2260</v>
      </c>
      <c r="G23" s="452" t="s">
        <v>2261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2262</v>
      </c>
      <c r="F24" s="708" t="s">
        <v>2263</v>
      </c>
      <c r="G24" s="452" t="s">
        <v>2131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2262</v>
      </c>
      <c r="F25" s="708" t="s">
        <v>2263</v>
      </c>
      <c r="G25" s="452" t="s">
        <v>2131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2085</v>
      </c>
      <c r="F26" s="515" t="s">
        <v>2123</v>
      </c>
      <c r="G26" s="452" t="s">
        <v>2124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2264</v>
      </c>
      <c r="F27" s="452" t="s">
        <v>2263</v>
      </c>
      <c r="G27" s="452" t="s">
        <v>2131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2265</v>
      </c>
      <c r="F28" s="452" t="s">
        <v>56</v>
      </c>
      <c r="G28" s="452" t="s">
        <v>2119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2265</v>
      </c>
      <c r="F29" s="452" t="s">
        <v>2266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2265</v>
      </c>
      <c r="F30" s="452" t="s">
        <v>2266</v>
      </c>
      <c r="G30" s="452" t="s">
        <v>2119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2265</v>
      </c>
      <c r="F31" s="452" t="s">
        <v>2266</v>
      </c>
      <c r="G31" s="452" t="s">
        <v>2119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2267</v>
      </c>
      <c r="F32" s="452" t="s">
        <v>2268</v>
      </c>
      <c r="G32" s="452" t="s">
        <v>2269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2270</v>
      </c>
      <c r="F33" s="452" t="s">
        <v>2268</v>
      </c>
      <c r="G33" s="452" t="s">
        <v>2271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2272</v>
      </c>
      <c r="G34" s="538" t="s">
        <v>2271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2272</v>
      </c>
      <c r="G35" s="538" t="s">
        <v>2271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2272</v>
      </c>
      <c r="G36" s="538" t="s">
        <v>2271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3" zoomScale="102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2249</v>
      </c>
      <c r="I6" s="282" t="s">
        <v>2249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2251</v>
      </c>
      <c r="I11" s="692" t="s">
        <v>2251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0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2251</v>
      </c>
      <c r="I12" s="692" t="s">
        <v>2251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2251</v>
      </c>
      <c r="I13" s="692" t="s">
        <v>2251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2200</v>
      </c>
      <c r="I14" s="452" t="s">
        <v>2105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2200</v>
      </c>
      <c r="I15" s="452" t="s">
        <v>2213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2200</v>
      </c>
      <c r="I16" s="452" t="s">
        <v>2105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2200</v>
      </c>
      <c r="I17" s="452" t="s">
        <v>2105</v>
      </c>
      <c r="J17" s="458" t="s">
        <v>67</v>
      </c>
      <c r="K17" s="458" t="s">
        <v>1949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2273</v>
      </c>
      <c r="I18" s="452" t="s">
        <v>2105</v>
      </c>
      <c r="J18" s="458" t="s">
        <v>67</v>
      </c>
      <c r="K18" s="458" t="s">
        <v>1949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2070</v>
      </c>
      <c r="I19" s="452" t="s">
        <v>2105</v>
      </c>
      <c r="J19" s="458" t="s">
        <v>67</v>
      </c>
      <c r="K19" s="458" t="s">
        <v>1949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2070</v>
      </c>
      <c r="I20" s="452" t="s">
        <v>2105</v>
      </c>
      <c r="J20" s="458" t="s">
        <v>67</v>
      </c>
      <c r="K20" s="458" t="s">
        <v>1949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2070</v>
      </c>
      <c r="I21" s="452" t="s">
        <v>2105</v>
      </c>
      <c r="J21" s="458" t="s">
        <v>67</v>
      </c>
      <c r="K21" s="458" t="s">
        <v>1949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2070</v>
      </c>
      <c r="I22" s="452" t="s">
        <v>2105</v>
      </c>
      <c r="J22" s="458" t="s">
        <v>67</v>
      </c>
      <c r="K22" s="458" t="s">
        <v>1949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2231</v>
      </c>
      <c r="I23" s="452" t="s">
        <v>2183</v>
      </c>
      <c r="J23" s="458" t="s">
        <v>67</v>
      </c>
      <c r="K23" s="458" t="s">
        <v>1949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2274</v>
      </c>
      <c r="I24" s="452" t="s">
        <v>2183</v>
      </c>
      <c r="J24" s="458" t="s">
        <v>67</v>
      </c>
      <c r="K24" s="458" t="s">
        <v>1949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2243</v>
      </c>
      <c r="I25" s="452" t="s">
        <v>2183</v>
      </c>
      <c r="J25" s="458" t="s">
        <v>67</v>
      </c>
      <c r="K25" s="458" t="s">
        <v>1949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2243</v>
      </c>
      <c r="I26" s="452" t="s">
        <v>2052</v>
      </c>
      <c r="J26" s="458" t="s">
        <v>67</v>
      </c>
      <c r="K26" s="458" t="s">
        <v>1949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2026</v>
      </c>
      <c r="I27" s="452" t="s">
        <v>2105</v>
      </c>
      <c r="J27" s="458" t="s">
        <v>67</v>
      </c>
      <c r="K27" s="458" t="s">
        <v>1949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2243</v>
      </c>
      <c r="I28" s="452" t="s">
        <v>2105</v>
      </c>
      <c r="J28" s="458" t="s">
        <v>67</v>
      </c>
      <c r="K28" s="458" t="s">
        <v>1949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2231</v>
      </c>
      <c r="I29" s="452" t="s">
        <v>2105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2273</v>
      </c>
      <c r="I30" s="452" t="s">
        <v>2105</v>
      </c>
      <c r="J30" s="458" t="s">
        <v>67</v>
      </c>
      <c r="K30" s="458" t="s">
        <v>1949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2105</v>
      </c>
      <c r="I31" s="452" t="s">
        <v>2105</v>
      </c>
      <c r="J31" s="458" t="s">
        <v>67</v>
      </c>
      <c r="K31" s="458" t="s">
        <v>2275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710" t="s">
        <v>2276</v>
      </c>
      <c r="Q31" s="710" t="s">
        <v>2277</v>
      </c>
      <c r="R31" s="63" t="s">
        <v>2278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2105</v>
      </c>
      <c r="J32" s="458" t="s">
        <v>67</v>
      </c>
      <c r="K32" s="458" t="s">
        <v>2275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2105</v>
      </c>
      <c r="J33" s="458" t="s">
        <v>67</v>
      </c>
      <c r="K33" s="458" t="s">
        <v>2275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1949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1949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.6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J2" zoomScale="105" zoomScaleNormal="115" workbookViewId="0">
      <selection activeCell="J8" sqref="J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2288</v>
      </c>
      <c r="F11" s="692" t="s">
        <v>2288</v>
      </c>
      <c r="G11" s="692" t="s">
        <v>2288</v>
      </c>
      <c r="H11" s="692" t="s">
        <v>2288</v>
      </c>
      <c r="I11" s="692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9.5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2288</v>
      </c>
      <c r="F12" s="692" t="s">
        <v>2288</v>
      </c>
      <c r="G12" s="692" t="s">
        <v>2288</v>
      </c>
      <c r="H12" s="692" t="s">
        <v>2288</v>
      </c>
      <c r="I12" s="692" t="s">
        <v>2288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2288</v>
      </c>
      <c r="F13" s="692" t="s">
        <v>2288</v>
      </c>
      <c r="G13" s="692" t="s">
        <v>2288</v>
      </c>
      <c r="H13" s="692" t="s">
        <v>2288</v>
      </c>
      <c r="I13" s="692" t="s">
        <v>2288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293</v>
      </c>
      <c r="F14" s="705" t="s">
        <v>2289</v>
      </c>
      <c r="G14" s="338" t="s">
        <v>2200</v>
      </c>
      <c r="H14" s="658" t="s">
        <v>2105</v>
      </c>
      <c r="I14" s="338" t="s">
        <v>2231</v>
      </c>
      <c r="J14" s="583" t="s">
        <v>928</v>
      </c>
      <c r="K14" s="460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293</v>
      </c>
      <c r="F15" s="705" t="s">
        <v>2290</v>
      </c>
      <c r="G15" s="338" t="s">
        <v>2200</v>
      </c>
      <c r="H15" s="658" t="s">
        <v>2112</v>
      </c>
      <c r="I15" s="338" t="s">
        <v>2231</v>
      </c>
      <c r="J15" s="583" t="s">
        <v>928</v>
      </c>
      <c r="K15" s="460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293</v>
      </c>
      <c r="F16" s="705" t="s">
        <v>2290</v>
      </c>
      <c r="G16" s="338" t="s">
        <v>2291</v>
      </c>
      <c r="H16" s="658" t="s">
        <v>2112</v>
      </c>
      <c r="I16" s="338" t="s">
        <v>2231</v>
      </c>
      <c r="J16" s="583" t="s">
        <v>928</v>
      </c>
      <c r="K16" s="460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293</v>
      </c>
      <c r="F17" s="705" t="s">
        <v>2290</v>
      </c>
      <c r="G17" s="338" t="s">
        <v>2273</v>
      </c>
      <c r="H17" s="658" t="s">
        <v>2107</v>
      </c>
      <c r="I17" s="338" t="s">
        <v>2231</v>
      </c>
      <c r="J17" s="583" t="s">
        <v>928</v>
      </c>
      <c r="K17" s="460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2292</v>
      </c>
      <c r="F18" s="705" t="s">
        <v>2290</v>
      </c>
      <c r="G18" s="306" t="s">
        <v>2200</v>
      </c>
      <c r="H18" s="658" t="s">
        <v>2293</v>
      </c>
      <c r="I18" s="338" t="s">
        <v>2231</v>
      </c>
      <c r="J18" s="583" t="s">
        <v>928</v>
      </c>
      <c r="K18" s="460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2292</v>
      </c>
      <c r="F19" s="705" t="s">
        <v>2290</v>
      </c>
      <c r="G19" s="306" t="s">
        <v>2140</v>
      </c>
      <c r="H19" s="658" t="s">
        <v>2294</v>
      </c>
      <c r="I19" s="338" t="s">
        <v>2231</v>
      </c>
      <c r="J19" s="583" t="s">
        <v>928</v>
      </c>
      <c r="K19" s="460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2292</v>
      </c>
      <c r="F20" s="705" t="s">
        <v>2295</v>
      </c>
      <c r="G20" s="306" t="s">
        <v>2140</v>
      </c>
      <c r="H20" s="658" t="s">
        <v>2294</v>
      </c>
      <c r="I20" s="338" t="s">
        <v>2231</v>
      </c>
      <c r="J20" s="583" t="s">
        <v>928</v>
      </c>
      <c r="K20" s="460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 t="s">
        <v>928</v>
      </c>
      <c r="K21" s="460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2301</v>
      </c>
      <c r="F22" s="705" t="s">
        <v>2302</v>
      </c>
      <c r="G22" s="705" t="s">
        <v>2297</v>
      </c>
      <c r="H22" s="705" t="s">
        <v>2299</v>
      </c>
      <c r="I22" s="338" t="s">
        <v>2300</v>
      </c>
      <c r="J22" s="583" t="s">
        <v>928</v>
      </c>
      <c r="K22" s="460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2303</v>
      </c>
      <c r="F23" s="705" t="s">
        <v>2304</v>
      </c>
      <c r="G23" s="705" t="s">
        <v>2305</v>
      </c>
      <c r="H23" s="705" t="s">
        <v>2306</v>
      </c>
      <c r="I23" s="338" t="s">
        <v>2307</v>
      </c>
      <c r="J23" s="583" t="s">
        <v>928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2308</v>
      </c>
      <c r="F24" s="705" t="s">
        <v>2309</v>
      </c>
      <c r="G24" s="705" t="s">
        <v>2310</v>
      </c>
      <c r="H24" s="705" t="s">
        <v>2311</v>
      </c>
      <c r="I24" s="338" t="s">
        <v>2312</v>
      </c>
      <c r="J24" s="583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2308</v>
      </c>
      <c r="F25" s="705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 t="s">
        <v>230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 t="s">
        <v>230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1" t="s">
        <v>2319</v>
      </c>
      <c r="H28" s="705" t="s">
        <v>2320</v>
      </c>
      <c r="I28" s="338" t="s">
        <v>2312</v>
      </c>
      <c r="J28" s="583" t="s">
        <v>230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2308</v>
      </c>
      <c r="F29" s="705" t="s">
        <v>2321</v>
      </c>
      <c r="G29" s="712" t="s">
        <v>2319</v>
      </c>
      <c r="H29" s="705" t="s">
        <v>2322</v>
      </c>
      <c r="I29" s="338" t="s">
        <v>2312</v>
      </c>
      <c r="J29" s="583" t="s">
        <v>230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2266</v>
      </c>
      <c r="H30" s="694" t="s">
        <v>2325</v>
      </c>
      <c r="I30" s="306" t="s">
        <v>2326</v>
      </c>
      <c r="J30" s="583" t="s">
        <v>230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2200</v>
      </c>
      <c r="I31" s="694" t="s">
        <v>2329</v>
      </c>
      <c r="J31" s="583" t="s">
        <v>230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6</v>
      </c>
      <c r="O31" s="654"/>
      <c r="P31" s="710" t="s">
        <v>2276</v>
      </c>
      <c r="Q31" s="710" t="s">
        <v>1205</v>
      </c>
      <c r="R31" s="63" t="s">
        <v>2278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2200</v>
      </c>
      <c r="I32" s="694" t="s">
        <v>2329</v>
      </c>
      <c r="J32" s="583" t="s">
        <v>230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2330</v>
      </c>
      <c r="F33" s="306" t="s">
        <v>2328</v>
      </c>
      <c r="G33" s="306" t="s">
        <v>2331</v>
      </c>
      <c r="H33" s="306" t="s">
        <v>2200</v>
      </c>
      <c r="I33" s="694" t="s">
        <v>2332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" zoomScale="92" zoomScaleNormal="115" workbookViewId="0">
      <selection activeCell="F9" sqref="F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2335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2172</v>
      </c>
      <c r="F11" s="692" t="s">
        <v>2172</v>
      </c>
      <c r="G11" s="692" t="s">
        <v>2172</v>
      </c>
      <c r="H11" s="692" t="s">
        <v>2172</v>
      </c>
      <c r="I11" s="692" t="s">
        <v>2172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22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2172</v>
      </c>
      <c r="F12" s="692" t="s">
        <v>2172</v>
      </c>
      <c r="G12" s="692" t="s">
        <v>2172</v>
      </c>
      <c r="H12" s="692" t="s">
        <v>2172</v>
      </c>
      <c r="I12" s="692" t="s">
        <v>2172</v>
      </c>
      <c r="J12" s="583" t="s">
        <v>2336</v>
      </c>
      <c r="K12" s="583" t="s">
        <v>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2172</v>
      </c>
      <c r="F13" s="692" t="s">
        <v>2172</v>
      </c>
      <c r="G13" s="692" t="s">
        <v>2172</v>
      </c>
      <c r="H13" s="692" t="s">
        <v>2172</v>
      </c>
      <c r="I13" s="692" t="s">
        <v>2172</v>
      </c>
      <c r="J13" s="583" t="s">
        <v>2336</v>
      </c>
      <c r="K13" s="583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2206</v>
      </c>
      <c r="F14" s="338" t="s">
        <v>2200</v>
      </c>
      <c r="G14" s="515" t="s">
        <v>2200</v>
      </c>
      <c r="H14" s="694" t="s">
        <v>2338</v>
      </c>
      <c r="I14" s="452" t="s">
        <v>2206</v>
      </c>
      <c r="J14" s="583" t="s">
        <v>2336</v>
      </c>
      <c r="K14" s="583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2206</v>
      </c>
      <c r="F15" s="338" t="s">
        <v>2200</v>
      </c>
      <c r="G15" s="515" t="s">
        <v>2200</v>
      </c>
      <c r="H15" s="694" t="s">
        <v>2338</v>
      </c>
      <c r="I15" s="452" t="s">
        <v>2206</v>
      </c>
      <c r="J15" s="583" t="s">
        <v>2336</v>
      </c>
      <c r="K15" s="583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2206</v>
      </c>
      <c r="F16" s="338" t="s">
        <v>2200</v>
      </c>
      <c r="G16" s="515" t="s">
        <v>2200</v>
      </c>
      <c r="H16" s="705" t="s">
        <v>2339</v>
      </c>
      <c r="I16" s="515" t="s">
        <v>2200</v>
      </c>
      <c r="J16" s="583" t="s">
        <v>230</v>
      </c>
      <c r="K16" s="583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2206</v>
      </c>
      <c r="F17" s="338" t="s">
        <v>70</v>
      </c>
      <c r="G17" s="515" t="s">
        <v>2200</v>
      </c>
      <c r="H17" s="705" t="s">
        <v>2339</v>
      </c>
      <c r="I17" s="515" t="s">
        <v>2200</v>
      </c>
      <c r="J17" s="583" t="s">
        <v>230</v>
      </c>
      <c r="K17" s="583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2231</v>
      </c>
      <c r="F18" s="338" t="s">
        <v>2163</v>
      </c>
      <c r="G18" s="515" t="s">
        <v>2200</v>
      </c>
      <c r="H18" s="693" t="s">
        <v>2340</v>
      </c>
      <c r="I18" s="515" t="s">
        <v>2219</v>
      </c>
      <c r="J18" s="583" t="s">
        <v>230</v>
      </c>
      <c r="K18" s="583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2341</v>
      </c>
      <c r="F19" s="705" t="s">
        <v>2342</v>
      </c>
      <c r="G19" s="452" t="s">
        <v>1986</v>
      </c>
      <c r="H19" s="693" t="s">
        <v>2340</v>
      </c>
      <c r="I19" s="452" t="s">
        <v>2206</v>
      </c>
      <c r="J19" s="583" t="s">
        <v>230</v>
      </c>
      <c r="K19" s="583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2341</v>
      </c>
      <c r="F20" s="705" t="s">
        <v>2342</v>
      </c>
      <c r="G20" s="452" t="s">
        <v>2343</v>
      </c>
      <c r="H20" s="693" t="s">
        <v>2340</v>
      </c>
      <c r="I20" s="515" t="s">
        <v>2219</v>
      </c>
      <c r="J20" s="583" t="s">
        <v>230</v>
      </c>
      <c r="K20" s="583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2341</v>
      </c>
      <c r="F21" s="705" t="s">
        <v>2342</v>
      </c>
      <c r="G21" s="452" t="s">
        <v>2343</v>
      </c>
      <c r="H21" s="703" t="s">
        <v>2070</v>
      </c>
      <c r="I21" s="515" t="s">
        <v>2219</v>
      </c>
      <c r="J21" s="583" t="s">
        <v>230</v>
      </c>
      <c r="K21" s="583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2341</v>
      </c>
      <c r="F22" s="705" t="s">
        <v>2124</v>
      </c>
      <c r="G22" s="452" t="s">
        <v>2343</v>
      </c>
      <c r="H22" s="703" t="s">
        <v>2166</v>
      </c>
      <c r="I22" s="515" t="s">
        <v>2219</v>
      </c>
      <c r="J22" s="583" t="s">
        <v>230</v>
      </c>
      <c r="K22" s="583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2121</v>
      </c>
      <c r="F23" s="338" t="s">
        <v>2131</v>
      </c>
      <c r="G23" s="452" t="s">
        <v>2343</v>
      </c>
      <c r="H23" s="693" t="s">
        <v>2344</v>
      </c>
      <c r="I23" s="515" t="s">
        <v>2219</v>
      </c>
      <c r="J23" s="583" t="s">
        <v>230</v>
      </c>
      <c r="K23" s="583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2345</v>
      </c>
      <c r="F24" s="338" t="s">
        <v>2131</v>
      </c>
      <c r="G24" s="452" t="s">
        <v>2346</v>
      </c>
      <c r="H24" s="693" t="s">
        <v>2344</v>
      </c>
      <c r="I24" s="705" t="s">
        <v>2347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2348</v>
      </c>
      <c r="F25" s="338" t="s">
        <v>2033</v>
      </c>
      <c r="G25" s="515" t="s">
        <v>2349</v>
      </c>
      <c r="H25" s="693" t="s">
        <v>2344</v>
      </c>
      <c r="I25" s="705" t="s">
        <v>2347</v>
      </c>
      <c r="J25" s="583" t="s">
        <v>230</v>
      </c>
      <c r="K25" s="583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2348</v>
      </c>
      <c r="F26" s="338" t="s">
        <v>2033</v>
      </c>
      <c r="G26" s="515" t="s">
        <v>2349</v>
      </c>
      <c r="H26" s="693" t="s">
        <v>2344</v>
      </c>
      <c r="I26" s="705" t="s">
        <v>2347</v>
      </c>
      <c r="J26" s="583" t="s">
        <v>230</v>
      </c>
      <c r="K26" s="583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2350</v>
      </c>
      <c r="F27" s="338" t="s">
        <v>2351</v>
      </c>
      <c r="G27" s="705" t="s">
        <v>2323</v>
      </c>
      <c r="H27" s="515" t="s">
        <v>2352</v>
      </c>
      <c r="I27" s="515" t="s">
        <v>2269</v>
      </c>
      <c r="J27" s="583" t="s">
        <v>230</v>
      </c>
      <c r="K27" s="583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2353</v>
      </c>
      <c r="F28" s="338" t="s">
        <v>2059</v>
      </c>
      <c r="G28" s="705" t="s">
        <v>2354</v>
      </c>
      <c r="H28" s="515" t="s">
        <v>2355</v>
      </c>
      <c r="I28" s="515" t="s">
        <v>2269</v>
      </c>
      <c r="J28" s="583" t="s">
        <v>230</v>
      </c>
      <c r="K28" s="583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2353</v>
      </c>
      <c r="F29" s="338" t="s">
        <v>2171</v>
      </c>
      <c r="G29" s="705" t="s">
        <v>2356</v>
      </c>
      <c r="H29" s="515" t="s">
        <v>2346</v>
      </c>
      <c r="I29" s="515" t="s">
        <v>2269</v>
      </c>
      <c r="J29" s="583" t="s">
        <v>230</v>
      </c>
      <c r="K29" s="583" t="s">
        <v>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2353</v>
      </c>
      <c r="F30" s="338" t="s">
        <v>2171</v>
      </c>
      <c r="G30" s="705" t="s">
        <v>2357</v>
      </c>
      <c r="H30" s="515" t="s">
        <v>2346</v>
      </c>
      <c r="I30" s="515" t="s">
        <v>2269</v>
      </c>
      <c r="J30" s="583" t="s">
        <v>230</v>
      </c>
      <c r="K30" s="583" t="s">
        <v>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2353</v>
      </c>
      <c r="F31" s="338" t="s">
        <v>2171</v>
      </c>
      <c r="G31" s="705" t="s">
        <v>2357</v>
      </c>
      <c r="H31" s="515" t="s">
        <v>2346</v>
      </c>
      <c r="I31" s="515" t="s">
        <v>2269</v>
      </c>
      <c r="J31" s="583" t="s">
        <v>2336</v>
      </c>
      <c r="K31" s="583" t="s">
        <v>2358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2353</v>
      </c>
      <c r="F32" s="338" t="s">
        <v>2171</v>
      </c>
      <c r="G32" s="705" t="s">
        <v>2354</v>
      </c>
      <c r="H32" s="515" t="s">
        <v>2346</v>
      </c>
      <c r="I32" s="515" t="s">
        <v>2359</v>
      </c>
      <c r="J32" s="583" t="s">
        <v>2336</v>
      </c>
      <c r="K32" s="583" t="s">
        <v>2358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2308</v>
      </c>
      <c r="F33" s="338" t="s">
        <v>2171</v>
      </c>
      <c r="G33" s="705" t="s">
        <v>2354</v>
      </c>
      <c r="H33" s="515" t="s">
        <v>2346</v>
      </c>
      <c r="I33" s="515" t="s">
        <v>2360</v>
      </c>
      <c r="J33" s="583" t="s">
        <v>2336</v>
      </c>
      <c r="K33" s="583" t="s">
        <v>2361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2362</v>
      </c>
      <c r="H34" s="538"/>
      <c r="I34" s="607" t="s">
        <v>2363</v>
      </c>
      <c r="J34" s="583" t="s">
        <v>2336</v>
      </c>
      <c r="K34" s="583" t="s">
        <v>2361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2362</v>
      </c>
      <c r="H35" s="538"/>
      <c r="I35" s="607" t="s">
        <v>2363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2362</v>
      </c>
      <c r="H36" s="538"/>
      <c r="I36" s="607" t="s">
        <v>2364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2365</v>
      </c>
      <c r="H37" s="538"/>
      <c r="I37" s="607" t="s">
        <v>2363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2362</v>
      </c>
      <c r="H38" s="559"/>
      <c r="I38" s="607" t="s">
        <v>2363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zoomScale="112" zoomScaleNormal="115" workbookViewId="0">
      <selection activeCell="E5" sqref="E5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 t="s">
        <v>2367</v>
      </c>
      <c r="Q5" s="780" t="s">
        <v>2368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2369</v>
      </c>
      <c r="F6" s="282" t="s">
        <v>2369</v>
      </c>
      <c r="G6" s="282" t="s">
        <v>2369</v>
      </c>
      <c r="H6" s="282" t="s">
        <v>2369</v>
      </c>
      <c r="I6" s="282" t="s">
        <v>2369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2370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2373</v>
      </c>
      <c r="F11" s="689" t="s">
        <v>2373</v>
      </c>
      <c r="G11" s="689" t="s">
        <v>2373</v>
      </c>
      <c r="H11" s="689" t="s">
        <v>2373</v>
      </c>
      <c r="I11" s="689" t="s">
        <v>2373</v>
      </c>
      <c r="J11" s="583" t="s">
        <v>2374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11.5</v>
      </c>
      <c r="O11" s="686" t="s">
        <v>2157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2373</v>
      </c>
      <c r="F12" s="689" t="s">
        <v>2373</v>
      </c>
      <c r="G12" s="689" t="s">
        <v>2373</v>
      </c>
      <c r="H12" s="689" t="s">
        <v>2373</v>
      </c>
      <c r="I12" s="689" t="s">
        <v>2373</v>
      </c>
      <c r="J12" s="583" t="s">
        <v>2375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2373</v>
      </c>
      <c r="F13" s="689" t="s">
        <v>2373</v>
      </c>
      <c r="G13" s="689" t="s">
        <v>2373</v>
      </c>
      <c r="H13" s="689" t="s">
        <v>2373</v>
      </c>
      <c r="I13" s="689" t="s">
        <v>2373</v>
      </c>
      <c r="J13" s="583" t="s">
        <v>2375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1976</v>
      </c>
      <c r="F14" s="713" t="s">
        <v>2376</v>
      </c>
      <c r="G14" s="713" t="s">
        <v>2373</v>
      </c>
      <c r="H14" s="585" t="s">
        <v>2377</v>
      </c>
      <c r="I14" s="714" t="s">
        <v>2066</v>
      </c>
      <c r="J14" s="583" t="s">
        <v>2375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1976</v>
      </c>
      <c r="F15" s="713" t="s">
        <v>2376</v>
      </c>
      <c r="G15" s="713" t="s">
        <v>2378</v>
      </c>
      <c r="H15" s="585" t="s">
        <v>2377</v>
      </c>
      <c r="I15" s="716" t="s">
        <v>2066</v>
      </c>
      <c r="J15" s="583" t="s">
        <v>2379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1976</v>
      </c>
      <c r="F16" s="713" t="s">
        <v>2376</v>
      </c>
      <c r="G16" s="713" t="s">
        <v>2378</v>
      </c>
      <c r="H16" s="585" t="s">
        <v>2377</v>
      </c>
      <c r="I16" s="716" t="s">
        <v>2066</v>
      </c>
      <c r="J16" s="583" t="s">
        <v>2379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1976</v>
      </c>
      <c r="F17" s="713" t="s">
        <v>2109</v>
      </c>
      <c r="G17" s="713" t="s">
        <v>2378</v>
      </c>
      <c r="H17" s="585" t="s">
        <v>2377</v>
      </c>
      <c r="I17" s="716" t="s">
        <v>2066</v>
      </c>
      <c r="J17" s="583" t="s">
        <v>2379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1976</v>
      </c>
      <c r="F18" s="713" t="s">
        <v>2163</v>
      </c>
      <c r="G18" s="714" t="s">
        <v>2381</v>
      </c>
      <c r="H18" s="585" t="s">
        <v>2112</v>
      </c>
      <c r="I18" s="716" t="s">
        <v>2066</v>
      </c>
      <c r="J18" s="583" t="s">
        <v>2379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2160</v>
      </c>
      <c r="F19" s="713" t="s">
        <v>2163</v>
      </c>
      <c r="G19" s="714" t="s">
        <v>2381</v>
      </c>
      <c r="H19" s="585" t="s">
        <v>2112</v>
      </c>
      <c r="I19" s="716" t="s">
        <v>2066</v>
      </c>
      <c r="J19" s="583" t="s">
        <v>2382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2383</v>
      </c>
      <c r="F20" s="713" t="s">
        <v>2163</v>
      </c>
      <c r="G20" s="714" t="s">
        <v>2381</v>
      </c>
      <c r="H20" s="585" t="s">
        <v>2112</v>
      </c>
      <c r="I20" s="716" t="s">
        <v>2066</v>
      </c>
      <c r="J20" s="583" t="s">
        <v>2379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2384</v>
      </c>
      <c r="F21" s="715" t="s">
        <v>2163</v>
      </c>
      <c r="G21" s="714" t="s">
        <v>2381</v>
      </c>
      <c r="H21" s="585" t="s">
        <v>2112</v>
      </c>
      <c r="I21" s="716" t="s">
        <v>2066</v>
      </c>
      <c r="J21" s="583" t="s">
        <v>2379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2385</v>
      </c>
      <c r="F22" s="715" t="s">
        <v>2386</v>
      </c>
      <c r="G22" s="714" t="s">
        <v>2381</v>
      </c>
      <c r="H22" s="585" t="s">
        <v>2112</v>
      </c>
      <c r="I22" s="716" t="s">
        <v>2352</v>
      </c>
      <c r="J22" s="583" t="s">
        <v>2379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2385</v>
      </c>
      <c r="F23" s="715" t="s">
        <v>2386</v>
      </c>
      <c r="G23" s="716" t="s">
        <v>2387</v>
      </c>
      <c r="H23" s="714" t="s">
        <v>2388</v>
      </c>
      <c r="I23" s="714" t="s">
        <v>2389</v>
      </c>
      <c r="J23" s="583" t="s">
        <v>2372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2385</v>
      </c>
      <c r="F24" s="715" t="s">
        <v>2390</v>
      </c>
      <c r="G24" s="716" t="s">
        <v>2387</v>
      </c>
      <c r="H24" s="714" t="s">
        <v>2388</v>
      </c>
      <c r="I24" s="714" t="s">
        <v>2373</v>
      </c>
      <c r="J24" s="583" t="s">
        <v>2379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2391</v>
      </c>
      <c r="F25" s="713" t="s">
        <v>2351</v>
      </c>
      <c r="G25" s="716" t="s">
        <v>2387</v>
      </c>
      <c r="H25" s="713" t="s">
        <v>2392</v>
      </c>
      <c r="I25" s="713" t="s">
        <v>2349</v>
      </c>
      <c r="J25" s="583" t="s">
        <v>2379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2391</v>
      </c>
      <c r="F26" s="713" t="s">
        <v>2351</v>
      </c>
      <c r="G26" s="716" t="s">
        <v>2387</v>
      </c>
      <c r="H26" s="715" t="s">
        <v>2393</v>
      </c>
      <c r="I26" s="713" t="s">
        <v>2307</v>
      </c>
      <c r="J26" s="583" t="s">
        <v>2379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2391</v>
      </c>
      <c r="F27" s="713" t="s">
        <v>2351</v>
      </c>
      <c r="G27" s="713" t="s">
        <v>619</v>
      </c>
      <c r="H27" s="715" t="s">
        <v>2393</v>
      </c>
      <c r="I27" s="713" t="s">
        <v>2307</v>
      </c>
      <c r="J27" s="583" t="s">
        <v>2379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 t="s">
        <v>1944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2308</v>
      </c>
      <c r="F28" s="713" t="s">
        <v>2351</v>
      </c>
      <c r="G28" s="713" t="s">
        <v>2263</v>
      </c>
      <c r="H28" s="715" t="s">
        <v>2394</v>
      </c>
      <c r="I28" s="713" t="s">
        <v>2307</v>
      </c>
      <c r="J28" s="583" t="s">
        <v>2379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3</v>
      </c>
      <c r="O28" s="287" t="s">
        <v>2395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2308</v>
      </c>
      <c r="F29" s="713" t="s">
        <v>2351</v>
      </c>
      <c r="G29" s="713" t="s">
        <v>2263</v>
      </c>
      <c r="H29" s="715" t="s">
        <v>2396</v>
      </c>
      <c r="I29" s="713" t="s">
        <v>2307</v>
      </c>
      <c r="J29" s="583" t="s">
        <v>2379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2308</v>
      </c>
      <c r="F30" s="713" t="s">
        <v>2351</v>
      </c>
      <c r="G30" s="713" t="s">
        <v>2272</v>
      </c>
      <c r="H30" s="715" t="s">
        <v>2396</v>
      </c>
      <c r="I30" s="713" t="s">
        <v>2307</v>
      </c>
      <c r="J30" s="583" t="s">
        <v>2379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2308</v>
      </c>
      <c r="F31" s="713" t="s">
        <v>2351</v>
      </c>
      <c r="G31" s="713" t="s">
        <v>2272</v>
      </c>
      <c r="H31" s="715" t="s">
        <v>2396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2308</v>
      </c>
      <c r="F32" s="713" t="s">
        <v>2351</v>
      </c>
      <c r="G32" s="713" t="s">
        <v>2272</v>
      </c>
      <c r="H32" s="713" t="s">
        <v>2396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2308</v>
      </c>
      <c r="F33" s="715" t="s">
        <v>2026</v>
      </c>
      <c r="G33" s="713" t="s">
        <v>2272</v>
      </c>
      <c r="H33" s="713" t="s">
        <v>2396</v>
      </c>
      <c r="I33" s="717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F49" s="778" t="s">
        <v>2402</v>
      </c>
      <c r="G49" s="779"/>
      <c r="H49" s="732">
        <v>45522</v>
      </c>
      <c r="I49" t="s">
        <v>2403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79" zoomScaleNormal="115" workbookViewId="0">
      <pane xSplit="4" topLeftCell="I2" activePane="topRight" state="frozen"/>
      <selection pane="topRight" activeCell="K14" sqref="K14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30.2851562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376" t="s">
        <v>2044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H49 + TIME(22,47,0),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 t="str">
        <f ca="1">IF(NOW() &gt; H49 + TIME(15,24,0), IF(AND(N7=0, O7=""), "penalty of RM5 per hour", ""), "")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37</v>
      </c>
      <c r="O8" s="326"/>
      <c r="P8" s="728" t="str">
        <f ca="1">IF(NOW() &gt; H49 + TIME(23,50,0), IF(AND(N8=0, O8=""), "penalty of RM5 per hour", ""), "")</f>
        <v/>
      </c>
      <c r="Q8" s="667">
        <f>SUM('1 August 2024'!N8,'5 August 2024  '!N8,'12 August 2024  '!N8,'19 August 2024'!N8,'26 August 2024'!N8)</f>
        <v>118.5</v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 t="str">
        <f ca="1">IF(NOW() &gt; H49 + TIME(23,50,0), IF(AND(N9=0, O9=""), "penalty of RM5 per hour", ""), "")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H49 + TIME(23,50,0), IF(AND(N10=0, O10=""), "penalty of RM5 per hour", ""), "")</f>
        <v/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2407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18.5</v>
      </c>
      <c r="O11" s="686" t="s">
        <v>2157</v>
      </c>
      <c r="P11" s="728" t="str">
        <f ca="1">IF(NOW() &gt; H49 + TIME(23,50,0), IF(AND(N11=0, O11=""), "penalty of RM5 per hour", ""), "")</f>
        <v/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2407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 t="str">
        <f ca="1">IF(NOW() &gt; H49 + TIME(23,50,0), IF(AND(N12=0, O12=""), "penalty of RM5 per hour", ""), "")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2407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H49 + TIME(23,50,0), IF(AND(N13=0, O13=""), "penalty of RM5 per hour", ""), "")</f>
        <v/>
      </c>
      <c r="Q13" s="667">
        <f>SUM('1 August 2024'!N13,'5 August 2024  '!N13,'12 August 2024  '!N13,'19 August 2024'!N13,'26 August 2024'!N13)</f>
        <v>20.5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2328</v>
      </c>
      <c r="H14" s="585" t="s">
        <v>1976</v>
      </c>
      <c r="I14" s="730" t="s">
        <v>2200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H49 + TIME(23,50,0), IF(AND(N14=0, O14=""), "penalty of RM5 per hour", ""), "")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2407</v>
      </c>
      <c r="G15" s="735" t="s">
        <v>2328</v>
      </c>
      <c r="H15" s="585" t="s">
        <v>1976</v>
      </c>
      <c r="I15" s="730" t="s">
        <v>2200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H49 + TIME(23,50,0), IF(AND(N15=0, O15=""), "penalty of RM5 per hour", ""), "")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2407</v>
      </c>
      <c r="G16" s="735" t="s">
        <v>2328</v>
      </c>
      <c r="H16" s="585" t="s">
        <v>1976</v>
      </c>
      <c r="I16" s="730" t="s">
        <v>2200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H49 + TIME(23,50,0), IF(AND(N16=0, O16=""), "penalty of RM5 per hour", ""), "")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2407</v>
      </c>
      <c r="G17" s="735" t="s">
        <v>2328</v>
      </c>
      <c r="H17" s="585" t="s">
        <v>1976</v>
      </c>
      <c r="I17" s="730" t="s">
        <v>2200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1981</v>
      </c>
      <c r="G18" s="736" t="s">
        <v>2411</v>
      </c>
      <c r="H18" s="585" t="s">
        <v>2412</v>
      </c>
      <c r="I18" s="730" t="s">
        <v>2273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H49 + TIME(23,50,0), IF(AND(N18=0, O18=""), "penalty of RM5 per hour", ""), "")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2146</v>
      </c>
      <c r="F19" s="729" t="s">
        <v>1981</v>
      </c>
      <c r="G19" s="736" t="s">
        <v>2411</v>
      </c>
      <c r="H19" s="585" t="s">
        <v>2412</v>
      </c>
      <c r="I19" s="730" t="s">
        <v>2231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2146</v>
      </c>
      <c r="F20" s="729" t="s">
        <v>1981</v>
      </c>
      <c r="G20" s="736" t="s">
        <v>2413</v>
      </c>
      <c r="H20" s="585" t="s">
        <v>2412</v>
      </c>
      <c r="I20" s="730" t="s">
        <v>2231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667">
        <f>SUM('1 August 2024'!N20,'5 August 2024  '!N20,'12 August 2024  '!N20,'19 August 2024'!N20,'26 August 2024'!N20)</f>
        <v>116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2146</v>
      </c>
      <c r="F21" s="729" t="s">
        <v>1981</v>
      </c>
      <c r="G21" s="736" t="s">
        <v>2411</v>
      </c>
      <c r="H21" s="585" t="s">
        <v>2412</v>
      </c>
      <c r="I21" s="730" t="s">
        <v>2231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H49 + TIME(23,50,0), IF(AND(N21=0, O21=""), "penalty of RM5 per hour", ""), "")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2070</v>
      </c>
      <c r="F22" s="729" t="s">
        <v>1981</v>
      </c>
      <c r="G22" s="736" t="s">
        <v>2414</v>
      </c>
      <c r="H22" s="585" t="s">
        <v>2412</v>
      </c>
      <c r="I22" s="736" t="s">
        <v>2415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H49 + TIME(23,50,0), IF(AND(N22=0, O22=""), "penalty of RM5 per hour", ""), "")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2070</v>
      </c>
      <c r="F23" s="729" t="s">
        <v>56</v>
      </c>
      <c r="G23" s="736" t="s">
        <v>2026</v>
      </c>
      <c r="H23" s="585" t="s">
        <v>2105</v>
      </c>
      <c r="I23" s="736" t="s">
        <v>2416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H49 + TIME(23,50,0), IF(AND(N23=0, O23=""), "penalty of RM5 per hour", ""), "")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2070</v>
      </c>
      <c r="F24" s="729" t="s">
        <v>56</v>
      </c>
      <c r="G24" s="736" t="s">
        <v>2417</v>
      </c>
      <c r="H24" s="658" t="s">
        <v>2418</v>
      </c>
      <c r="I24" s="736" t="s">
        <v>2419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17</v>
      </c>
      <c r="O24" s="326"/>
      <c r="P24" s="728" t="str">
        <f ca="1">IF(NOW() &gt; H49 + TIME(23,50,0), IF(AND(N24=0, O24=""), "penalty of RM5 per hour", ""), "")</f>
        <v/>
      </c>
      <c r="Q24" s="667">
        <f>SUM('1 August 2024'!N24,'5 August 2024  '!N24,'12 August 2024  '!N24,'19 August 2024'!N24,'26 August 2024'!N24)</f>
        <v>101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2070</v>
      </c>
      <c r="F25" s="729" t="s">
        <v>56</v>
      </c>
      <c r="G25" s="736" t="s">
        <v>2417</v>
      </c>
      <c r="H25" s="658" t="s">
        <v>2418</v>
      </c>
      <c r="I25" s="735" t="s">
        <v>2419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28</v>
      </c>
      <c r="O25" s="326"/>
      <c r="P25" s="728" t="str">
        <f ca="1">IF(NOW() &gt; H49 + TIME(23,50,0), IF(AND(N25=0, O25=""), "penalty of RM5 per hour", ""), "")</f>
        <v/>
      </c>
      <c r="Q25" s="667">
        <f>SUM('1 August 2024'!N25,'5 August 2024  '!N25,'12 August 2024  '!N25,'19 August 2024'!N25,'26 August 2024'!N25)</f>
        <v>95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2070</v>
      </c>
      <c r="F26" s="735" t="s">
        <v>2171</v>
      </c>
      <c r="G26" s="736" t="s">
        <v>2417</v>
      </c>
      <c r="H26" s="658" t="s">
        <v>2418</v>
      </c>
      <c r="I26" s="735" t="s">
        <v>285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</v>
      </c>
      <c r="O26" s="326"/>
      <c r="P26" s="728" t="str">
        <f ca="1">IF(NOW() &gt; H49 + TIME(23,50,0), IF(AND(N26=0, O26=""), "penalty of RM5 per hour", ""), "")</f>
        <v/>
      </c>
      <c r="Q26" s="667">
        <f>SUM('1 August 2024'!N26,'5 August 2024  '!N26,'12 August 2024  '!N26,'19 August 2024'!N26,'26 August 2024'!N26)</f>
        <v>38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2070</v>
      </c>
      <c r="F27" s="735" t="s">
        <v>2171</v>
      </c>
      <c r="G27" s="736" t="s">
        <v>2417</v>
      </c>
      <c r="H27" s="658" t="s">
        <v>2418</v>
      </c>
      <c r="I27" s="735" t="s">
        <v>285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14.5</v>
      </c>
      <c r="O27" s="654"/>
      <c r="P27" s="728" t="str">
        <f ca="1">IF(NOW() &gt; H49 + TIME(23,50,0), IF(AND(N27=0, O27=""), "penalty of RM5 per hour", ""), "")</f>
        <v/>
      </c>
      <c r="Q27" s="667">
        <f>SUM('1 August 2024'!N27,'5 August 2024  '!N27,'12 August 2024  '!N27,'19 August 2024'!N27,'26 August 2024'!N27)</f>
        <v>39.5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2029</v>
      </c>
      <c r="F28" s="735" t="s">
        <v>2171</v>
      </c>
      <c r="G28" s="736" t="s">
        <v>2026</v>
      </c>
      <c r="H28" s="585" t="s">
        <v>2420</v>
      </c>
      <c r="I28" s="735" t="s">
        <v>285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15.5</v>
      </c>
      <c r="O28" s="287"/>
      <c r="P28" s="728" t="str">
        <f ca="1">IF(NOW() &gt; H49 + TIME(23,50,0), IF(AND(N28=0, O28=""), "penalty of RM5 per hour", ""), "")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6" t="s">
        <v>2026</v>
      </c>
      <c r="H29" s="585" t="s">
        <v>2423</v>
      </c>
      <c r="I29" s="735" t="s">
        <v>285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 t="str">
        <f ca="1">IF(NOW() &gt; H49 + TIME(23,50,0), IF(AND(N29=0, O29=""), "penalty of RM5 per hour", ""), "")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2422</v>
      </c>
      <c r="G30" s="736" t="s">
        <v>2026</v>
      </c>
      <c r="H30" s="585" t="s">
        <v>2423</v>
      </c>
      <c r="I30" s="735" t="s">
        <v>285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H49 + TIME(23,50,0), IF(AND(N30=0, O30=""), "penalty of RM5 per hour", ""), "")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6" t="s">
        <v>2026</v>
      </c>
      <c r="H31" s="585" t="s">
        <v>2423</v>
      </c>
      <c r="I31" s="735" t="s">
        <v>2424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18</v>
      </c>
      <c r="O31" s="654"/>
      <c r="P31" s="728" t="str">
        <f ca="1">IF(NOW() &gt; H49 + TIME(23,50,0), IF(AND(N31=0, O31=""), "penalty of RM5 per hour", ""), "")</f>
        <v/>
      </c>
      <c r="Q31" s="667">
        <f>SUM('1 August 2024'!N31,'5 August 2024  '!N31,'12 August 2024  '!N31,'19 August 2024'!N31,'26 August 2024'!N31)</f>
        <v>58</v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6" t="s">
        <v>2026</v>
      </c>
      <c r="H32" s="585" t="s">
        <v>2423</v>
      </c>
      <c r="I32" s="735" t="s">
        <v>2424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2426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2421</v>
      </c>
      <c r="F33" s="738" t="s">
        <v>2427</v>
      </c>
      <c r="G33" s="736" t="s">
        <v>2026</v>
      </c>
      <c r="H33" s="585" t="s">
        <v>2423</v>
      </c>
      <c r="I33" s="735" t="s">
        <v>2424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2427</v>
      </c>
      <c r="G34" s="723"/>
      <c r="H34" s="737" t="s">
        <v>2428</v>
      </c>
      <c r="I34" s="709" t="s">
        <v>1981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2429</v>
      </c>
      <c r="G35" s="606"/>
      <c r="H35" s="737" t="s">
        <v>2428</v>
      </c>
      <c r="I35" s="709" t="s">
        <v>2424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2427</v>
      </c>
      <c r="G36" s="606"/>
      <c r="H36" s="737" t="s">
        <v>2428</v>
      </c>
      <c r="I36" s="709" t="s">
        <v>2424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38" t="s">
        <v>2427</v>
      </c>
      <c r="G37" s="698"/>
      <c r="H37" s="737" t="s">
        <v>2428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38" t="s">
        <v>2427</v>
      </c>
      <c r="G38" s="698"/>
      <c r="H38" s="737" t="s">
        <v>2428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99"/>
      <c r="F39" s="738" t="s">
        <v>2427</v>
      </c>
      <c r="G39" s="698"/>
      <c r="H39" s="737" t="s">
        <v>2428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38" t="s">
        <v>2427</v>
      </c>
      <c r="G40" s="553"/>
      <c r="H40" s="737" t="s">
        <v>2428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2430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2428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732">
        <v>45531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2034</v>
      </c>
      <c r="F51" s="662"/>
      <c r="G51" s="217" t="s">
        <v>2035</v>
      </c>
      <c r="H51" t="s">
        <v>1910</v>
      </c>
      <c r="J51" s="731"/>
      <c r="M51" s="61"/>
      <c r="N51" s="62"/>
      <c r="O51" s="61"/>
    </row>
    <row r="52" spans="5:15" ht="15.75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ht="15.75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ht="15.75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ht="15.7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E10" sqref="E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" customHeight="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 ht="15" customHeight="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" customHeight="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 ht="1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2426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" customHeight="1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t="s">
        <v>2034</v>
      </c>
      <c r="F51" s="662"/>
      <c r="G51" s="217" t="s">
        <v>2035</v>
      </c>
      <c r="H51" t="s">
        <v>1910</v>
      </c>
      <c r="M51" s="61"/>
      <c r="N51" s="62"/>
      <c r="O51" s="61"/>
    </row>
    <row r="52" spans="5:15" ht="15" customHeight="1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ht="15" customHeight="1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ht="15" customHeight="1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ht="15.7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2024-08-27T13:50:25Z</dcterms:modified>
  <cp:category/>
  <cp:contentStatus/>
</cp:coreProperties>
</file>