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 filterPrivacy="1"/>
  <xr:revisionPtr revIDLastSave="28610" documentId="101_{C41BB324-3EAE-5148-95F2-E4AD19BF45B2}" xr6:coauthVersionLast="47" xr6:coauthVersionMax="47" xr10:uidLastSave="{342EDE73-8782-40FF-B389-0560180BE72D}"/>
  <bookViews>
    <workbookView xWindow="-120" yWindow="-120" windowWidth="29040" windowHeight="15720" firstSheet="113" activeTab="116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r:id="rId114"/>
    <sheet name="5 August 2024  " sheetId="103" r:id="rId115"/>
    <sheet name="12 August 2024  " sheetId="104" r:id="rId116"/>
    <sheet name="19 August 2024" sheetId="105" r:id="rId117"/>
    <sheet name="26 August 2024" sheetId="106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0" l="1"/>
  <c r="P28" i="110"/>
  <c r="Q28" i="110"/>
  <c r="N24" i="110"/>
  <c r="P24" i="110"/>
  <c r="Q24" i="110"/>
  <c r="N25" i="110"/>
  <c r="P25" i="110"/>
  <c r="Q25" i="110"/>
  <c r="N26" i="110"/>
  <c r="P26" i="110"/>
  <c r="Q26" i="110"/>
  <c r="N6" i="110"/>
  <c r="P6" i="110"/>
  <c r="Q6" i="110"/>
  <c r="N7" i="110"/>
  <c r="P7" i="110"/>
  <c r="Q7" i="110"/>
  <c r="N8" i="110"/>
  <c r="P8" i="110"/>
  <c r="Q8" i="110"/>
  <c r="N9" i="110"/>
  <c r="P9" i="110"/>
  <c r="Q9" i="110"/>
  <c r="N10" i="110"/>
  <c r="P10" i="110"/>
  <c r="Q10" i="110"/>
  <c r="N11" i="110"/>
  <c r="P11" i="110"/>
  <c r="Q11" i="110"/>
  <c r="N12" i="110"/>
  <c r="P12" i="110"/>
  <c r="Q12" i="110"/>
  <c r="N13" i="110"/>
  <c r="P13" i="110"/>
  <c r="Q13" i="110"/>
  <c r="N14" i="110"/>
  <c r="P14" i="110"/>
  <c r="Q14" i="110"/>
  <c r="N15" i="110"/>
  <c r="P15" i="110"/>
  <c r="Q15" i="110"/>
  <c r="N16" i="110"/>
  <c r="P16" i="110"/>
  <c r="Q16" i="110"/>
  <c r="N17" i="110"/>
  <c r="P17" i="110"/>
  <c r="Q17" i="110"/>
  <c r="N18" i="110"/>
  <c r="P18" i="110"/>
  <c r="Q18" i="110"/>
  <c r="N19" i="110"/>
  <c r="P19" i="110"/>
  <c r="Q19" i="110"/>
  <c r="N20" i="110"/>
  <c r="P20" i="110"/>
  <c r="Q20" i="110"/>
  <c r="N21" i="110"/>
  <c r="P21" i="110"/>
  <c r="Q21" i="110"/>
  <c r="N22" i="110"/>
  <c r="P22" i="110"/>
  <c r="Q22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23" i="110"/>
  <c r="N27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6" i="105" s="1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Q11" i="106" s="1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Q13" i="106" s="1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Q28" i="106" s="1"/>
  <c r="N29" i="129"/>
  <c r="N30" i="129"/>
  <c r="N31" i="129"/>
  <c r="Q31" i="106" s="1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24" i="105" l="1"/>
  <c r="P25" i="105"/>
  <c r="P32" i="129"/>
  <c r="R32" i="129" s="1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<sst xmlns="http://schemas.openxmlformats.org/spreadsheetml/2006/main" count="27453" uniqueCount="2472">
  <si>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</si>
  <si>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</si>
  <si>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</si>
  <si>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</si>
  <si>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</si>
  <si>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</si>
  <si>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</si>
  <si>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</si>
  <si>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</si>
  <si>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</si>
  <si>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</si>
  <si>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</si>
  <si>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</si>
  <si>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</si>
  <si>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</si>
  <si>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</si>
  <si>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</si>
  <si>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</si>
  <si>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</si>
  <si>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</si>
  <si>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</si>
  <si>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</si>
  <si>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</si>
  <si>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</si>
  <si>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</si>
  <si>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</si>
  <si>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</si>
  <si>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</si>
  <si>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</si>
  <si>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</si>
  <si>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</si>
  <si>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</si>
  <si>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</si>
  <si>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</si>
  <si>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</si>
  <si>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</si>
  <si>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</si>
  <si>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</si>
  <si>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</si>
  <si>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</si>
  <si>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</si>
  <si>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</si>
  <si>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</si>
  <si>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</si>
  <si>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</si>
  <si>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</si>
  <si>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</si>
  <si>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</si>
  <si>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</si>
  <si>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</si>
  <si>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</si>
  <si>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</si>
  <si>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</si>
  <si>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</si>
  <si>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</si>
  <si>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</si>
  <si>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</si>
  <si>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</si>
  <si>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</si>
  <si>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</si>
  <si>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</si>
  <si>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</si>
  <si>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</si>
  <si>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</si>
  <si>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</si>
  <si>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</si>
  <si>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</si>
  <si>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</si>
  <si>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</si>
  <si>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</si>
  <si>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</si>
  <si>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</si>
  <si>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</si>
  <si>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</si>
  <si>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</si>
  <si>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</si>
  <si>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</si>
  <si>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</si>
  <si>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</si>
  <si>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</si>
  <si>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</si>
  <si>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</si>
  <si>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</si>
  <si>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</si>
  <si>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</si>
  <si>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</si>
  <si>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</si>
  <si>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</si>
  <si>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</si>
  <si>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</si>
  <si>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</si>
  <si>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</si>
  <si>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</si>
  <si>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</si>
  <si>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</si>
  <si>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</si>
  <si>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</si>
  <si>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</si>
  <si>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</si>
  <si>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</si>
  <si>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</si>
  <si>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</si>
  <si>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</si>
  <si>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</si>
  <si>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</si>
  <si>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</si>
  <si>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</si>
  <si>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</si>
  <si>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</si>
  <si>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</si>
  <si>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</si>
  <si>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</si>
  <si>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</si>
  <si>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</si>
  <si>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</si>
  <si>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</si>
  <si>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</si>
  <si>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</si>
  <si>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</si>
  <si>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</si>
  <si>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</si>
  <si>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</si>
  <si>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</si>
  <si>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</si>
  <si>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</si>
  <si>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</si>
  <si>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</si>
  <si>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</si>
  <si>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</si>
  <si>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</si>
  <si>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</si>
  <si>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</si>
  <si>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</si>
  <si>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</si>
  <si>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</si>
  <si>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</si>
  <si>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</si>
  <si>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</si>
  <si>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</si>
  <si>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</si>
  <si>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</si>
  <si>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</si>
  <si>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</si>
  <si>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</si>
  <si>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</si>
  <si>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</si>
  <si>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</si>
  <si>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</si>
  <si>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</si>
  <si>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</si>
  <si>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</si>
  <si>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</si>
  <si>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</si>
  <si>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</si>
  <si>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</si>
  <si>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</si>
  <si>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</si>
  <si>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</si>
  <si>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</si>
  <si>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</si>
  <si>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</si>
  <si>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</si>
  <si>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</si>
  <si>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</si>
  <si>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</si>
  <si>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</si>
  <si>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</si>
  <si>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</si>
  <si>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</si>
  <si>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</si>
  <si>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</si>
  <si>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</si>
  <si>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</si>
  <si>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</si>
  <si>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</si>
  <si>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</si>
  <si>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</si>
  <si>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</si>
  <si>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</si>
  <si>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</si>
  <si>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</si>
  <si>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</si>
  <si>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</si>
  <si>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</si>
  <si>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</si>
  <si>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</si>
  <si>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</si>
  <si>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</si>
  <si>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</si>
  <si>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</si>
  <si>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</si>
  <si>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</si>
  <si>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</si>
  <si>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</si>
  <si>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</si>
  <si>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</si>
  <si>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</si>
  <si>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</si>
  <si>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</si>
  <si>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</si>
  <si>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</si>
  <si>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</si>
  <si>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</si>
  <si>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</si>
  <si>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</si>
  <si>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</si>
  <si>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</si>
  <si>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</si>
  <si>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</si>
  <si>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</si>
  <si>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</si>
  <si>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</si>
  <si>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</si>
  <si>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</si>
  <si>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</si>
  <si>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</si>
  <si>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</si>
  <si>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</si>
  <si>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</si>
  <si>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</si>
  <si>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</si>
  <si>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</si>
  <si>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</si>
  <si>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</si>
  <si>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</si>
  <si>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</si>
  <si>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</si>
  <si>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</si>
  <si>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</si>
  <si>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</si>
  <si>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</si>
  <si>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</si>
  <si>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</si>
  <si>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</si>
  <si>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</si>
  <si>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</si>
  <si>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</si>
  <si>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</si>
  <si>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</si>
  <si>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</si>
  <si>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</si>
  <si>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</si>
  <si>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</si>
  <si>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</si>
  <si>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</si>
  <si>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</si>
  <si>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</si>
  <si>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</si>
  <si>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</si>
  <si>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</si>
  <si>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</si>
  <si>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</si>
  <si>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</si>
  <si>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</si>
  <si>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</si>
  <si>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</si>
  <si>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</si>
  <si>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</si>
  <si>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</si>
  <si>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</si>
  <si>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</si>
  <si>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</si>
  <si>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</si>
  <si>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</si>
  <si>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</si>
  <si>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</si>
  <si>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</si>
  <si>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</si>
  <si>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</si>
  <si>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</si>
  <si>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</si>
  <si>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</si>
  <si>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</si>
  <si>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</si>
  <si>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</si>
  <si>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</si>
  <si>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</si>
  <si>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</si>
  <si>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</si>
  <si>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</si>
  <si>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</si>
  <si>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</si>
  <si>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</si>
  <si>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</si>
  <si>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</si>
  <si>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</si>
  <si>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</si>
  <si>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</si>
  <si>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</si>
  <si>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</si>
  <si>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</si>
  <si>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</si>
  <si>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</si>
  <si>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</si>
  <si>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</si>
  <si>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</si>
  <si>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</si>
  <si>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</si>
  <si>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</si>
  <si>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</si>
  <si>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</si>
  <si>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</si>
  <si>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</si>
  <si>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</si>
  <si>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</si>
  <si>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</si>
  <si>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</si>
  <si>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</si>
  <si>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</si>
  <si>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</si>
  <si>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</si>
  <si>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</si>
  <si>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</si>
  <si>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</si>
  <si>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</si>
  <si>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</si>
  <si>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</si>
  <si>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</si>
  <si>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</si>
  <si>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</si>
  <si>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</si>
  <si>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</si>
  <si>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</si>
  <si>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</si>
  <si>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</si>
  <si>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</si>
  <si>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</si>
  <si>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</si>
  <si>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</si>
  <si>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</si>
  <si>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</si>
  <si>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</si>
  <si>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</si>
  <si>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</si>
  <si>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</si>
  <si>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</si>
  <si>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</si>
  <si>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</si>
  <si>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</si>
  <si>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</si>
  <si>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</si>
  <si>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</si>
  <si>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</si>
  <si>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</si>
  <si>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</si>
  <si>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</si>
  <si>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</si>
  <si>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</si>
  <si>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</si>
  <si>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</si>
  <si>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</si>
  <si>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</si>
  <si>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</si>
  <si>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</si>
  <si>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</si>
  <si>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</si>
  <si>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</si>
  <si>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</si>
  <si>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</si>
  <si>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</si>
  <si>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</si>
  <si>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</si>
  <si>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</si>
  <si>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</si>
  <si>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</si>
  <si>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</si>
  <si>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</si>
  <si>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</si>
  <si>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</si>
  <si>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</si>
  <si>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</si>
  <si>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</si>
  <si>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</si>
  <si>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</si>
  <si>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</si>
  <si>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</si>
  <si>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</si>
  <si>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</si>
  <si>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</si>
  <si>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</si>
  <si>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</si>
  <si>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</si>
  <si>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</si>
  <si>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</si>
  <si>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</si>
  <si>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</si>
  <si>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</si>
  <si>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</si>
  <si>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</si>
  <si>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</si>
  <si>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</si>
  <si>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</si>
  <si>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</si>
  <si>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</si>
  <si>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</si>
  <si>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</si>
  <si>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</si>
  <si>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</si>
  <si>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</si>
  <si>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</si>
  <si>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</si>
  <si>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</si>
  <si>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</si>
  <si>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</si>
  <si>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</si>
  <si>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</si>
  <si>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</si>
  <si>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</si>
  <si>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</si>
  <si>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</si>
  <si>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</si>
  <si>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</si>
  <si>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</si>
  <si>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</si>
  <si>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</si>
  <si>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</si>
  <si>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</si>
  <si>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</si>
  <si>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</si>
  <si>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</si>
  <si>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</si>
  <si>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</si>
  <si>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</si>
  <si>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</si>
  <si>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</si>
  <si>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</si>
  <si>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</si>
  <si>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</si>
  <si>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</si>
  <si>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</si>
  <si>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</si>
  <si>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</si>
  <si>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</si>
  <si>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</si>
  <si>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</si>
  <si>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</si>
  <si>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</si>
  <si>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</si>
  <si>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</si>
  <si>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</si>
  <si>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</si>
  <si>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</si>
  <si>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</si>
  <si>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</si>
  <si>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</si>
  <si>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</si>
  <si>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</si>
  <si>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</si>
  <si>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</si>
  <si>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</si>
  <si>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</si>
  <si>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</si>
  <si>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</si>
  <si>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</si>
  <si>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</si>
  <si>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</si>
  <si>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</si>
  <si>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</si>
  <si>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</si>
  <si>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</si>
  <si>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</si>
  <si>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</si>
  <si>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</si>
  <si>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</si>
  <si>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</si>
  <si>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</si>
  <si>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</si>
  <si>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</si>
  <si>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</si>
  <si>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</si>
  <si>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</si>
  <si>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</si>
  <si>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</si>
  <si>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</si>
  <si>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</si>
  <si>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</si>
  <si>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</si>
  <si>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</si>
  <si>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</si>
  <si>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</si>
  <si>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</si>
  <si>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</si>
  <si>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</si>
  <si>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</si>
  <si>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</si>
  <si>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</si>
  <si>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</si>
  <si>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</si>
  <si>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</si>
  <si>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</si>
  <si>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</si>
  <si>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</si>
  <si>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</si>
  <si>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</si>
  <si>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</si>
  <si>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</si>
  <si>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</si>
  <si>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</si>
  <si>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</si>
  <si>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</si>
  <si>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</si>
  <si>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</si>
  <si>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</si>
  <si>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</si>
  <si>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</si>
  <si>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</si>
  <si>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</si>
  <si>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</si>
  <si>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</si>
  <si>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</si>
  <si>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</si>
  <si>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</si>
  <si>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</si>
  <si>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</si>
  <si>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</si>
  <si>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</si>
  <si>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</si>
  <si>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</si>
  <si>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</si>
  <si>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</si>
  <si>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</si>
  <si>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</si>
  <si>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</si>
  <si>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</si>
  <si>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</si>
  <si>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</si>
  <si>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</si>
  <si>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</si>
  <si>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</si>
  <si>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</si>
  <si>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</si>
  <si>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</si>
  <si>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</si>
  <si>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</si>
  <si>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</si>
  <si>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</si>
  <si>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</si>
  <si>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</si>
  <si>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</si>
  <si>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</si>
  <si>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</si>
  <si>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</si>
  <si>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</si>
  <si>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</si>
  <si>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</si>
  <si>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</si>
  <si>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</si>
  <si>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</si>
  <si>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</si>
  <si>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</si>
  <si>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</si>
  <si>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</si>
  <si>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</si>
  <si>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</si>
  <si>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</si>
  <si>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</si>
  <si>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</si>
  <si>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</si>
  <si>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</si>
  <si>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</si>
  <si>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</si>
  <si>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</si>
  <si>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</si>
  <si>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</si>
  <si>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</si>
  <si>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</si>
  <si>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</si>
  <si>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</si>
  <si>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</si>
  <si>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</si>
  <si>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</si>
  <si>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</si>
  <si>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</si>
  <si>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</si>
  <si>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</si>
  <si>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</si>
  <si>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</si>
  <si>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</si>
  <si>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</si>
  <si>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</si>
  <si>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</si>
  <si>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</si>
  <si>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</si>
  <si>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</si>
  <si>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</si>
  <si>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</si>
  <si>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</si>
  <si>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</si>
  <si>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</si>
  <si>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</si>
  <si>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</si>
  <si>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</si>
  <si>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</si>
  <si>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</si>
  <si>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</si>
  <si>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</si>
  <si>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</si>
  <si>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</si>
  <si>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</si>
  <si>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</si>
  <si>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</si>
  <si>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</si>
  <si>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</si>
  <si>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</si>
  <si>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</si>
  <si>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</si>
  <si>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</si>
  <si>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</si>
  <si>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</si>
  <si>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</si>
  <si>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</si>
  <si>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</si>
  <si>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</si>
  <si>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</si>
  <si>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</si>
  <si>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</si>
  <si>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</si>
  <si>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</si>
  <si>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</si>
  <si>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</si>
  <si>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</si>
  <si>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</si>
  <si>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</si>
  <si>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</si>
  <si>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</si>
  <si>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</si>
  <si>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</si>
  <si>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</si>
  <si>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</si>
  <si>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</si>
  <si>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</si>
  <si>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</si>
  <si>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</si>
  <si>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</si>
  <si>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</si>
  <si>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</si>
  <si>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</si>
  <si>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</si>
  <si>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</si>
  <si>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</si>
  <si>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</si>
  <si>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</si>
  <si>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</si>
  <si>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</si>
  <si>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</si>
  <si>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</si>
  <si>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</si>
  <si>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</si>
  <si>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</si>
  <si>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</si>
  <si>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</si>
  <si>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</si>
  <si>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</si>
  <si>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</si>
  <si>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</si>
  <si>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</si>
  <si>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</si>
  <si>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</si>
  <si>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</si>
  <si>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</si>
  <si>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</si>
  <si>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</si>
  <si>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</si>
  <si>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</si>
  <si>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</si>
  <si>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</si>
  <si>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</si>
  <si>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</si>
  <si>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</si>
  <si>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</si>
  <si>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</si>
  <si>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</si>
  <si>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</si>
  <si>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</si>
  <si>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</si>
  <si>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</si>
  <si>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</si>
  <si>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</si>
  <si>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</si>
  <si>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</si>
  <si>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</si>
  <si>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</si>
  <si>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</si>
  <si>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</si>
  <si>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</si>
  <si>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</si>
  <si>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</si>
  <si>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</si>
  <si>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</si>
  <si>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</si>
  <si>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</si>
  <si>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</si>
  <si>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</si>
  <si>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</si>
  <si>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</si>
  <si>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</si>
  <si>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</si>
  <si>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</si>
  <si>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</si>
  <si>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</si>
  <si>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</si>
  <si>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</si>
  <si>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</si>
  <si>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</si>
  <si>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</si>
  <si>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</si>
  <si>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</si>
  <si>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</si>
  <si>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</si>
  <si>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</si>
  <si>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</si>
  <si>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</si>
  <si>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</si>
  <si>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</si>
  <si>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</si>
  <si>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</si>
  <si>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</si>
  <si>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</si>
  <si>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</si>
  <si>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</si>
  <si>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</si>
  <si>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</si>
  <si>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</si>
  <si>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</si>
  <si>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</si>
  <si>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</si>
  <si>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</si>
  <si>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</si>
  <si>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</si>
  <si>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</si>
  <si>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</si>
  <si>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</si>
  <si>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</si>
  <si>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</si>
  <si>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</si>
  <si>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</si>
  <si>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</si>
  <si>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</si>
  <si>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</si>
  <si>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</si>
  <si>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</si>
  <si>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</si>
  <si>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</si>
  <si>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</si>
  <si>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</si>
  <si>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</si>
  <si>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</si>
  <si>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</si>
  <si>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</si>
  <si>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</si>
  <si>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</si>
  <si>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</si>
  <si>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</si>
  <si>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</si>
  <si>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</si>
  <si>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</si>
  <si>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</si>
  <si>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</si>
  <si>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</si>
  <si>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</si>
  <si>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</si>
  <si>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</si>
  <si>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</si>
  <si>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</si>
  <si>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</si>
  <si>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</si>
  <si>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</si>
  <si>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</si>
  <si>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</si>
  <si>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</si>
  <si>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</si>
  <si>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</si>
  <si>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</si>
  <si>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</si>
  <si>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</si>
  <si>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</si>
  <si>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</si>
  <si>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</si>
  <si>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</si>
  <si>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</si>
  <si>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</si>
  <si>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</si>
  <si>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</si>
  <si>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</si>
  <si>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</si>
  <si>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</si>
  <si>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</si>
  <si>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</si>
  <si>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</si>
  <si>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</si>
  <si>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</si>
  <si>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</si>
  <si>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</si>
  <si>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</si>
  <si>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</si>
  <si>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</si>
  <si>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</si>
  <si>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</si>
  <si>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</si>
  <si>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</si>
  <si>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</si>
  <si>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</si>
  <si>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</si>
  <si>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</si>
  <si>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</si>
  <si>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</si>
  <si>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</si>
  <si>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</si>
  <si>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</si>
  <si>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</si>
  <si>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</si>
  <si>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</si>
  <si>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</si>
  <si>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</si>
  <si>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</si>
  <si>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</si>
  <si>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</si>
  <si>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</si>
  <si>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</si>
  <si>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</si>
  <si>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</si>
  <si>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</si>
  <si>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</si>
  <si>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</si>
  <si>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</si>
  <si>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</si>
  <si>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</si>
  <si>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</si>
  <si>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</si>
  <si>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</si>
  <si>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</si>
  <si>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</si>
  <si>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</si>
  <si>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</si>
  <si>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</si>
  <si>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</si>
  <si>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</si>
  <si>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</si>
  <si>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</si>
  <si>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</si>
  <si>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</si>
  <si>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</si>
  <si>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</si>
  <si>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</si>
  <si>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</si>
  <si>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</si>
  <si>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</si>
  <si>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</si>
  <si>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</si>
  <si>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</si>
  <si>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</si>
  <si>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</si>
  <si>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</si>
  <si>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</si>
  <si>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</si>
  <si>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</si>
  <si>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</si>
  <si>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</si>
  <si>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</si>
  <si>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</si>
  <si>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</si>
  <si>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</si>
  <si>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</si>
  <si>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</si>
  <si>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</si>
  <si>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</si>
  <si>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</si>
  <si>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</si>
  <si>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</si>
  <si>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</si>
  <si>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</si>
  <si>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</si>
  <si>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</si>
  <si>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</si>
  <si>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</si>
  <si>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</si>
  <si>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</si>
  <si>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</si>
  <si>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</si>
  <si>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</si>
  <si>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</si>
  <si>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</si>
  <si>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</si>
  <si>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</si>
  <si>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</si>
  <si>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</si>
  <si>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</si>
  <si>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</si>
  <si>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</si>
  <si>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</si>
  <si>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</si>
  <si>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</si>
  <si>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</si>
  <si>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</si>
  <si>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</si>
  <si>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</si>
  <si>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</si>
  <si>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</si>
  <si>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</si>
  <si>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</si>
  <si>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</si>
  <si>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</si>
  <si>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</si>
  <si>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</si>
  <si>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</si>
  <si>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</si>
  <si>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</si>
  <si>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</si>
  <si>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</si>
  <si>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</si>
  <si>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</si>
  <si>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</si>
  <si>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</si>
  <si>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</si>
  <si>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</si>
  <si>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</si>
  <si>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</si>
  <si>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</si>
  <si>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</si>
  <si>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</si>
  <si>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</si>
  <si>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</si>
  <si>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</si>
  <si>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</si>
  <si>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</si>
  <si>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</si>
  <si>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</si>
  <si>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</si>
  <si>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</si>
  <si>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</si>
  <si>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</si>
  <si>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</si>
  <si>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</si>
  <si>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</si>
  <si>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</si>
  <si>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</si>
  <si>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</si>
  <si>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</si>
  <si>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</si>
  <si>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</si>
  <si>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</si>
  <si>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</si>
  <si>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</si>
  <si>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</si>
  <si>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</si>
  <si>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</si>
  <si>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</si>
  <si>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</si>
  <si>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</si>
  <si>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</si>
  <si>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</si>
  <si>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</si>
  <si>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</si>
  <si>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</si>
  <si>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</si>
  <si>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</si>
  <si>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</si>
  <si>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</si>
  <si>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</si>
  <si>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</si>
  <si>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</si>
  <si>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</si>
  <si>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</si>
  <si>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</si>
  <si>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</si>
  <si>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</si>
  <si>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</si>
  <si>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</si>
  <si>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</si>
  <si>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</si>
  <si>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</si>
  <si>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</si>
  <si>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</si>
  <si>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</si>
  <si>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</si>
  <si>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</si>
  <si>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</si>
  <si>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</si>
  <si>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</si>
  <si>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</si>
  <si>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</si>
  <si>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</si>
  <si>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</si>
  <si>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</si>
  <si>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</si>
  <si>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</si>
  <si>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</si>
  <si>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</si>
  <si>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</si>
  <si>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</si>
  <si>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</si>
  <si>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</si>
  <si>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</si>
  <si>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</si>
  <si>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</si>
  <si>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</si>
  <si>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</si>
  <si>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</si>
  <si>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</si>
  <si>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</si>
  <si>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</si>
  <si>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</si>
  <si>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</si>
  <si>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</si>
  <si>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</si>
  <si>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</si>
  <si>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</si>
  <si>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</si>
  <si>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</si>
  <si>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</si>
  <si>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</si>
  <si>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</si>
  <si>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</si>
  <si>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</si>
  <si>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</si>
  <si>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</si>
  <si>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</si>
  <si>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</si>
  <si>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</si>
  <si>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</si>
  <si>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</si>
  <si>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</si>
  <si>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</si>
  <si>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</si>
  <si>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</si>
  <si>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</si>
  <si>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</si>
  <si>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</si>
  <si>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</si>
  <si>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</si>
  <si>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</si>
  <si>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</si>
  <si>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</si>
  <si>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</si>
  <si>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</si>
  <si>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</si>
  <si>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</si>
  <si>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</si>
  <si>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</si>
  <si>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</si>
  <si>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</si>
  <si>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</si>
  <si>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</si>
  <si>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</si>
  <si>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</si>
  <si>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</si>
  <si>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</si>
  <si>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</si>
  <si>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</si>
  <si>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</si>
  <si>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</si>
  <si>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</si>
  <si>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</si>
  <si>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</si>
  <si>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</si>
  <si>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</si>
  <si>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</si>
  <si>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</si>
  <si>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</si>
  <si>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</si>
  <si>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</si>
  <si>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</si>
  <si>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</si>
  <si>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</si>
  <si>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</si>
  <si>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</si>
  <si>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</si>
  <si>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</si>
  <si>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</si>
  <si>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</si>
  <si>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</si>
  <si>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</si>
  <si>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</si>
  <si>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</si>
  <si>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</si>
  <si>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</si>
  <si>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</si>
  <si>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</si>
  <si>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</si>
  <si>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</si>
  <si>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</si>
  <si>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</si>
  <si>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</si>
  <si>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</si>
  <si>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</si>
  <si>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</si>
  <si>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</si>
  <si>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</si>
  <si>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</si>
  <si>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</si>
  <si>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</si>
  <si>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</si>
  <si>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</si>
  <si>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</si>
  <si>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</si>
  <si>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</si>
  <si>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</si>
  <si>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</si>
  <si>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</si>
  <si>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</si>
  <si>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</si>
  <si>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</si>
  <si>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</si>
  <si>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</si>
  <si>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</si>
  <si>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</si>
  <si>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</si>
  <si>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</si>
  <si>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</si>
  <si>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</si>
  <si>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</si>
  <si>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</si>
  <si>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</si>
  <si>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</si>
  <si>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</si>
  <si>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</si>
  <si>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</si>
  <si>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</si>
  <si>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</si>
  <si>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</si>
  <si>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</si>
  <si>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</si>
  <si>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</si>
  <si>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</si>
  <si>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</si>
  <si>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</si>
  <si>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</si>
  <si>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</si>
  <si>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</si>
  <si>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</si>
  <si>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</si>
  <si>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</si>
  <si>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</si>
  <si>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</si>
  <si>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</si>
  <si>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</si>
  <si>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</si>
  <si>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</si>
  <si>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</si>
  <si>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</si>
  <si>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</si>
  <si>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</si>
  <si>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</si>
  <si>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</si>
  <si>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</si>
  <si>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</si>
  <si>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</si>
  <si>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</si>
  <si>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</si>
  <si>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</si>
  <si>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</si>
  <si>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</si>
  <si>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</si>
  <si>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</si>
  <si>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</si>
  <si>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</si>
  <si>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</si>
  <si>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</si>
  <si>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</si>
  <si>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</si>
  <si>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</si>
  <si>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</si>
  <si>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</si>
  <si>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</si>
  <si>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</si>
  <si>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</si>
  <si>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</si>
  <si>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</si>
  <si>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</si>
  <si>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</si>
  <si>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</si>
  <si>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</si>
  <si>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</si>
  <si>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</si>
  <si>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</si>
  <si>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</si>
  <si>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</si>
  <si>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</si>
  <si>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</si>
  <si>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</si>
  <si>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</si>
  <si>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</si>
  <si>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</si>
  <si>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</si>
  <si>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</si>
  <si>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</si>
  <si>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</si>
  <si>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</si>
  <si>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</si>
  <si>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</si>
  <si>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</si>
  <si>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</si>
  <si>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</si>
  <si>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</si>
  <si>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</si>
  <si>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</si>
  <si>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</si>
  <si>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</si>
  <si>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</si>
  <si>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</si>
  <si>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</si>
  <si>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</si>
  <si>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</si>
  <si>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</si>
  <si>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</si>
  <si>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</si>
  <si>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</si>
  <si>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</si>
  <si>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</si>
  <si>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</si>
  <si>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</si>
  <si>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</si>
  <si>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</si>
  <si>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</si>
  <si>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</si>
  <si>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</si>
  <si>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</si>
  <si>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</si>
  <si>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</si>
  <si>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</si>
  <si>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</si>
  <si>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</si>
  <si>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</si>
  <si>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</si>
  <si>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</si>
  <si>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</si>
  <si>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</si>
  <si>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</si>
  <si>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</si>
  <si>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</si>
  <si>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</si>
  <si>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</si>
  <si>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</si>
  <si>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</si>
  <si>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</si>
  <si>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</si>
  <si>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</si>
  <si>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</si>
  <si>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</si>
  <si>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</si>
  <si>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</si>
  <si>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</si>
  <si>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</si>
  <si>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</si>
  <si>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</si>
  <si>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</si>
  <si>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</si>
  <si>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</si>
  <si>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</si>
  <si>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</si>
  <si>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</si>
  <si>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</si>
  <si>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</si>
  <si>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</si>
  <si>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</si>
  <si>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</si>
  <si>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</si>
  <si>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</si>
  <si>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</si>
  <si>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</si>
  <si>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</si>
  <si>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</si>
  <si>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</si>
  <si>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</si>
  <si>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</si>
  <si>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</si>
  <si>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</si>
  <si>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</si>
  <si>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</si>
  <si>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</si>
  <si>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</si>
  <si>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</si>
  <si>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</si>
  <si>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</si>
  <si>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</si>
  <si>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</si>
  <si>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</si>
  <si>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</si>
  <si>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</si>
  <si>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</si>
  <si>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</si>
  <si>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</si>
  <si>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</si>
  <si>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</si>
  <si>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</si>
  <si>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</si>
  <si>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</si>
  <si>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</si>
  <si>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</si>
  <si>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</si>
  <si>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</si>
  <si>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</si>
  <si>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</si>
  <si>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</si>
  <si>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</si>
  <si>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</si>
  <si>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</si>
  <si>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</si>
  <si>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</si>
  <si>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</si>
  <si>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</si>
  <si>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</si>
  <si>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</si>
  <si>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</si>
  <si>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</si>
  <si>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</si>
  <si>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</si>
  <si>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</si>
  <si>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</si>
  <si>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</si>
  <si>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</si>
  <si>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</si>
  <si>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</si>
  <si>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</si>
  <si>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</si>
  <si>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</si>
  <si>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</si>
  <si>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</si>
  <si>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</si>
  <si>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</si>
  <si>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</si>
  <si>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</si>
  <si>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</si>
  <si>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</si>
  <si>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</si>
  <si>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</si>
  <si>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</si>
  <si>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</si>
  <si>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</si>
  <si>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</si>
  <si>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</si>
  <si>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</si>
  <si>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</si>
  <si>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</si>
  <si>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</si>
  <si>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</si>
  <si>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</si>
  <si>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</si>
  <si>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</si>
  <si>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</si>
  <si>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</si>
  <si>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</si>
  <si>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</si>
  <si>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</si>
  <si>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</si>
  <si>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</si>
  <si>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</si>
  <si>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</si>
  <si>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</si>
  <si>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</si>
  <si>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</si>
  <si>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</si>
  <si>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</si>
  <si>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</si>
  <si>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</si>
  <si>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</si>
  <si>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</si>
  <si>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</si>
  <si>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</si>
  <si>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</si>
  <si>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</si>
  <si>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</si>
  <si>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</si>
  <si>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</si>
  <si>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</si>
  <si>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</si>
  <si>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</si>
  <si>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</si>
  <si>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</si>
  <si>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</si>
  <si>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</si>
  <si>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</si>
  <si>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</si>
  <si>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</si>
  <si>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</si>
  <si>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</si>
  <si>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</si>
  <si>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</si>
  <si>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</si>
  <si>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</si>
  <si>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</si>
  <si>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</si>
  <si>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</si>
  <si>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</si>
  <si>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</si>
  <si>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</si>
  <si>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</si>
  <si>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</si>
  <si>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</si>
  <si>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</si>
  <si>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</si>
  <si>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</si>
  <si>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</si>
  <si>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</si>
  <si>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</si>
  <si>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</si>
  <si>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</si>
  <si>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</si>
  <si>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</si>
  <si>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</si>
  <si>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</si>
  <si>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</si>
  <si>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</si>
  <si>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</si>
  <si>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</si>
  <si>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</si>
  <si>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</si>
  <si>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</si>
  <si>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</si>
  <si>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</si>
  <si>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</si>
  <si>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</si>
  <si>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</si>
  <si>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</si>
  <si>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</si>
  <si>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</si>
  <si>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</si>
  <si>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</si>
  <si>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</si>
  <si>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</si>
  <si>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</si>
  <si>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</si>
  <si>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</si>
  <si>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</si>
  <si>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</si>
  <si>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</si>
  <si>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</si>
  <si>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</si>
  <si>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</si>
  <si>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</si>
  <si>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</si>
  <si>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</si>
  <si>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</si>
  <si>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</si>
  <si>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</si>
  <si>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</si>
  <si>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</si>
  <si>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</si>
  <si>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</si>
  <si>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</si>
  <si>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</si>
  <si>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</si>
  <si>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</si>
  <si>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</si>
  <si>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</si>
  <si>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</si>
  <si>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</si>
  <si>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</si>
  <si>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</si>
  <si>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</si>
  <si>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</si>
  <si>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</si>
  <si>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</si>
  <si>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</si>
  <si>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</si>
  <si>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</si>
  <si>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</si>
  <si>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</si>
  <si>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</si>
  <si>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</si>
  <si>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</si>
  <si>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</si>
  <si>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</si>
  <si>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</si>
  <si>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</si>
  <si>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</si>
  <si>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</si>
  <si>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</si>
  <si>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</si>
  <si>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</si>
  <si>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</si>
  <si>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</si>
  <si>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</si>
  <si>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</si>
  <si>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</si>
  <si>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</si>
  <si>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</si>
  <si>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</si>
  <si>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</si>
  <si>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</si>
  <si>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</si>
  <si>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</si>
  <si>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</si>
  <si>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</si>
  <si>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</si>
  <si>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</si>
  <si>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</si>
  <si>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</si>
  <si>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</si>
  <si>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</si>
  <si>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</si>
  <si>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</si>
  <si>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</si>
  <si>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</si>
  <si>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</si>
  <si>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</si>
  <si>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</si>
  <si>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</si>
  <si>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</si>
  <si>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</si>
  <si>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</si>
  <si>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</si>
  <si>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</si>
  <si>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</si>
  <si>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</si>
  <si>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</si>
  <si>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</si>
  <si>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</si>
  <si>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</si>
  <si>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</si>
  <si>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</si>
  <si>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</si>
  <si>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</si>
  <si>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</si>
  <si>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</si>
  <si>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</si>
  <si>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</si>
  <si>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</si>
  <si>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</si>
  <si>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</si>
  <si>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</si>
  <si>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</si>
  <si>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</si>
  <si>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</si>
  <si>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</si>
  <si>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</si>
  <si>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</si>
  <si>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</si>
  <si>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</si>
  <si>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</si>
  <si>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</si>
  <si>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</si>
  <si>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</si>
  <si>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</si>
  <si>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</si>
  <si>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</si>
  <si>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</si>
  <si>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</si>
  <si>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</si>
  <si>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</si>
  <si>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</si>
  <si>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</si>
  <si>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</si>
  <si>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</si>
  <si>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</si>
  <si>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</si>
  <si>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</si>
  <si>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</si>
  <si>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</si>
  <si>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</si>
  <si>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</si>
  <si>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</si>
  <si>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</si>
  <si>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</si>
  <si>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</si>
  <si>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</si>
  <si>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</si>
  <si>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</si>
  <si>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</si>
  <si>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</si>
  <si>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</si>
  <si>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</si>
  <si>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</si>
  <si>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</si>
  <si>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</si>
  <si>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</si>
  <si>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</si>
  <si>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</si>
  <si>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</si>
  <si>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</si>
  <si>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</si>
  <si>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</si>
  <si>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</si>
  <si>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</si>
  <si>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</si>
  <si>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</si>
  <si>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</si>
  <si>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</si>
  <si>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</si>
  <si>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</si>
  <si>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</si>
  <si>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</si>
  <si>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</si>
  <si>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</si>
  <si>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</si>
  <si>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</si>
  <si>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</si>
  <si>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</si>
  <si>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</si>
  <si>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</si>
  <si>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</si>
  <si>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</si>
  <si>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</si>
  <si>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</si>
  <si>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</si>
  <si>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</si>
  <si>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</si>
  <si>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</si>
  <si>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</si>
  <si>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</si>
  <si>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</si>
  <si>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</si>
  <si>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</si>
  <si>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</si>
  <si>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</si>
  <si>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</si>
  <si>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</si>
  <si>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</si>
  <si>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</si>
  <si>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</si>
  <si>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</si>
  <si>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</si>
  <si>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</si>
  <si>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</si>
  <si>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</si>
  <si>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</si>
  <si>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</si>
  <si>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</si>
  <si>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</si>
  <si>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</si>
  <si>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</si>
  <si>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</si>
  <si>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</si>
  <si>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</si>
  <si>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</si>
  <si>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</si>
  <si>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</si>
  <si>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</si>
  <si>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</si>
  <si>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</si>
  <si>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</si>
  <si>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</si>
  <si>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</si>
  <si>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</si>
  <si>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</si>
  <si>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</si>
  <si>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</si>
  <si>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</si>
  <si>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</si>
  <si>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</si>
  <si>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</si>
  <si>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</si>
  <si>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</si>
  <si>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</si>
  <si>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</si>
  <si>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</si>
  <si>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</si>
  <si>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</si>
  <si>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</si>
  <si>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</si>
  <si>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</si>
  <si>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</si>
  <si>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</si>
  <si>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</si>
  <si>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</si>
  <si>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</si>
  <si>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</si>
  <si>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</si>
  <si>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</si>
  <si>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</si>
  <si>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</si>
  <si>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</si>
  <si>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</si>
  <si>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</si>
  <si>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</si>
  <si>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</si>
  <si>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</si>
  <si>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</si>
  <si>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</si>
  <si>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</si>
  <si>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</si>
  <si>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</si>
  <si>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</si>
  <si>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</si>
  <si>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</si>
  <si>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</si>
  <si>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</si>
  <si>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</si>
  <si>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</si>
  <si>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</si>
  <si>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</si>
  <si>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</si>
  <si>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</si>
  <si>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</si>
  <si>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</si>
  <si>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</si>
  <si>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</si>
  <si>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</si>
  <si>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</si>
  <si>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</si>
  <si>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</si>
  <si>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</si>
  <si>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</si>
  <si>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</si>
  <si>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</si>
  <si>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</si>
  <si>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</si>
  <si>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</si>
  <si>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</si>
  <si>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</si>
  <si>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</si>
  <si>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</si>
  <si>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</si>
  <si>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</si>
  <si>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</si>
  <si>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</si>
  <si>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</si>
  <si>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</si>
  <si>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</si>
  <si>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</si>
  <si>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</si>
  <si>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</si>
  <si>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</si>
  <si>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</si>
  <si>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</si>
  <si>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</si>
  <si>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</si>
  <si>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</si>
  <si>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</si>
  <si>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</si>
  <si>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</si>
  <si>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</si>
  <si>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</si>
  <si>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</si>
  <si>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</si>
  <si>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</si>
  <si>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</si>
  <si>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</si>
  <si>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</si>
  <si>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</si>
  <si>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</si>
  <si>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</si>
  <si>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</si>
  <si>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</si>
  <si>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</si>
  <si>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</si>
  <si>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</si>
  <si>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</si>
  <si>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</si>
  <si>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</si>
  <si>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</si>
  <si>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</si>
  <si>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</si>
  <si>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</si>
  <si>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</si>
  <si>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</si>
  <si>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</si>
  <si>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</si>
  <si>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</si>
  <si>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</si>
  <si>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</si>
  <si>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</si>
  <si>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</si>
  <si>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</si>
  <si>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</si>
  <si>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</si>
  <si>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</si>
  <si>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</si>
  <si>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</si>
  <si>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</si>
  <si>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</si>
  <si>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</si>
  <si>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</si>
  <si>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</si>
  <si>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</si>
  <si>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</si>
  <si>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</si>
  <si>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</si>
  <si>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</si>
  <si>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</si>
  <si>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</si>
  <si>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</si>
  <si>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</si>
  <si>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</si>
  <si>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</si>
  <si>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</si>
  <si>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</si>
  <si>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</si>
  <si>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</si>
  <si>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</si>
  <si>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</si>
  <si>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</si>
  <si>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</si>
  <si>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</si>
  <si>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</si>
  <si>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</si>
  <si>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</si>
  <si>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</si>
  <si>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</si>
  <si>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</si>
  <si>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</si>
  <si>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</si>
  <si>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</si>
  <si>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</si>
  <si>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</si>
  <si>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</si>
  <si>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</si>
  <si>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</si>
  <si>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</si>
  <si>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</si>
  <si>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</si>
  <si>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</si>
  <si>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</si>
  <si>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</si>
  <si>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</si>
  <si>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</si>
  <si>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</si>
  <si>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</si>
  <si>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</si>
  <si>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</si>
  <si>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</si>
  <si>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</si>
  <si>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</si>
  <si>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</si>
  <si>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</si>
  <si>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</si>
  <si>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</si>
  <si>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</si>
  <si>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</si>
  <si>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</si>
  <si>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</si>
  <si>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</si>
  <si>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</si>
  <si>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</si>
  <si>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</si>
  <si>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</si>
  <si>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</si>
  <si>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</si>
  <si>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</si>
  <si>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</si>
  <si>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</si>
  <si>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</si>
  <si>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</si>
  <si>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</si>
  <si>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</si>
  <si>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</si>
  <si>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</si>
  <si>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</si>
  <si>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</si>
  <si>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</si>
  <si>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</si>
  <si>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</si>
  <si>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</si>
  <si>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</si>
  <si>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</si>
  <si>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</si>
  <si>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</si>
  <si>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</si>
  <si>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</si>
  <si>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</si>
  <si>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</si>
  <si>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</si>
  <si>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</si>
  <si>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</si>
  <si>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</si>
  <si>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</si>
  <si>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</si>
  <si>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</si>
  <si>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</si>
  <si>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</si>
  <si>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</si>
  <si>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</si>
  <si>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</si>
  <si>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</si>
  <si>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</si>
  <si>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</si>
  <si>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</si>
  <si>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</si>
  <si>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</si>
  <si>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</si>
  <si>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</si>
  <si>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</si>
  <si>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</si>
  <si>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</si>
  <si>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</si>
  <si>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</si>
  <si>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</si>
  <si>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</si>
  <si>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</si>
  <si>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</si>
  <si>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</si>
  <si>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</si>
  <si>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</si>
  <si>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</si>
  <si>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</si>
  <si>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</si>
  <si>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</si>
  <si>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</si>
  <si>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</si>
  <si>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</si>
  <si>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</si>
  <si>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</si>
  <si>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</si>
  <si>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</si>
  <si>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</si>
  <si>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</si>
  <si>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</si>
  <si>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</si>
  <si>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</si>
  <si>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</si>
  <si>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</si>
  <si>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</si>
  <si>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</si>
  <si>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</si>
  <si>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</si>
  <si>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</si>
  <si>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</si>
  <si>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</si>
  <si>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</si>
  <si>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</si>
  <si>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</si>
  <si>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</si>
  <si>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</si>
  <si>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</si>
  <si>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</si>
  <si>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</si>
  <si>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</si>
  <si>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</si>
  <si>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</si>
  <si>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</si>
  <si>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</si>
  <si>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</si>
  <si>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</si>
  <si>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</si>
  <si>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</si>
  <si>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</si>
  <si>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</si>
  <si>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</si>
  <si>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</si>
  <si>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</si>
  <si>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</si>
  <si>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</si>
  <si>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</si>
  <si>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</si>
  <si>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</si>
  <si>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</si>
  <si>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</si>
  <si>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</si>
  <si>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</si>
  <si>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</si>
  <si>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</si>
  <si>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</si>
  <si>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</si>
  <si>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</si>
  <si>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</si>
  <si>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</si>
  <si>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</si>
  <si>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</si>
  <si>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</si>
  <si>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</si>
  <si>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</si>
  <si>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</si>
  <si>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</si>
  <si>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</si>
  <si>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</si>
  <si>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</si>
  <si>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</si>
  <si>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</si>
  <si>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</si>
  <si>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</si>
  <si>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</si>
  <si>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</si>
  <si>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</si>
  <si>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</si>
  <si>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</si>
  <si>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</si>
  <si>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</si>
  <si>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</si>
  <si>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</si>
  <si>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</si>
  <si>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</si>
  <si>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</si>
  <si>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</si>
  <si>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</si>
  <si>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</si>
  <si>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</si>
  <si>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</si>
  <si>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</si>
  <si>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</si>
  <si>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</si>
  <si>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</si>
  <si>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</si>
  <si>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</si>
  <si>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</si>
  <si>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</si>
  <si>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</si>
  <si>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</si>
  <si>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</si>
  <si>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</si>
  <si>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</si>
  <si>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</si>
  <si>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</si>
  <si>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</si>
  <si>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</si>
  <si>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</si>
  <si>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</si>
  <si>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</si>
  <si>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</si>
  <si>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</si>
  <si>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</si>
  <si>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</si>
  <si>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</si>
  <si>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</si>
  <si>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</si>
  <si>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</si>
  <si>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</si>
  <si>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</si>
  <si>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</si>
  <si>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</si>
  <si>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</si>
  <si>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</si>
  <si>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</si>
  <si>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</si>
  <si>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</si>
  <si>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</si>
  <si>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</si>
  <si>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</si>
  <si>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</si>
  <si>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</si>
  <si>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</si>
  <si>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</si>
  <si>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</si>
  <si>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</si>
  <si>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</si>
  <si>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</si>
  <si>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</si>
  <si>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</si>
  <si>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</si>
  <si>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</si>
  <si>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</si>
  <si>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</si>
  <si>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</si>
  <si>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</si>
  <si>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</si>
  <si>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</si>
  <si>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</si>
  <si>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</si>
  <si>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</si>
  <si>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</si>
  <si>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</si>
  <si>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</si>
  <si>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</si>
  <si>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</si>
  <si>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</si>
  <si>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</si>
  <si>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</si>
  <si>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</si>
  <si>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</si>
  <si>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</si>
  <si>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</si>
  <si>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</si>
  <si>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</si>
  <si>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</si>
  <si>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</si>
  <si>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</si>
  <si>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</si>
  <si>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</si>
  <si>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</si>
  <si>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</si>
  <si>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</si>
  <si>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</si>
  <si>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</si>
  <si>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</si>
  <si>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</si>
  <si>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</si>
  <si>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</si>
  <si>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</si>
  <si>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</si>
  <si>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</si>
  <si>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</si>
  <si>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</si>
  <si>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</si>
  <si>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</si>
  <si>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</si>
  <si>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</si>
  <si>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</si>
  <si>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</si>
  <si>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</si>
  <si>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</si>
  <si>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</si>
  <si>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</si>
  <si>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</si>
  <si>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</si>
  <si>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</si>
  <si>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</si>
  <si>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</si>
  <si>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</si>
  <si>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</si>
  <si>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</si>
  <si>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</si>
  <si>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</si>
  <si>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</si>
  <si>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</si>
  <si>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</si>
  <si>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</si>
  <si>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</si>
  <si>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</si>
  <si>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</si>
  <si>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</si>
  <si>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</si>
  <si>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</si>
  <si>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</si>
  <si>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</si>
  <si>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</si>
  <si>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</si>
  <si>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</si>
  <si>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</si>
  <si>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</si>
  <si>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</si>
  <si>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</si>
  <si>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</si>
  <si>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</si>
  <si>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</si>
  <si>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</si>
  <si>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</si>
  <si>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</si>
  <si>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</si>
  <si>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</si>
  <si>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</si>
  <si>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</si>
  <si>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</si>
  <si>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</si>
  <si>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</si>
  <si>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</si>
  <si>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</si>
  <si>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</si>
  <si>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</si>
  <si>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</si>
  <si>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</si>
  <si>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</si>
  <si>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</si>
  <si>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</si>
  <si>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</si>
  <si>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</si>
  <si>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</si>
  <si>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</si>
  <si>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</si>
  <si>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</si>
  <si>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</si>
  <si>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</si>
  <si>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</si>
  <si>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</si>
  <si>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</si>
  <si>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</si>
  <si>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</si>
  <si>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</si>
  <si>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</si>
  <si>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</si>
  <si>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</si>
  <si>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</si>
  <si>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</si>
  <si>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</si>
  <si>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</si>
  <si>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</si>
  <si>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</si>
  <si>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</si>
  <si>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</si>
  <si>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</si>
  <si>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</si>
  <si>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</si>
  <si>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</si>
  <si>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</si>
  <si>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</si>
  <si>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</si>
  <si>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</si>
  <si>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</si>
  <si>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</si>
  <si>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</si>
  <si>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</si>
  <si>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</si>
  <si>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</si>
  <si>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</si>
  <si>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</si>
  <si>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</si>
  <si>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</si>
  <si>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</si>
  <si>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</si>
  <si>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</si>
  <si>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</si>
  <si>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</si>
  <si>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</si>
  <si>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</si>
  <si>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</si>
  <si>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</si>
  <si>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</si>
  <si>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</si>
  <si>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</si>
  <si>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</si>
  <si>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</si>
  <si>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</si>
  <si>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</si>
  <si>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</si>
  <si>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</si>
  <si>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</si>
  <si>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</si>
  <si>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</si>
  <si>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</si>
  <si>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</si>
  <si>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</si>
  <si>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</si>
  <si>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</si>
  <si>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</si>
  <si>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</si>
  <si>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</si>
  <si>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</si>
  <si>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</si>
  <si>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</si>
  <si>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</si>
  <si>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</si>
  <si>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</si>
  <si>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</si>
  <si>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</si>
  <si>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</si>
  <si>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</si>
  <si>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</si>
  <si>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</si>
  <si>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</si>
  <si>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</si>
  <si>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</si>
  <si>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</si>
  <si>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</si>
  <si>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</si>
  <si>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</si>
  <si>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</si>
  <si>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</si>
  <si>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</si>
  <si>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</si>
  <si>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</si>
  <si>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</si>
  <si>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</si>
  <si>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</si>
  <si>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</si>
  <si>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</si>
  <si>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</si>
  <si>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</si>
  <si>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</si>
  <si>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</si>
  <si>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</si>
  <si>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</si>
  <si>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</si>
  <si>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</si>
  <si>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</si>
  <si>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</si>
  <si>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</si>
  <si>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</si>
  <si>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</si>
  <si>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</si>
  <si>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</si>
  <si>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</si>
  <si>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</si>
  <si>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</si>
  <si>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</si>
  <si>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</si>
  <si>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</si>
  <si>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</si>
  <si>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</si>
  <si>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</si>
  <si>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</si>
  <si>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</si>
  <si>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</si>
  <si>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</si>
  <si>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</si>
  <si>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</si>
  <si>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</si>
  <si>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</si>
  <si>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</si>
  <si>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</si>
  <si>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</si>
  <si>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</si>
  <si>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</si>
  <si>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</si>
  <si>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</si>
  <si>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</si>
  <si>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</si>
  <si>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</si>
  <si>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</si>
  <si>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</si>
  <si>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</si>
  <si>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</si>
  <si>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</si>
  <si>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</si>
  <si>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</si>
  <si>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</si>
  <si>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</si>
  <si>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</si>
  <si>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</si>
  <si>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</si>
  <si>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</si>
  <si>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</si>
  <si>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</si>
  <si>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</si>
  <si>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</si>
  <si>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</si>
  <si>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</si>
  <si>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</si>
  <si>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</si>
  <si>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</si>
  <si>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</si>
  <si>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</si>
  <si>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</si>
  <si>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</si>
  <si>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</si>
  <si>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</si>
  <si>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</si>
  <si>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</si>
  <si>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</si>
  <si>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</si>
  <si>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</si>
  <si>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</si>
  <si>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</si>
  <si>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</si>
  <si>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</si>
  <si>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</si>
  <si>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</si>
  <si>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</si>
  <si>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</si>
  <si>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</si>
  <si>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</si>
  <si>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</si>
  <si>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</si>
  <si>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</si>
  <si>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</si>
  <si>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</si>
  <si>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</si>
  <si>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</si>
  <si>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</si>
  <si>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</si>
  <si>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</si>
  <si>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</si>
  <si>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</si>
  <si>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</si>
  <si>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</si>
  <si>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</si>
  <si>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</si>
  <si>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</si>
  <si>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</si>
  <si>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</si>
  <si>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</si>
  <si>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</si>
  <si>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</si>
  <si>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</si>
  <si>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</si>
  <si>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</si>
  <si>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</si>
  <si>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</si>
  <si>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</si>
  <si>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</si>
  <si>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</si>
  <si>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</si>
  <si>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</si>
  <si>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</si>
  <si>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</si>
  <si>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</si>
  <si>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</si>
  <si>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</si>
  <si>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</si>
  <si>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</si>
  <si>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</si>
  <si>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</si>
  <si>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</si>
  <si>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</si>
  <si>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</si>
  <si>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</si>
  <si>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</si>
  <si>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</si>
  <si>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</si>
  <si>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</si>
  <si>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</si>
  <si>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</si>
  <si>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</si>
  <si>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</si>
  <si>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</si>
  <si>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</si>
  <si>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</si>
  <si>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</si>
  <si>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</si>
  <si>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</si>
  <si>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</si>
  <si>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</si>
  <si>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</si>
  <si>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</si>
  <si>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</si>
  <si>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</si>
  <si>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</si>
  <si>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</si>
  <si>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</si>
  <si>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</si>
  <si>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</si>
  <si>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</si>
  <si>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</si>
  <si>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</si>
  <si>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</si>
  <si>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</si>
  <si>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</si>
  <si>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</si>
  <si>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</si>
  <si>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</si>
  <si>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</si>
  <si>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</si>
  <si>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</si>
  <si>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</si>
  <si>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</si>
  <si>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</si>
  <si>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</si>
  <si>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</si>
  <si>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</si>
  <si>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</si>
  <si>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</si>
  <si>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</si>
  <si>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</si>
  <si>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</si>
  <si>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</si>
  <si>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</si>
  <si>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</si>
  <si>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</si>
  <si>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</si>
  <si>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</si>
  <si>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</si>
  <si>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</si>
  <si>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</si>
  <si>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</si>
  <si>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</si>
  <si>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</si>
  <si>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</si>
  <si>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</si>
  <si>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</si>
  <si>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</si>
  <si>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</si>
  <si>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</si>
  <si>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</si>
  <si>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</si>
  <si>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</si>
  <si>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</si>
  <si>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</si>
  <si>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</si>
  <si>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</si>
  <si>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</si>
  <si>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</si>
  <si>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</si>
  <si>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</si>
  <si>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</si>
  <si>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</si>
  <si>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</si>
  <si>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</si>
  <si>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</si>
  <si>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</si>
  <si>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</si>
  <si>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</si>
  <si>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</si>
  <si>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</si>
  <si>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</si>
  <si>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</si>
  <si>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</si>
  <si>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</si>
  <si>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</si>
  <si>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</si>
  <si>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</si>
  <si>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</si>
  <si>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</si>
  <si>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</si>
  <si>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Jonathan,Lucas</t>
  </si>
  <si>
    <t>Wei Yen, Suki, Zi Ming</t>
  </si>
  <si>
    <t>Suki, Zi Ming, Wei Yen</t>
  </si>
  <si>
    <t>Wei Jun,Suki, Alex</t>
  </si>
  <si>
    <t xml:space="preserve"> Jonathan</t>
  </si>
  <si>
    <t>Wei Yen, Alex,Ivan</t>
  </si>
  <si>
    <t>Wei Yen, Alex,Suki</t>
  </si>
  <si>
    <t>Wei Yen, Jia Leong, Alex</t>
  </si>
  <si>
    <t xml:space="preserve">Jia Leong, Wei Jun </t>
  </si>
  <si>
    <t>Wei Yen, Jia Leong</t>
  </si>
  <si>
    <t>23/9/2024 - 29/9/2024</t>
  </si>
  <si>
    <t>back to ipoh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</si>
</sst>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535305</xdr:colOff>
      <xdr:row>84</xdr:row>
      <xdr:rowOff>36541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1" t="s">
        <v>76</v>
      </c>
      <c r="B1" s="82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229</v>
      </c>
      <c r="M50" s="61"/>
    </row>
    <row r="51" spans="2:13">
      <c r="B51" s="387" t="s">
        <v>138</v>
      </c>
      <c r="D51" t="s">
        <v>478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229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524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524</v>
      </c>
      <c r="M50" s="61"/>
      <c r="N50" s="62"/>
    </row>
    <row r="51" spans="2:14">
      <c r="B51" s="387" t="s">
        <v>138</v>
      </c>
      <c r="D51" t="s">
        <v>478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820</v>
      </c>
    </row>
    <row r="49" spans="2:15">
      <c r="B49" s="387" t="s">
        <v>138</v>
      </c>
      <c r="D49" t="s">
        <v>821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844</v>
      </c>
    </row>
    <row r="49" spans="2:15">
      <c r="B49" s="387" t="s">
        <v>138</v>
      </c>
      <c r="D49" t="s">
        <v>845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983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1008</v>
      </c>
    </row>
    <row r="49" spans="2:15">
      <c r="B49" s="387" t="s">
        <v>138</v>
      </c>
      <c r="D49" t="s">
        <v>1009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1202</v>
      </c>
    </row>
    <row r="51" spans="2:15">
      <c r="B51" s="387" t="s">
        <v>138</v>
      </c>
      <c r="D51" t="s">
        <v>1102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D52" t="s">
        <v>1209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1483</v>
      </c>
    </row>
    <row r="33" spans="2:15">
      <c r="B33" s="56"/>
      <c r="D33" s="246" t="s">
        <v>1484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5" spans="2:15">
      <c r="B35" s="127" t="s">
        <v>136</v>
      </c>
      <c r="D35" s="247" t="s">
        <v>1485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1646</v>
      </c>
      <c r="F35">
        <v>44</v>
      </c>
      <c r="M35" s="61"/>
      <c r="N35" s="62"/>
      <c r="O35" s="61"/>
    </row>
    <row r="36" spans="5:15" hidden="1">
      <c r="E36" s="254" t="s">
        <v>1647</v>
      </c>
      <c r="F36">
        <f>16+24</f>
        <v>40</v>
      </c>
      <c r="M36" s="61"/>
      <c r="N36" s="62"/>
      <c r="O36" s="61"/>
    </row>
    <row r="37" spans="5:15" hidden="1">
      <c r="E37" s="254" t="s">
        <v>1648</v>
      </c>
      <c r="F37">
        <f>5+4+4+5.5+5.5+3+5+6+3</f>
        <v>41</v>
      </c>
      <c r="M37" s="61"/>
      <c r="N37" s="62"/>
      <c r="O37" s="61"/>
    </row>
    <row r="38" spans="5:15" hidden="1">
      <c r="E38" s="254" t="s">
        <v>1649</v>
      </c>
      <c r="F38">
        <f>3+2+2+1+1+3+3</f>
        <v>15</v>
      </c>
      <c r="M38" s="61"/>
      <c r="N38" s="62"/>
      <c r="O38" s="61"/>
    </row>
    <row r="39" spans="5:15" hidden="1">
      <c r="E39" s="254" t="s">
        <v>1650</v>
      </c>
      <c r="F39">
        <f>26+16</f>
        <v>42</v>
      </c>
    </row>
    <row r="40" spans="5:15" hidden="1">
      <c r="E40" s="254" t="s">
        <v>1651</v>
      </c>
      <c r="F40">
        <f>38+24</f>
        <v>62</v>
      </c>
    </row>
    <row r="41" spans="5:15" hidden="1">
      <c r="E41" s="254" t="s">
        <v>1652</v>
      </c>
      <c r="F41">
        <v>15</v>
      </c>
    </row>
    <row r="42" spans="5:15" hidden="1">
      <c r="E42" s="254" t="s">
        <v>1653</v>
      </c>
      <c r="F42">
        <v>14</v>
      </c>
    </row>
    <row r="43" spans="5:15" hidden="1">
      <c r="E43" s="254" t="s">
        <v>1654</v>
      </c>
      <c r="F43">
        <v>11</v>
      </c>
    </row>
    <row r="44" spans="5:15" hidden="1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0" spans="2:22">
      <c r="D30" t="s">
        <v>1732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1483</v>
      </c>
    </row>
    <row r="24" spans="2:22">
      <c r="B24" s="56"/>
      <c r="D24" s="58" t="s">
        <v>1484</v>
      </c>
    </row>
    <row r="27" spans="2:22">
      <c r="B27" s="127" t="s">
        <v>136</v>
      </c>
      <c r="D27" s="167" t="s">
        <v>1797</v>
      </c>
    </row>
    <row r="29" spans="2:2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67" t="s">
        <v>1818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>
      <c r="D32" s="103" t="s">
        <v>707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  <row r="27" spans="2:2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8" t="s">
        <v>2129</v>
      </c>
      <c r="C60" s="848"/>
      <c r="D60" s="848"/>
      <c r="E60" s="848"/>
    </row>
    <row r="61" spans="1:15">
      <c r="B61" s="848" t="s">
        <v>2130</v>
      </c>
      <c r="C61" s="848"/>
      <c r="D61" s="826"/>
      <c r="E61" s="826"/>
      <c r="F61" s="826"/>
    </row>
    <row r="62" spans="1:15">
      <c r="B62" s="848" t="s">
        <v>2131</v>
      </c>
      <c r="C62" s="848"/>
      <c r="D62" s="848"/>
      <c r="E62" s="848"/>
      <c r="F62" s="848"/>
    </row>
    <row r="63" spans="1:15">
      <c r="B63" s="848" t="s">
        <v>2132</v>
      </c>
      <c r="C63" s="848"/>
      <c r="D63" s="848"/>
      <c r="E63" s="848"/>
      <c r="F63" s="848"/>
    </row>
    <row r="64" spans="1:1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15" zoomScale="102" zoomScaleNormal="115" workbookViewId="0">
      <selection activeCell="J21" sqref="J2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H7" zoomScale="105" zoomScaleNormal="115" workbookViewId="0">
      <selection activeCell="O8" sqref="O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4" zoomScale="92" zoomScaleNormal="115" workbookViewId="0">
      <selection activeCell="K18" sqref="K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F4" zoomScale="112" zoomScaleNormal="115" workbookViewId="0">
      <selection activeCell="I18" sqref="I18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H9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M1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4" zoomScale="115" zoomScaleNormal="115" workbookViewId="0">
      <pane xSplit="4" topLeftCell="G4" activePane="topRight" state="frozen"/>
      <selection pane="topRight" activeCell="H26" sqref="H26"/>
      <selection activeCell="G17" sqref="G1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0</v>
      </c>
      <c r="O10" s="803" t="s">
        <v>2137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0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2460</v>
      </c>
      <c r="J15" s="458"/>
      <c r="K15" s="460"/>
      <c r="L15" s="61"/>
      <c r="M15" s="647" t="s">
        <v>67</v>
      </c>
      <c r="N15" s="551">
        <f>COUNTIF(E7:K44, "*Jia Leong*")/2</f>
        <v>5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2461</v>
      </c>
      <c r="H16" s="808" t="s">
        <v>2459</v>
      </c>
      <c r="I16" s="808" t="s">
        <v>2460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2462</v>
      </c>
      <c r="H17" s="808" t="s">
        <v>2459</v>
      </c>
      <c r="I17" s="808" t="s">
        <v>2460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2463</v>
      </c>
      <c r="H18" s="261" t="s">
        <v>2464</v>
      </c>
      <c r="I18" s="452" t="s">
        <v>2425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2463</v>
      </c>
      <c r="H19" s="261" t="s">
        <v>2157</v>
      </c>
      <c r="I19" s="452" t="s">
        <v>2425</v>
      </c>
      <c r="J19" s="458"/>
      <c r="K19" s="460"/>
      <c r="L19" s="61"/>
      <c r="M19" s="650" t="s">
        <v>110</v>
      </c>
      <c r="N19" s="326">
        <f>COUNTIF(E7:K44, "*QiAn*")/2</f>
        <v>2.5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/>
      <c r="I20" s="452" t="s">
        <v>2425</v>
      </c>
      <c r="J20" s="458"/>
      <c r="K20" s="460"/>
      <c r="L20" s="61"/>
      <c r="M20" s="646" t="s">
        <v>163</v>
      </c>
      <c r="N20" s="326">
        <f>COUNTIF(E7:K44, "*Wei Jun*")/2</f>
        <v>5.5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/>
      <c r="I21" s="452" t="s">
        <v>2425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/>
      <c r="K22" s="460"/>
      <c r="L22" s="61"/>
      <c r="M22" s="646" t="s">
        <v>1956</v>
      </c>
      <c r="N22" s="327">
        <f>COUNTIF(E7:K44, "*Ivan*")/2</f>
        <v>3</v>
      </c>
      <c r="O22" s="802" t="s">
        <v>1977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/>
      <c r="K23" s="460"/>
      <c r="L23" s="61"/>
      <c r="M23" s="646" t="s">
        <v>1963</v>
      </c>
      <c r="N23" s="326">
        <f>COUNTIF(E7:K44, "*Lucas*")/2</f>
        <v>3.5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2465</v>
      </c>
      <c r="H24" s="261"/>
      <c r="I24" s="452" t="s">
        <v>2422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2466</v>
      </c>
      <c r="H25" s="261" t="s">
        <v>67</v>
      </c>
      <c r="I25" s="452" t="s">
        <v>2422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2466</v>
      </c>
      <c r="H26" s="261" t="s">
        <v>67</v>
      </c>
      <c r="I26" s="452"/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2466</v>
      </c>
      <c r="H27" s="261" t="s">
        <v>67</v>
      </c>
      <c r="I27" s="452"/>
      <c r="J27" s="458"/>
      <c r="K27" s="460"/>
      <c r="L27" s="61"/>
      <c r="M27" s="650" t="s">
        <v>2157</v>
      </c>
      <c r="N27" s="654">
        <f>COUNTIF(E7:K44, "*Jonathan*")/2</f>
        <v>5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306"/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 t="s">
        <v>1899</v>
      </c>
      <c r="I29" s="306"/>
      <c r="J29" s="458"/>
      <c r="K29" s="460"/>
      <c r="L29" s="61"/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 t="s">
        <v>1899</v>
      </c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 t="s">
        <v>1899</v>
      </c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 t="s">
        <v>1899</v>
      </c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 t="s">
        <v>1899</v>
      </c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25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2471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ca="1">IF(NOW() &lt; $H$49 + TIME(23,50,0), IF(AND(N11&lt;5, O11=""), "penalty of RM5 per hour", ""), P11)</f>
        <v>penalty of RM5 per hour</v>
      </c>
      <c r="Q11" s="785">
        <f ca="1">IF(NOW() &lt; $H$49 + TIME(23,50,0), IF(AND(N11&lt;5, O11=""), (5-N11)*5, ""), Q11)</f>
        <v>25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25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25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0</v>
      </c>
      <c r="O25" s="801"/>
      <c r="P25" s="797" t="str">
        <f ca="1">IF(NOW() &lt; $H$49 + TIME(23,50,0), IF(AND(N25&lt;5, O25=""), "penalty of RM5 per hour", ""), P25)</f>
        <v>penalty of RM5 per hour</v>
      </c>
      <c r="Q25" s="785">
        <f ca="1">IF(NOW() &lt; $H$49 + TIME(23,50,0), IF(AND(N25&lt;5, O25=""), (5-N25)*5, ""), Q25)</f>
        <v>25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2024-09-18T09:34:28Z</dcterms:modified>
  <cp:category/>
  <cp:contentStatus/>
</cp:coreProperties>
</file>