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04"/>
  <workbookPr filterPrivacy="1"/>
  <xr:revisionPtr revIDLastSave="22097" documentId="101_{C41BB324-3EAE-5148-95F2-E4AD19BF45B2}" xr6:coauthVersionLast="47" xr6:coauthVersionMax="47" xr10:uidLastSave="{A8C2A33E-33B0-49C8-87A9-4279363ECC00}"/>
  <bookViews>
    <workbookView xWindow="-120" yWindow="-120" windowWidth="29040" windowHeight="15720" firstSheet="119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state="hidden" r:id="rId115"/>
    <sheet name="3 June 2024 " sheetId="94" state="hidden" r:id="rId116"/>
    <sheet name="17 June 2024  " sheetId="96" state="hidden" r:id="rId117"/>
    <sheet name="24 June 2024 " sheetId="97" state="hidden" r:id="rId118"/>
    <sheet name="10 June 2024 " sheetId="95" state="hidden" r:id="rId119"/>
    <sheet name="1 July 2024 " sheetId="98" r:id="rId120"/>
    <sheet name="15 July 2024  " sheetId="100" state="hidden" r:id="rId121"/>
    <sheet name="22 July 2024  " sheetId="101" state="hidden" r:id="rId122"/>
    <sheet name="29 July 2024  " sheetId="102" state="hidden" r:id="rId123"/>
    <sheet name="8 July 2024  " sheetId="99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6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9" i="99" l="1" a="1"/>
  <c r="L29" i="99"/>
  <c r="L28" i="99" a="1"/>
  <c r="L28" i="99"/>
  <c r="L23" i="99" a="1"/>
  <c r="L23" i="99"/>
  <c r="L22" i="99" a="1"/>
  <c r="L22" i="99"/>
  <c r="L21" i="99" a="1"/>
  <c r="L21" i="99"/>
  <c r="L20" i="99" a="1"/>
  <c r="L20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L13" i="98" a="1"/>
  <c r="L13" i="98" s="1"/>
  <c r="L15" i="98" a="1"/>
  <c r="L15" i="98" s="1"/>
  <c r="L29" i="98" a="1"/>
  <c r="L29" i="98" s="1"/>
  <c r="L28" i="98" a="1"/>
  <c r="L28" i="98" s="1"/>
  <c r="L27" i="98" a="1"/>
  <c r="L27" i="98" s="1"/>
  <c r="L26" i="98" a="1"/>
  <c r="L26" i="98" s="1"/>
  <c r="L25" i="98" a="1"/>
  <c r="L25" i="98" s="1"/>
  <c r="L24" i="98" a="1"/>
  <c r="L24" i="98" s="1"/>
  <c r="L23" i="98" a="1"/>
  <c r="L23" i="98" s="1"/>
  <c r="L22" i="98" a="1"/>
  <c r="L22" i="98" s="1"/>
  <c r="L21" i="98" a="1"/>
  <c r="L21" i="98" s="1"/>
  <c r="L20" i="98" a="1"/>
  <c r="L20" i="98" s="1"/>
  <c r="L19" i="98" a="1"/>
  <c r="L19" i="98" s="1"/>
  <c r="L18" i="98" a="1"/>
  <c r="L18" i="98" s="1"/>
  <c r="L17" i="98" a="1"/>
  <c r="L17" i="98" s="1"/>
  <c r="L16" i="98" a="1"/>
  <c r="L16" i="98" s="1"/>
  <c r="L14" i="98" a="1"/>
  <c r="L14" i="98" s="1"/>
  <c r="L12" i="98" a="1"/>
  <c r="L12" i="98" s="1"/>
  <c r="L11" i="98" a="1"/>
  <c r="L11" i="98" s="1"/>
  <c r="L10" i="98" a="1"/>
  <c r="L10" i="98" s="1"/>
  <c r="L9" i="98" a="1"/>
  <c r="L9" i="98" s="1"/>
  <c r="L30" i="98" a="1"/>
  <c r="L30" i="98" s="1"/>
  <c r="L8" i="98" a="1"/>
  <c r="L8" i="98" s="1"/>
  <c r="L7" i="98" a="1"/>
  <c r="L7" i="98" s="1"/>
  <c r="L6" i="98" a="1"/>
  <c r="L6" i="98" s="1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<sst xmlns="http://schemas.openxmlformats.org/spreadsheetml/2006/main" count="25735" uniqueCount="2216">
  <si>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</si>
  <si>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</si>
  <si>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</si>
  <si>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</si>
  <si>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</si>
  <si>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</si>
  <si>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</si>
  <si>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</si>
  <si>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</si>
  <si>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</si>
  <si>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</si>
  <si>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</si>
  <si>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</si>
  <si>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</si>
  <si>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</si>
  <si>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</si>
  <si>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</si>
  <si>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</si>
  <si>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</si>
  <si>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</si>
  <si>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</si>
  <si>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</si>
  <si>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</si>
  <si>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</si>
  <si>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</si>
  <si>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</si>
  <si>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</si>
  <si>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</si>
  <si>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</si>
  <si>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</si>
  <si>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</si>
  <si>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</si>
  <si>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</si>
  <si>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</si>
  <si>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</si>
  <si>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</si>
  <si>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</si>
  <si>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</si>
  <si>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</si>
  <si>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</si>
  <si>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</si>
  <si>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</si>
  <si>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</si>
  <si>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</si>
  <si>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</si>
  <si>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</si>
  <si>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</si>
  <si>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</si>
  <si>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</si>
  <si>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</si>
  <si>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</si>
  <si>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</si>
  <si>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</si>
  <si>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</si>
  <si>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</si>
  <si>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</si>
  <si>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</si>
  <si>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</si>
  <si>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</si>
  <si>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</si>
  <si>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</si>
  <si>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</si>
  <si>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</si>
  <si>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</si>
  <si>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</si>
  <si>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</si>
  <si>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</si>
  <si>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</si>
  <si>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</si>
  <si>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</si>
  <si>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</si>
  <si>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</si>
  <si>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</si>
  <si>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</si>
  <si>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</si>
  <si>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</si>
  <si>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</si>
  <si>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</si>
  <si>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</si>
  <si>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</si>
  <si>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</si>
  <si>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</si>
  <si>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</si>
  <si>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</si>
  <si>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</si>
  <si>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</si>
  <si>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</si>
  <si>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</si>
  <si>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</si>
  <si>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</si>
  <si>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</si>
  <si>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</si>
  <si>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</si>
  <si>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</si>
  <si>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</si>
  <si>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</si>
  <si>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</si>
  <si>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</si>
  <si>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</si>
  <si>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</si>
  <si>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</si>
  <si>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</si>
  <si>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</si>
  <si>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</si>
  <si>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</si>
  <si>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</si>
  <si>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</si>
  <si>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</si>
  <si>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</si>
  <si>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</si>
  <si>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</si>
  <si>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</si>
  <si>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</si>
  <si>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</si>
  <si>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</si>
  <si>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</si>
  <si>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</si>
  <si>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</si>
  <si>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</si>
  <si>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</si>
  <si>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</si>
  <si>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</si>
  <si>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</si>
  <si>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</si>
  <si>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</si>
  <si>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</si>
  <si>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</si>
  <si>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</si>
  <si>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</si>
  <si>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</si>
  <si>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</si>
  <si>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</si>
  <si>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</si>
  <si>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</si>
  <si>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</si>
  <si>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</si>
  <si>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</si>
  <si>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</si>
  <si>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</si>
  <si>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</si>
  <si>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</si>
  <si>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</si>
  <si>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</si>
  <si>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</si>
  <si>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</si>
  <si>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</si>
  <si>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</si>
  <si>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</si>
  <si>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</si>
  <si>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</si>
  <si>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</si>
  <si>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</si>
  <si>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</si>
  <si>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</si>
  <si>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</si>
  <si>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</si>
  <si>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</si>
  <si>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</si>
  <si>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</si>
  <si>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</si>
  <si>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</si>
  <si>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</si>
  <si>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</si>
  <si>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</si>
  <si>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</si>
  <si>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</si>
  <si>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</si>
  <si>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</si>
  <si>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</si>
  <si>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</si>
  <si>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</si>
  <si>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</si>
  <si>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</si>
  <si>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</si>
  <si>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</si>
  <si>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</si>
  <si>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</si>
  <si>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</si>
  <si>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</si>
  <si>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</si>
  <si>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</si>
  <si>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</si>
  <si>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</si>
  <si>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</si>
  <si>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</si>
  <si>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</si>
  <si>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</si>
  <si>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</si>
  <si>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</si>
  <si>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</si>
  <si>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</si>
  <si>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</si>
  <si>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</si>
  <si>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</si>
  <si>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</si>
  <si>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</si>
  <si>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</si>
  <si>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</si>
  <si>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</si>
  <si>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</si>
  <si>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</si>
  <si>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</si>
  <si>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</si>
  <si>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</si>
  <si>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</si>
  <si>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</si>
  <si>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</si>
  <si>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</si>
  <si>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</si>
  <si>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</si>
  <si>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</si>
  <si>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</si>
  <si>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</si>
  <si>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</si>
  <si>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</si>
  <si>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</si>
  <si>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</si>
  <si>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</si>
  <si>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</si>
  <si>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</si>
  <si>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</si>
  <si>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</si>
  <si>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</si>
  <si>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</si>
  <si>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</si>
  <si>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</si>
  <si>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</si>
  <si>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</si>
  <si>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</si>
  <si>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</si>
  <si>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</si>
  <si>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</si>
  <si>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</si>
  <si>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</si>
  <si>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</si>
  <si>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</si>
  <si>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</si>
  <si>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</si>
  <si>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</si>
  <si>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</si>
  <si>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</si>
  <si>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</si>
  <si>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</si>
  <si>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</si>
  <si>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</si>
  <si>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</si>
  <si>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</si>
  <si>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</si>
  <si>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</si>
  <si>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</si>
  <si>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</si>
  <si>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</si>
  <si>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</si>
  <si>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</si>
  <si>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</si>
  <si>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</si>
  <si>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</si>
  <si>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</si>
  <si>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</si>
  <si>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</si>
  <si>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</si>
  <si>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</si>
  <si>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</si>
  <si>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</si>
  <si>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</si>
  <si>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</si>
  <si>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</si>
  <si>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</si>
  <si>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</si>
  <si>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</si>
  <si>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</si>
  <si>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</si>
  <si>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</si>
  <si>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</si>
  <si>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</si>
  <si>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</si>
  <si>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</si>
  <si>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</si>
  <si>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</si>
  <si>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</si>
  <si>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</si>
  <si>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</si>
  <si>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</si>
  <si>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</si>
  <si>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</si>
  <si>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</si>
  <si>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</si>
  <si>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</si>
  <si>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</si>
  <si>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</si>
  <si>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</si>
  <si>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</si>
  <si>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</si>
  <si>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</si>
  <si>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</si>
  <si>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</si>
  <si>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</si>
  <si>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</si>
  <si>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</si>
  <si>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</si>
  <si>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</si>
  <si>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</si>
  <si>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</si>
  <si>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</si>
  <si>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</si>
  <si>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</si>
  <si>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</si>
  <si>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</si>
  <si>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</si>
  <si>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</si>
  <si>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</si>
  <si>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</si>
  <si>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</si>
  <si>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</si>
  <si>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</si>
  <si>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</si>
  <si>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</si>
  <si>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</si>
  <si>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</si>
  <si>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</si>
  <si>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</si>
  <si>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</si>
  <si>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</si>
  <si>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</si>
  <si>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</si>
  <si>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</si>
  <si>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</si>
  <si>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</si>
  <si>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</si>
  <si>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</si>
  <si>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</si>
  <si>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</si>
  <si>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</si>
  <si>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</si>
  <si>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</si>
  <si>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</si>
  <si>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</si>
  <si>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</si>
  <si>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</si>
  <si>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</si>
  <si>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</si>
  <si>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</si>
  <si>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</si>
  <si>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</si>
  <si>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</si>
  <si>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</si>
  <si>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</si>
  <si>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</si>
  <si>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</si>
  <si>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</si>
  <si>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</si>
  <si>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</si>
  <si>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</si>
  <si>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</si>
  <si>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</si>
  <si>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</si>
  <si>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</si>
  <si>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</si>
  <si>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</si>
  <si>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</si>
  <si>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</si>
  <si>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</si>
  <si>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</si>
  <si>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</si>
  <si>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</si>
  <si>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</si>
  <si>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</si>
  <si>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</si>
  <si>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</si>
  <si>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</si>
  <si>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</si>
  <si>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</si>
  <si>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</si>
  <si>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</si>
  <si>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</si>
  <si>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</si>
  <si>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</si>
  <si>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</si>
  <si>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</si>
  <si>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</si>
  <si>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</si>
  <si>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</si>
  <si>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</si>
  <si>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</si>
  <si>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</si>
  <si>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</si>
  <si>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</si>
  <si>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</si>
  <si>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</si>
  <si>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</si>
  <si>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</si>
  <si>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</si>
  <si>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</si>
  <si>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</si>
  <si>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</si>
  <si>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</si>
  <si>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</si>
  <si>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</si>
  <si>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</si>
  <si>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</si>
  <si>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</si>
  <si>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</si>
  <si>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</si>
  <si>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</si>
  <si>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</si>
  <si>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</si>
  <si>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</si>
  <si>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</si>
  <si>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</si>
  <si>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</si>
  <si>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</si>
  <si>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</si>
  <si>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</si>
  <si>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</si>
  <si>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</si>
  <si>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</si>
  <si>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</si>
  <si>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</si>
  <si>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</si>
  <si>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</si>
  <si>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</si>
  <si>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</si>
  <si>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</si>
  <si>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</si>
  <si>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</si>
  <si>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</si>
  <si>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</si>
  <si>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</si>
  <si>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</si>
  <si>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</si>
  <si>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</si>
  <si>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</si>
  <si>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</si>
  <si>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</si>
  <si>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</si>
  <si>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</si>
  <si>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</si>
  <si>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</si>
  <si>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</si>
  <si>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</si>
  <si>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</si>
  <si>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</si>
  <si>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</si>
  <si>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</si>
  <si>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</si>
  <si>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</si>
  <si>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</si>
  <si>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</si>
  <si>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</si>
  <si>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</si>
  <si>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</si>
  <si>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</si>
  <si>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</si>
  <si>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</si>
  <si>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</si>
  <si>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</si>
  <si>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</si>
  <si>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</si>
  <si>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</si>
  <si>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</si>
  <si>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</si>
  <si>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</si>
  <si>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</si>
  <si>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</si>
  <si>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</si>
  <si>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</si>
  <si>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</si>
  <si>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</si>
  <si>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</si>
  <si>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</si>
  <si>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</si>
  <si>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</si>
  <si>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</si>
  <si>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</si>
  <si>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</si>
  <si>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</si>
  <si>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</si>
  <si>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</si>
  <si>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</si>
  <si>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</si>
  <si>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</si>
  <si>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</si>
  <si>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</si>
  <si>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</si>
  <si>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</si>
  <si>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</si>
  <si>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</si>
  <si>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</si>
  <si>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</si>
  <si>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</si>
  <si>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</si>
  <si>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</si>
  <si>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</si>
  <si>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</si>
  <si>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</si>
  <si>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</si>
  <si>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</si>
  <si>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</si>
  <si>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</si>
  <si>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</si>
  <si>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</si>
  <si>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</si>
  <si>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</si>
  <si>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</si>
  <si>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</si>
  <si>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</si>
  <si>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</si>
  <si>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</si>
  <si>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</si>
  <si>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</si>
  <si>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</si>
  <si>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</si>
  <si>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</si>
  <si>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</si>
  <si>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</si>
  <si>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</si>
  <si>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</si>
  <si>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</si>
  <si>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</si>
  <si>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</si>
  <si>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</si>
  <si>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</si>
  <si>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</si>
  <si>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</si>
  <si>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</si>
  <si>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</si>
  <si>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</si>
  <si>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</si>
  <si>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</si>
  <si>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</si>
  <si>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</si>
  <si>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</si>
  <si>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</si>
  <si>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</si>
  <si>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</si>
  <si>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</si>
  <si>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</si>
  <si>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</si>
  <si>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</si>
  <si>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</si>
  <si>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</si>
  <si>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</si>
  <si>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</si>
  <si>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</si>
  <si>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</si>
  <si>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</si>
  <si>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</si>
  <si>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</si>
  <si>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</si>
  <si>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</si>
  <si>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</si>
  <si>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</si>
  <si>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</si>
  <si>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</si>
  <si>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</si>
  <si>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</si>
  <si>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</si>
  <si>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</si>
  <si>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</si>
  <si>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</si>
  <si>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</si>
  <si>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</si>
  <si>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</si>
  <si>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</si>
  <si>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</si>
  <si>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</si>
  <si>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</si>
  <si>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</si>
  <si>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</si>
  <si>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</si>
  <si>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</si>
  <si>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</si>
  <si>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</si>
  <si>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</si>
  <si>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</si>
  <si>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</si>
  <si>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</si>
  <si>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</si>
  <si>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</si>
  <si>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</si>
  <si>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</si>
  <si>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</si>
  <si>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</si>
  <si>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</si>
  <si>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</si>
  <si>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</si>
  <si>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</si>
  <si>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</si>
  <si>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</si>
  <si>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</si>
  <si>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</si>
  <si>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</si>
  <si>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</si>
  <si>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</si>
  <si>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</si>
  <si>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</si>
  <si>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</si>
  <si>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</si>
  <si>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</si>
  <si>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</si>
  <si>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</si>
  <si>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</si>
  <si>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</si>
  <si>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</si>
  <si>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</si>
  <si>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</si>
  <si>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</si>
  <si>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</si>
  <si>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</si>
  <si>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</si>
  <si>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</si>
  <si>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</si>
  <si>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</si>
  <si>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</si>
  <si>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</si>
  <si>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</si>
  <si>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</si>
  <si>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</si>
  <si>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</si>
  <si>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</si>
  <si>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</si>
  <si>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</si>
  <si>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</si>
  <si>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</si>
  <si>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</si>
  <si>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</si>
  <si>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</si>
  <si>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</si>
  <si>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</si>
  <si>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</si>
  <si>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</si>
  <si>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</si>
  <si>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</si>
  <si>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</si>
  <si>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</si>
  <si>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</si>
  <si>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</si>
  <si>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</si>
  <si>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</si>
  <si>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</si>
  <si>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</si>
  <si>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</si>
  <si>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</si>
  <si>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</si>
  <si>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</si>
  <si>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</si>
  <si>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</si>
  <si>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</si>
  <si>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</si>
  <si>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</si>
  <si>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</si>
  <si>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</si>
  <si>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</si>
  <si>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</si>
  <si>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</si>
  <si>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</si>
  <si>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</si>
  <si>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</si>
  <si>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</si>
  <si>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</si>
  <si>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</si>
  <si>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</si>
  <si>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</si>
  <si>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</si>
  <si>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</si>
  <si>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</si>
  <si>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</si>
  <si>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</si>
  <si>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</si>
  <si>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</si>
  <si>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</si>
  <si>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</si>
  <si>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</si>
  <si>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</si>
  <si>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</si>
  <si>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</si>
  <si>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</si>
  <si>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</si>
  <si>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</si>
  <si>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</si>
  <si>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</si>
  <si>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</si>
  <si>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</si>
  <si>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</si>
  <si>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</si>
  <si>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</si>
  <si>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</si>
  <si>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</si>
  <si>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</si>
  <si>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</si>
  <si>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</si>
  <si>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</si>
  <si>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</si>
  <si>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</si>
  <si>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</si>
  <si>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</si>
  <si>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</si>
  <si>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</si>
  <si>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</si>
  <si>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</si>
  <si>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</si>
  <si>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</si>
  <si>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</si>
  <si>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</si>
  <si>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</si>
  <si>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</si>
  <si>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</si>
  <si>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</si>
  <si>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</si>
  <si>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</si>
  <si>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</si>
  <si>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</si>
  <si>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</si>
  <si>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</si>
  <si>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</si>
  <si>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</si>
  <si>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</si>
  <si>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</si>
  <si>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</si>
  <si>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</si>
  <si>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</si>
  <si>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</si>
  <si>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</si>
  <si>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</si>
  <si>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</si>
  <si>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</si>
  <si>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</si>
  <si>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</si>
  <si>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</si>
  <si>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</si>
  <si>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</si>
  <si>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</si>
  <si>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</si>
  <si>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</si>
  <si>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</si>
  <si>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</si>
  <si>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</si>
  <si>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</si>
  <si>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</si>
  <si>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</si>
  <si>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</si>
  <si>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</si>
  <si>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</si>
  <si>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</si>
  <si>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</si>
  <si>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</si>
  <si>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</si>
  <si>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</si>
  <si>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</si>
  <si>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</si>
  <si>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</si>
  <si>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</si>
  <si>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</si>
  <si>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</si>
  <si>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</si>
  <si>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</si>
  <si>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</si>
  <si>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</si>
  <si>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</si>
  <si>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</si>
  <si>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</si>
  <si>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</si>
  <si>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</si>
  <si>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</si>
  <si>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</si>
  <si>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</si>
  <si>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</si>
  <si>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</si>
  <si>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</si>
  <si>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</si>
  <si>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</si>
  <si>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</si>
  <si>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</si>
  <si>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</si>
  <si>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</si>
  <si>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</si>
  <si>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</si>
  <si>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</si>
  <si>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</si>
  <si>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</si>
  <si>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</si>
  <si>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</si>
  <si>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</si>
  <si>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</si>
  <si>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</si>
  <si>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</si>
  <si>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</si>
  <si>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</si>
  <si>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</si>
  <si>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</si>
  <si>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</si>
  <si>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</si>
  <si>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</si>
  <si>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</si>
  <si>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</si>
  <si>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</si>
  <si>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</si>
  <si>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</si>
  <si>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</si>
  <si>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</si>
  <si>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</si>
  <si>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</si>
  <si>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</si>
  <si>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</si>
  <si>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</si>
  <si>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</si>
  <si>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</si>
  <si>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</si>
  <si>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</si>
  <si>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</si>
  <si>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</si>
  <si>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</si>
  <si>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</si>
  <si>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</si>
  <si>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</si>
  <si>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</si>
  <si>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</si>
  <si>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</si>
  <si>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</si>
  <si>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</si>
  <si>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</si>
  <si>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</si>
  <si>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</si>
  <si>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</si>
  <si>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</si>
  <si>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</si>
  <si>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</si>
  <si>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</si>
  <si>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</si>
  <si>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</si>
  <si>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</si>
  <si>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</si>
  <si>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</si>
  <si>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</si>
  <si>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</si>
  <si>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</si>
  <si>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</si>
  <si>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</si>
  <si>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</si>
  <si>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</si>
  <si>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</si>
  <si>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</si>
  <si>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</si>
  <si>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</si>
  <si>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</si>
  <si>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</si>
  <si>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</si>
  <si>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</si>
  <si>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</si>
  <si>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</si>
  <si>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</si>
  <si>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</si>
  <si>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</si>
  <si>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</si>
  <si>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</si>
  <si>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</si>
  <si>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</si>
  <si>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</si>
  <si>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</si>
  <si>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</si>
  <si>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</si>
  <si>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</si>
  <si>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</si>
  <si>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</si>
  <si>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</si>
  <si>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</si>
  <si>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</si>
  <si>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</si>
  <si>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</si>
  <si>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</si>
  <si>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</si>
  <si>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</si>
  <si>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</si>
  <si>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</si>
  <si>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</si>
  <si>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</si>
  <si>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</si>
  <si>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</si>
  <si>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</si>
  <si>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</si>
  <si>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</si>
  <si>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</si>
  <si>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</si>
  <si>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</si>
  <si>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</si>
  <si>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</si>
  <si>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</si>
  <si>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</si>
  <si>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</si>
  <si>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</si>
  <si>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</si>
  <si>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</si>
  <si>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</si>
  <si>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</si>
  <si>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</si>
  <si>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</si>
  <si>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</si>
  <si>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</si>
  <si>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</si>
  <si>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</si>
  <si>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</si>
  <si>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</si>
  <si>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</si>
  <si>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</si>
  <si>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</si>
  <si>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</si>
  <si>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</si>
  <si>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</si>
  <si>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</si>
  <si>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</si>
  <si>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</si>
  <si>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</si>
  <si>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</si>
  <si>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</si>
  <si>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</si>
  <si>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</si>
  <si>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</si>
  <si>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</si>
  <si>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</si>
  <si>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</si>
  <si>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</si>
  <si>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</si>
  <si>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</si>
  <si>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</si>
  <si>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</si>
  <si>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</si>
  <si>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</si>
  <si>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</si>
  <si>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</si>
  <si>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</si>
  <si>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</si>
  <si>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</si>
  <si>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</si>
  <si>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</si>
  <si>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</si>
  <si>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</si>
  <si>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</si>
  <si>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</si>
  <si>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</si>
  <si>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</si>
  <si>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</si>
  <si>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</si>
  <si>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</si>
  <si>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</si>
  <si>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</si>
  <si>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</si>
  <si>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</si>
  <si>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</si>
  <si>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</si>
  <si>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</si>
  <si>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</si>
  <si>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</si>
  <si>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</si>
  <si>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</si>
  <si>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</si>
  <si>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</si>
  <si>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</si>
  <si>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</si>
  <si>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</si>
  <si>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</si>
  <si>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</si>
  <si>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</si>
  <si>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</si>
  <si>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</si>
  <si>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</si>
  <si>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</si>
  <si>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</si>
  <si>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</si>
  <si>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</si>
  <si>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</si>
  <si>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</si>
  <si>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</si>
  <si>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</si>
  <si>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</si>
  <si>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</si>
  <si>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</si>
  <si>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</si>
  <si>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</si>
  <si>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</si>
  <si>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</si>
  <si>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</si>
  <si>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</si>
  <si>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</si>
  <si>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</si>
  <si>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</si>
  <si>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</si>
  <si>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</si>
  <si>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</si>
  <si>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</si>
  <si>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</si>
  <si>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</si>
  <si>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</si>
  <si>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</si>
  <si>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</si>
  <si>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</si>
  <si>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</si>
  <si>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</si>
  <si>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</si>
  <si>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</si>
  <si>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</si>
  <si>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</si>
  <si>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</si>
  <si>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</si>
  <si>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</si>
  <si>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</si>
  <si>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</si>
  <si>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</si>
  <si>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</si>
  <si>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</si>
  <si>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</si>
  <si>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</si>
  <si>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</si>
  <si>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</si>
  <si>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</si>
  <si>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</si>
  <si>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</si>
  <si>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</si>
  <si>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</si>
  <si>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</si>
  <si>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</si>
  <si>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</si>
  <si>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</si>
  <si>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</si>
  <si>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</si>
  <si>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</si>
  <si>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</si>
  <si>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</si>
  <si>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</si>
  <si>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</si>
  <si>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</si>
  <si>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</si>
  <si>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</si>
  <si>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</si>
  <si>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</si>
  <si>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</si>
  <si>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</si>
  <si>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</si>
  <si>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</si>
  <si>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</si>
  <si>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</si>
  <si>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</si>
  <si>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</si>
  <si>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</si>
  <si>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</si>
  <si>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</si>
  <si>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</si>
  <si>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</si>
  <si>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</si>
  <si>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</si>
  <si>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</si>
  <si>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</si>
  <si>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</si>
  <si>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</si>
  <si>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</si>
  <si>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</si>
  <si>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</si>
  <si>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</si>
  <si>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</si>
  <si>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</si>
  <si>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</si>
  <si>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</si>
  <si>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</si>
  <si>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</si>
  <si>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</si>
  <si>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</si>
  <si>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</si>
  <si>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</si>
  <si>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</si>
  <si>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</si>
  <si>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</si>
  <si>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</si>
  <si>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</si>
  <si>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</si>
  <si>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</si>
  <si>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</si>
  <si>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</si>
  <si>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</si>
  <si>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</si>
  <si>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</si>
  <si>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</si>
  <si>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</si>
  <si>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</si>
  <si>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</si>
  <si>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</si>
  <si>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</si>
  <si>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</si>
  <si>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</si>
  <si>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</si>
  <si>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</si>
  <si>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</si>
  <si>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</si>
  <si>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</si>
  <si>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</si>
  <si>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</si>
  <si>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</si>
  <si>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</si>
  <si>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</si>
  <si>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</si>
  <si>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</si>
  <si>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</si>
  <si>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</si>
  <si>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</si>
  <si>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</si>
  <si>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</si>
  <si>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</si>
  <si>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</si>
  <si>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</si>
  <si>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</si>
  <si>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</si>
  <si>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</si>
  <si>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</si>
  <si>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</si>
  <si>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</si>
  <si>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</si>
  <si>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</si>
  <si>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</si>
  <si>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</si>
  <si>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</si>
  <si>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</si>
  <si>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</si>
  <si>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</si>
  <si>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</si>
  <si>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</si>
  <si>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</si>
  <si>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</si>
  <si>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</si>
  <si>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</si>
  <si>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</si>
  <si>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</si>
  <si>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</si>
  <si>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</si>
  <si>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</si>
  <si>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</si>
  <si>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</si>
  <si>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</si>
  <si>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</si>
  <si>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</si>
  <si>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</si>
  <si>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</si>
  <si>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</si>
  <si>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</si>
  <si>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</si>
  <si>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</si>
  <si>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</si>
  <si>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</si>
  <si>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</si>
  <si>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</si>
  <si>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</si>
  <si>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</si>
  <si>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</si>
  <si>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</si>
  <si>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</si>
  <si>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</si>
  <si>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</si>
  <si>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</si>
  <si>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</si>
  <si>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</si>
  <si>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</si>
  <si>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</si>
  <si>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</si>
  <si>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</si>
  <si>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</si>
  <si>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</si>
  <si>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</si>
  <si>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</si>
  <si>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</si>
  <si>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</si>
  <si>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</si>
  <si>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</si>
  <si>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</si>
  <si>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</si>
  <si>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</si>
  <si>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</si>
  <si>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</si>
  <si>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</si>
  <si>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</si>
  <si>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</si>
  <si>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</si>
  <si>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</si>
  <si>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</si>
  <si>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</si>
  <si>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</si>
  <si>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</si>
  <si>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</si>
  <si>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</si>
  <si>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</si>
  <si>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</si>
  <si>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</si>
  <si>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</si>
  <si>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</si>
  <si>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</si>
  <si>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</si>
  <si>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</si>
  <si>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</si>
  <si>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</si>
  <si>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</si>
  <si>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</si>
  <si>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</si>
  <si>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</si>
  <si>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</si>
  <si>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</si>
  <si>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</si>
  <si>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</si>
  <si>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</si>
  <si>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</si>
  <si>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</si>
  <si>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</si>
  <si>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</si>
  <si>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</si>
  <si>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</si>
  <si>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</si>
  <si>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</si>
  <si>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</si>
  <si>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</si>
  <si>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</si>
  <si>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</si>
  <si>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</si>
  <si>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</si>
  <si>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</si>
  <si>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</si>
  <si>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</si>
  <si>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</si>
  <si>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</si>
  <si>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</si>
  <si>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</si>
  <si>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</si>
  <si>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</si>
  <si>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</si>
  <si>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</si>
  <si>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</si>
  <si>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</si>
  <si>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</si>
  <si>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</si>
  <si>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</si>
  <si>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</si>
  <si>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</si>
  <si>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</si>
  <si>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</si>
  <si>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</si>
  <si>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</si>
  <si>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</si>
  <si>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</si>
  <si>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</si>
  <si>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</si>
  <si>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</si>
  <si>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</si>
  <si>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</si>
  <si>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</si>
  <si>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</si>
  <si>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</si>
  <si>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</si>
  <si>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</si>
  <si>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</si>
  <si>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</si>
  <si>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</si>
  <si>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</si>
  <si>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</si>
  <si>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</si>
  <si>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</si>
  <si>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</si>
  <si>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</si>
  <si>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</si>
  <si>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</si>
  <si>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</si>
  <si>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</si>
  <si>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</si>
  <si>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</si>
  <si>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</si>
  <si>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</si>
  <si>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</si>
  <si>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</si>
  <si>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</si>
  <si>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</si>
  <si>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</si>
  <si>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</si>
  <si>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</si>
  <si>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</si>
  <si>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</si>
  <si>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</si>
  <si>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</si>
  <si>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</si>
  <si>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</si>
  <si>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</si>
  <si>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</si>
  <si>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</si>
  <si>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</si>
  <si>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</si>
  <si>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</si>
  <si>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</si>
  <si>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</si>
  <si>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</si>
  <si>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</si>
  <si>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</si>
  <si>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</si>
  <si>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</si>
  <si>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</si>
  <si>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</si>
  <si>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</si>
  <si>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</si>
  <si>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</si>
  <si>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</si>
  <si>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</si>
  <si>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</si>
  <si>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</si>
  <si>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</si>
  <si>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</si>
  <si>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</si>
  <si>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</si>
  <si>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</si>
  <si>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</si>
  <si>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</si>
  <si>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</si>
  <si>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</si>
  <si>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</si>
  <si>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</si>
  <si>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</si>
  <si>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</si>
  <si>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</si>
  <si>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</si>
  <si>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</si>
  <si>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</si>
  <si>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</si>
  <si>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</si>
  <si>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</si>
  <si>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</si>
  <si>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</si>
  <si>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</si>
  <si>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</si>
  <si>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</si>
  <si>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</si>
  <si>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</si>
  <si>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</si>
  <si>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</si>
  <si>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</si>
  <si>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</si>
  <si>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</si>
  <si>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</si>
  <si>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</si>
  <si>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</si>
  <si>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</si>
  <si>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</si>
  <si>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</si>
  <si>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</si>
  <si>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</si>
  <si>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</si>
  <si>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</si>
  <si>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</si>
  <si>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</si>
  <si>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</si>
  <si>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</si>
  <si>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</si>
  <si>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</si>
  <si>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</si>
  <si>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</si>
  <si>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</si>
  <si>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</si>
  <si>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</si>
  <si>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</si>
  <si>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</si>
  <si>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</si>
  <si>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</si>
  <si>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</si>
  <si>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</si>
  <si>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</si>
  <si>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</si>
  <si>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</si>
  <si>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</si>
  <si>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</si>
  <si>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</si>
  <si>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</si>
  <si>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</si>
  <si>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</si>
  <si>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</si>
  <si>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</si>
  <si>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</si>
  <si>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</si>
  <si>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</si>
  <si>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</si>
  <si>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</si>
  <si>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</si>
  <si>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</si>
  <si>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</si>
  <si>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</si>
  <si>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</si>
  <si>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</si>
  <si>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</si>
  <si>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</si>
  <si>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</si>
  <si>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</si>
  <si>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</si>
  <si>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</si>
  <si>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</si>
  <si>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</si>
  <si>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</si>
  <si>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</si>
  <si>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</si>
  <si>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</si>
  <si>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</si>
  <si>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</si>
  <si>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</si>
  <si>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</si>
  <si>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</si>
  <si>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</si>
  <si>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</si>
  <si>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</si>
  <si>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</si>
  <si>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</si>
  <si>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</si>
  <si>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</si>
  <si>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</si>
  <si>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</si>
  <si>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</si>
  <si>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</si>
  <si>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</si>
  <si>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</si>
  <si>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</si>
  <si>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</si>
  <si>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</si>
  <si>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</si>
  <si>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</si>
  <si>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</si>
  <si>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</si>
  <si>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</si>
  <si>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</si>
  <si>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</si>
  <si>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</si>
  <si>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</si>
  <si>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</si>
  <si>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</si>
  <si>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</si>
  <si>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</si>
  <si>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</si>
  <si>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</si>
  <si>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</si>
  <si>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</si>
  <si>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</si>
  <si>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</si>
  <si>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</si>
  <si>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</si>
  <si>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</si>
  <si>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</si>
  <si>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</si>
  <si>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</si>
  <si>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</si>
  <si>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</si>
  <si>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</si>
  <si>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</si>
  <si>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</si>
  <si>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</si>
  <si>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</si>
  <si>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</si>
  <si>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</si>
  <si>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</si>
  <si>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</si>
  <si>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</si>
  <si>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</si>
  <si>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</si>
  <si>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</si>
  <si>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</si>
  <si>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</si>
  <si>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</si>
  <si>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</si>
  <si>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</si>
  <si>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</si>
  <si>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</si>
  <si>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</si>
  <si>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</si>
  <si>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</si>
  <si>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</si>
  <si>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</si>
  <si>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</si>
  <si>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</si>
  <si>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</si>
  <si>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</si>
  <si>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</si>
  <si>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</si>
  <si>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</si>
  <si>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</si>
  <si>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</si>
  <si>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</si>
  <si>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</si>
  <si>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</si>
  <si>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</si>
  <si>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</si>
  <si>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</si>
  <si>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</si>
  <si>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</si>
  <si>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</si>
  <si>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</si>
  <si>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</si>
  <si>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</si>
  <si>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</si>
  <si>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</si>
  <si>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</si>
  <si>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</si>
  <si>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</si>
  <si>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</si>
  <si>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</si>
  <si>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</si>
  <si>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</si>
  <si>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</si>
  <si>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</si>
  <si>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</si>
  <si>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</si>
  <si>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</si>
  <si>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</si>
  <si>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</si>
  <si>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</si>
  <si>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</si>
  <si>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</si>
  <si>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</si>
  <si>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</si>
  <si>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</si>
  <si>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</si>
  <si>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</si>
  <si>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</si>
  <si>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</si>
  <si>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</si>
  <si>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</si>
  <si>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</si>
  <si>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</si>
  <si>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</si>
  <si>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</si>
  <si>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</si>
  <si>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</si>
  <si>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</si>
  <si>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</si>
  <si>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</si>
  <si>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</si>
  <si>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</si>
  <si>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</si>
  <si>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</si>
  <si>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</si>
  <si>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</si>
  <si>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</si>
  <si>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</si>
  <si>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</si>
  <si>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</si>
  <si>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</si>
  <si>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</si>
  <si>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</si>
  <si>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</si>
  <si>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</si>
  <si>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</si>
  <si>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</si>
  <si>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</si>
  <si>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</si>
  <si>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</si>
  <si>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</si>
  <si>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</si>
  <si>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</si>
  <si>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</si>
  <si>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</si>
  <si>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</si>
  <si>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</si>
  <si>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</si>
  <si>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</si>
  <si>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</si>
  <si>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</si>
  <si>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</si>
  <si>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</si>
  <si>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</si>
  <si>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</si>
  <si>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</si>
  <si>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</si>
  <si>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</si>
  <si>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</si>
  <si>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</si>
  <si>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</si>
  <si>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</si>
  <si>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</si>
  <si>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</si>
  <si>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</si>
  <si>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</si>
  <si>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</si>
  <si>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</si>
  <si>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</si>
  <si>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</si>
  <si>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</si>
  <si>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</si>
  <si>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</si>
  <si>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</si>
  <si>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</si>
  <si>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</si>
  <si>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</si>
  <si>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</si>
  <si>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</si>
  <si>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</si>
  <si>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</si>
  <si>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</si>
  <si>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</si>
  <si>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</si>
  <si>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</si>
  <si>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</si>
  <si>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</si>
  <si>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</si>
  <si>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</si>
  <si>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</si>
  <si>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</si>
  <si>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</si>
  <si>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</si>
  <si>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</si>
  <si>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</si>
  <si>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</si>
  <si>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</si>
  <si>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</si>
  <si>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</si>
  <si>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</si>
  <si>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</si>
  <si>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</si>
  <si>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</si>
  <si>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</si>
  <si>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</si>
  <si>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</si>
  <si>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</si>
  <si>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</si>
  <si>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</si>
  <si>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</si>
  <si>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</si>
  <si>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</si>
  <si>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</si>
  <si>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</si>
  <si>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</si>
  <si>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</si>
  <si>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</si>
  <si>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</si>
  <si>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</si>
  <si>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</si>
  <si>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</si>
  <si>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</si>
  <si>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</si>
  <si>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</si>
  <si>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</si>
  <si>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</si>
  <si>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</si>
  <si>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</si>
  <si>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</si>
  <si>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</si>
  <si>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</si>
  <si>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</si>
  <si>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</si>
  <si>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</si>
  <si>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</si>
  <si>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</si>
  <si>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</si>
  <si>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</si>
  <si>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</si>
  <si>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</si>
  <si>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</si>
  <si>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</si>
  <si>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</si>
  <si>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</si>
  <si>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</si>
  <si>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</si>
  <si>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</si>
  <si>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</si>
  <si>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</si>
  <si>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</si>
  <si>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</si>
  <si>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</si>
  <si>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</si>
  <si>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</si>
  <si>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</si>
  <si>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</si>
  <si>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</si>
  <si>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</si>
  <si>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</si>
  <si>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</si>
  <si>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</si>
  <si>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</si>
  <si>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</si>
  <si>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</si>
  <si>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</si>
  <si>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</si>
  <si>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</si>
  <si>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</si>
  <si>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</si>
  <si>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</si>
  <si>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</si>
  <si>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</si>
  <si>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</si>
  <si>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</si>
  <si>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</si>
  <si>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</si>
  <si>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</si>
  <si>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</si>
  <si>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</si>
  <si>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</si>
  <si>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</si>
  <si>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</si>
  <si>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</si>
  <si>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</si>
  <si>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</si>
  <si>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</si>
  <si>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</si>
  <si>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</si>
  <si>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</si>
  <si>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</si>
  <si>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</si>
  <si>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</si>
  <si>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</si>
  <si>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</si>
  <si>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</si>
  <si>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</si>
  <si>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</si>
  <si>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</si>
  <si>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</si>
  <si>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</si>
  <si>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</si>
  <si>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</si>
  <si>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</si>
  <si>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</si>
  <si>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</si>
  <si>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</si>
  <si>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</si>
  <si>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</si>
  <si>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</si>
  <si>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</si>
  <si>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</si>
  <si>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</si>
  <si>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</si>
  <si>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</si>
  <si>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</si>
  <si>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</si>
  <si>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</si>
  <si>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</si>
  <si>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</si>
  <si>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</si>
  <si>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</si>
  <si>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</si>
  <si>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</si>
  <si>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</si>
  <si>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</si>
  <si>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</si>
  <si>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</si>
  <si>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</si>
  <si>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</si>
  <si>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</si>
  <si>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</si>
  <si>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</si>
  <si>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</si>
  <si>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</si>
  <si>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</si>
  <si>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</si>
  <si>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</si>
  <si>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</si>
  <si>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</si>
  <si>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</si>
  <si>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</si>
  <si>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</si>
  <si>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</si>
  <si>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</si>
  <si>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</si>
  <si>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</si>
  <si>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</si>
  <si>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</si>
  <si>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</si>
  <si>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</si>
  <si>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</si>
  <si>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</si>
  <si>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</si>
  <si>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</si>
  <si>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</si>
  <si>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</si>
  <si>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</si>
  <si>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</si>
  <si>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</si>
  <si>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</si>
  <si>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</si>
  <si>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</si>
  <si>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</si>
  <si>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</si>
  <si>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</si>
  <si>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</si>
  <si>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</si>
  <si>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</si>
  <si>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</si>
  <si>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</si>
  <si>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</si>
  <si>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</si>
  <si>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</si>
  <si>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</si>
  <si>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</si>
  <si>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</si>
  <si>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</si>
  <si>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</si>
  <si>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</si>
  <si>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</si>
  <si>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</si>
  <si>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</si>
  <si>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</si>
  <si>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</si>
  <si>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</si>
  <si>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</si>
  <si>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</si>
  <si>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</si>
  <si>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</si>
  <si>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</si>
  <si>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</si>
  <si>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</si>
  <si>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</si>
  <si>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</si>
  <si>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</si>
  <si>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</si>
  <si>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</si>
  <si>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</si>
  <si>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</si>
  <si>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</si>
  <si>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</si>
  <si>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</si>
  <si>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</si>
  <si>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</si>
  <si>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</si>
  <si>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</si>
  <si>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</si>
  <si>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</si>
  <si>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</si>
  <si>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</si>
  <si>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</si>
  <si>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</si>
  <si>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</si>
  <si>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</si>
  <si>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</si>
  <si>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</si>
  <si>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</si>
  <si>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</si>
  <si>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</si>
  <si>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</si>
  <si>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</si>
  <si>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</si>
  <si>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</si>
  <si>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</si>
  <si>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</si>
  <si>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</si>
  <si>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</si>
  <si>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</si>
  <si>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</si>
  <si>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</si>
  <si>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</si>
  <si>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</si>
  <si>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</si>
  <si>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</si>
  <si>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</si>
  <si>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</si>
  <si>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</si>
  <si>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</si>
  <si>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</si>
  <si>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</si>
  <si>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</si>
  <si>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</si>
  <si>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</si>
  <si>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</si>
  <si>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</si>
  <si>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</si>
  <si>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</si>
  <si>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</si>
  <si>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</si>
  <si>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</si>
  <si>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</si>
  <si>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</si>
  <si>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</si>
  <si>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</si>
  <si>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</si>
  <si>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</si>
  <si>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</si>
  <si>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</si>
  <si>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</si>
  <si>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</si>
  <si>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</si>
  <si>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</si>
  <si>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</si>
  <si>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</si>
  <si>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</si>
  <si>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</si>
  <si>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</si>
  <si>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</si>
  <si>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</si>
  <si>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</si>
  <si>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</si>
  <si>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</si>
  <si>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</si>
  <si>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</si>
  <si>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</si>
  <si>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</si>
  <si>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</si>
  <si>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</si>
  <si>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</si>
  <si>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</si>
  <si>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</si>
  <si>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</si>
  <si>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</si>
  <si>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</si>
  <si>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</si>
  <si>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</si>
  <si>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</si>
  <si>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</si>
  <si>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</si>
  <si>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</si>
  <si>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</si>
  <si>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</si>
  <si>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</si>
  <si>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</si>
  <si>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</si>
  <si>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</si>
  <si>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</si>
  <si>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</si>
  <si>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</si>
  <si>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</si>
  <si>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</si>
  <si>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</si>
  <si>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</si>
  <si>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</si>
  <si>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</si>
  <si>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</si>
  <si>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</si>
  <si>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</si>
  <si>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</si>
  <si>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</si>
  <si>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</si>
  <si>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</si>
  <si>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</si>
  <si>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</si>
  <si>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</si>
  <si>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</si>
  <si>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</si>
  <si>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</si>
  <si>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</si>
  <si>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</si>
  <si>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</si>
  <si>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</si>
  <si>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</si>
  <si>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</si>
  <si>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</si>
  <si>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</si>
  <si>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</si>
  <si>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</si>
  <si>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</si>
  <si>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</si>
  <si>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</si>
  <si>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</si>
  <si>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</si>
  <si>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</si>
  <si>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</si>
  <si>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</si>
  <si>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</si>
  <si>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</si>
  <si>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</si>
  <si>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</si>
  <si>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</si>
  <si>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</si>
  <si>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</si>
  <si>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</si>
  <si>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</si>
  <si>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</si>
  <si>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</si>
  <si>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</si>
  <si>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</si>
  <si>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</si>
  <si>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</si>
  <si>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</si>
  <si>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</si>
  <si>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</si>
  <si>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</si>
  <si>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</si>
  <si>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</si>
  <si>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</si>
  <si>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</si>
  <si>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</si>
  <si>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</si>
  <si>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</si>
  <si>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</si>
  <si>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</si>
  <si>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</si>
  <si>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</si>
  <si>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</si>
  <si>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</si>
  <si>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</si>
  <si>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</si>
  <si>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</si>
  <si>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</si>
  <si>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</si>
  <si>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</si>
  <si>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</si>
  <si>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</si>
  <si>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</si>
  <si>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</si>
  <si>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</si>
  <si>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</si>
  <si>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</si>
  <si>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</si>
  <si>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</si>
  <si>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</si>
  <si>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</si>
  <si>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</si>
  <si>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</si>
  <si>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</si>
  <si>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</si>
  <si>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</si>
  <si>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</si>
  <si>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</si>
  <si>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</si>
  <si>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</si>
  <si>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</si>
  <si>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</si>
  <si>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</si>
  <si>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</si>
  <si>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</si>
  <si>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</si>
  <si>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</si>
  <si>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</si>
  <si>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</si>
  <si>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</si>
  <si>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</si>
  <si>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</si>
  <si>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</si>
  <si>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</si>
  <si>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</si>
  <si>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</si>
  <si>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</si>
  <si>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</si>
  <si>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</si>
  <si>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</si>
  <si>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</si>
  <si>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</si>
  <si>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</si>
  <si>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</si>
  <si>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</si>
  <si>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</si>
  <si>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</si>
  <si>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</si>
  <si>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</si>
  <si>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</si>
  <si>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</si>
  <si>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</si>
  <si>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</si>
  <si>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</si>
  <si>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</si>
  <si>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</si>
  <si>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</si>
  <si>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</si>
  <si>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</si>
  <si>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</si>
  <si>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</si>
  <si>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</si>
  <si>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</si>
  <si>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</si>
  <si>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</si>
  <si>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</si>
  <si>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</si>
  <si>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</si>
  <si>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</si>
  <si>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</si>
  <si>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</si>
  <si>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</si>
  <si>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</si>
  <si>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</si>
  <si>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</si>
  <si>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</si>
  <si>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</si>
  <si>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</si>
  <si>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</si>
  <si>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</si>
  <si>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</si>
  <si>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</si>
  <si>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</si>
  <si>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</si>
  <si>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</si>
  <si>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</si>
  <si>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</si>
  <si>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</si>
  <si>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</si>
  <si>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</si>
  <si>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</si>
  <si>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</si>
  <si>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</si>
  <si>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</si>
  <si>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</si>
  <si>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</si>
  <si>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</si>
  <si>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</si>
  <si>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</si>
  <si>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</si>
  <si>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</si>
  <si>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</si>
  <si>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</si>
  <si>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</si>
  <si>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</si>
  <si>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</si>
  <si>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</si>
  <si>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</si>
  <si>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</si>
  <si>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</si>
  <si>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</si>
  <si>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</si>
  <si>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</si>
  <si>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</si>
  <si>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</si>
  <si>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</si>
  <si>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</si>
  <si>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</si>
  <si>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</si>
  <si>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</si>
  <si>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</si>
  <si>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</si>
  <si>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</si>
  <si>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</si>
  <si>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</si>
  <si>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</si>
  <si>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</si>
  <si>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</si>
  <si>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</si>
  <si>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</si>
  <si>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</si>
  <si>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</si>
  <si>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</si>
  <si>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</si>
  <si>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</si>
  <si>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</si>
  <si>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</si>
  <si>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</si>
  <si>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</si>
  <si>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</si>
  <si>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</si>
  <si>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</si>
  <si>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</si>
  <si>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</si>
  <si>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</si>
  <si>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</si>
  <si>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</si>
  <si>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</si>
  <si>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</si>
  <si>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</si>
  <si>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</si>
  <si>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</si>
  <si>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</si>
  <si>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</si>
  <si>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</si>
  <si>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</si>
  <si>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</si>
  <si>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</si>
  <si>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</si>
  <si>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</si>
  <si>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</si>
  <si>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</si>
  <si>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</si>
  <si>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</si>
  <si>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</si>
  <si>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</si>
  <si>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</si>
  <si>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</si>
  <si>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</si>
  <si>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</si>
  <si>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</si>
  <si>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</si>
  <si>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</si>
  <si>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</si>
  <si>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</si>
  <si>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YZ, Shaun, Michael, Jia Leong, Ivan, Foo, Maxwell, Alex, Vanness, Tai Wei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</si>
  <si>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</si>
  <si>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</si>
  <si>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</si>
  <si>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</si>
  <si>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</si>
  <si>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</si>
  <si>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</si>
  <si>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</si>
  <si>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</si>
  <si>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</si>
  <si>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</si>
  <si>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</si>
  <si>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</si>
  <si>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</si>
  <si>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</si>
  <si>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</si>
  <si>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</si>
  <si>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</si>
  <si>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</si>
  <si>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Vanness, Ivan</t>
  </si>
  <si>
    <t xml:space="preserve">Ivan </t>
  </si>
  <si>
    <t>YZ, Shaun, Marlon, Jia Leong, Ivan, Foo, Maxwell, Vanness</t>
  </si>
  <si>
    <t>YZ, Shaun, Marlon, Jia Leong, Foo, Maxwell, Alex, Vanness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</si>
  <si>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</si>
  <si>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</si>
  <si>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</si>
  <si>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</si>
  <si>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</si>
  <si>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</si>
  <si>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15/7/2024 - 21/7/2024</t>
  </si>
  <si>
    <t>Lucas &amp; QiAn</t>
  </si>
  <si>
    <t>22/7/2024 - 28/7/2024</t>
  </si>
  <si>
    <t>Heng &amp; Wei Jun</t>
  </si>
  <si>
    <t>Phay &amp; Jia Leong</t>
  </si>
  <si>
    <t>8/7/2024 - 14/7/2024</t>
  </si>
  <si>
    <t>Michael &amp; Marlon</t>
  </si>
  <si>
    <t>Weekend</t>
  </si>
  <si>
    <t>Rahhulann, Marlon</t>
  </si>
  <si>
    <t>Marlon,Rahhulann</t>
  </si>
  <si>
    <t>Ivan,Phay</t>
  </si>
  <si>
    <t>Phay, Marlon</t>
  </si>
  <si>
    <t>Phay, Rahhulann</t>
  </si>
  <si>
    <t>Alex, Rahhulann</t>
  </si>
  <si>
    <t xml:space="preserve">Rahhulann,Ivan  </t>
  </si>
  <si>
    <t>Alex, Marlon</t>
  </si>
  <si>
    <t xml:space="preserve">Marlon, Rahhulann </t>
  </si>
  <si>
    <t>probation discuss</t>
  </si>
  <si>
    <t>Ivan,Heng</t>
  </si>
  <si>
    <t>Marlon,Ivan</t>
  </si>
  <si>
    <t>Heng, Wei Yen</t>
  </si>
  <si>
    <t>Wei Yen,Heng</t>
  </si>
  <si>
    <t>Rahhulann, Marlon,Ivan</t>
  </si>
  <si>
    <t>Ivan,Rahhulann, Marlon</t>
  </si>
  <si>
    <t>Wei Yen, Marlon</t>
  </si>
  <si>
    <t>Rahhulann, Marlon,Ivan, Tai Wei</t>
  </si>
  <si>
    <t>Ivan,Rahhulann, Marlon, Tai Wei</t>
  </si>
  <si>
    <t>Ivan, Marlon, Tai Wei</t>
  </si>
  <si>
    <t>Ivan, Tai Wei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</si>
</sst>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49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23" fillId="8" borderId="63" xfId="0" applyFont="1" applyFill="1" applyBorder="1" applyAlignment="1">
      <alignment horizontal="center" vertical="center"/>
    </xf>
    <xf numFmtId="0" fontId="23" fillId="8" borderId="115" xfId="0" applyFont="1" applyFill="1" applyBorder="1" applyAlignment="1">
      <alignment horizontal="center" vertical="center"/>
    </xf>
    <xf numFmtId="0" fontId="23" fillId="0" borderId="75" xfId="0" applyFont="1" applyBorder="1" applyAlignment="1">
      <alignment horizontal="center" vertical="center"/>
    </xf>
    <xf numFmtId="0" fontId="23" fillId="0" borderId="78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14" fontId="19" fillId="21" borderId="13" xfId="0" applyNumberFormat="1" applyFont="1" applyFill="1" applyBorder="1" applyAlignment="1">
      <alignment horizontal="left" vertical="center"/>
    </xf>
    <xf numFmtId="0" fontId="31" fillId="9" borderId="79" xfId="0" applyFont="1" applyFill="1" applyBorder="1"/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12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09"/>
      <c r="H2" s="709"/>
      <c r="I2" s="709"/>
      <c r="J2" s="709"/>
      <c r="K2" s="70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14">
        <v>2024</v>
      </c>
      <c r="D4" s="715"/>
      <c r="E4" s="715"/>
      <c r="F4" s="715"/>
      <c r="G4" s="715"/>
      <c r="H4" s="715"/>
      <c r="I4" s="715"/>
      <c r="J4" s="715"/>
      <c r="K4" s="715"/>
      <c r="L4" s="715"/>
      <c r="M4" s="715"/>
      <c r="N4" s="715"/>
      <c r="O4" s="715"/>
      <c r="P4" s="715"/>
      <c r="Q4" s="715"/>
      <c r="R4" s="715"/>
      <c r="S4" s="715"/>
      <c r="T4" s="715"/>
      <c r="U4" s="715"/>
      <c r="V4" s="715"/>
      <c r="W4" s="715"/>
      <c r="X4" s="715"/>
      <c r="Y4" s="715"/>
      <c r="Z4" s="715"/>
      <c r="AA4" s="715"/>
      <c r="AB4" s="715"/>
      <c r="AC4" s="715"/>
      <c r="AD4" s="715"/>
      <c r="AE4" s="715"/>
      <c r="AF4" s="715"/>
      <c r="AG4" s="715"/>
      <c r="AH4" s="715"/>
      <c r="AI4" s="715"/>
      <c r="AJ4" s="715"/>
      <c r="AK4" s="715"/>
      <c r="AL4" s="715"/>
      <c r="AM4" s="715"/>
      <c r="AN4" s="715"/>
      <c r="AO4" s="715"/>
      <c r="AP4" s="715"/>
      <c r="AQ4" s="715"/>
      <c r="AR4" s="715"/>
      <c r="AS4" s="715"/>
      <c r="AT4" s="715"/>
      <c r="AU4" s="715"/>
      <c r="AV4" s="715"/>
      <c r="AW4" s="715"/>
      <c r="AX4" s="715"/>
      <c r="AY4" s="715"/>
      <c r="AZ4" s="715"/>
      <c r="BA4" s="715"/>
      <c r="BB4" s="715"/>
      <c r="BC4" s="716"/>
    </row>
    <row r="5" spans="1:55">
      <c r="A5" s="473"/>
      <c r="B5" s="474" t="s">
        <v>1</v>
      </c>
      <c r="C5" s="717" t="s">
        <v>2</v>
      </c>
      <c r="D5" s="717"/>
      <c r="E5" s="717"/>
      <c r="F5" s="717"/>
      <c r="G5" s="717"/>
      <c r="H5" s="717"/>
      <c r="I5" s="717"/>
      <c r="J5" s="717"/>
      <c r="K5" s="717"/>
      <c r="L5" s="717"/>
      <c r="M5" s="717"/>
      <c r="N5" s="717"/>
      <c r="O5" s="718"/>
      <c r="P5" s="719" t="s">
        <v>3</v>
      </c>
      <c r="Q5" s="719"/>
      <c r="R5" s="719"/>
      <c r="S5" s="719"/>
      <c r="T5" s="719"/>
      <c r="U5" s="719"/>
      <c r="V5" s="719"/>
      <c r="W5" s="719"/>
      <c r="X5" s="719"/>
      <c r="Y5" s="719"/>
      <c r="Z5" s="719"/>
      <c r="AA5" s="719"/>
      <c r="AB5" s="720"/>
      <c r="AC5" s="719" t="s">
        <v>4</v>
      </c>
      <c r="AD5" s="719"/>
      <c r="AE5" s="719"/>
      <c r="AF5" s="719"/>
      <c r="AG5" s="719"/>
      <c r="AH5" s="719"/>
      <c r="AI5" s="719"/>
      <c r="AJ5" s="719"/>
      <c r="AK5" s="719"/>
      <c r="AL5" s="719"/>
      <c r="AM5" s="719"/>
      <c r="AN5" s="719"/>
      <c r="AO5" s="720"/>
      <c r="AP5" s="719" t="s">
        <v>5</v>
      </c>
      <c r="AQ5" s="719"/>
      <c r="AR5" s="719"/>
      <c r="AS5" s="719"/>
      <c r="AT5" s="719"/>
      <c r="AU5" s="719"/>
      <c r="AV5" s="719"/>
      <c r="AW5" s="719"/>
      <c r="AX5" s="719"/>
      <c r="AY5" s="719"/>
      <c r="AZ5" s="719"/>
      <c r="BA5" s="719"/>
      <c r="BB5" s="720"/>
      <c r="BC5" s="485" t="s">
        <v>1</v>
      </c>
    </row>
    <row r="6" spans="1:55">
      <c r="A6" s="473"/>
      <c r="B6" s="475" t="s">
        <v>1</v>
      </c>
      <c r="C6" s="710" t="s">
        <v>6</v>
      </c>
      <c r="D6" s="710"/>
      <c r="E6" s="710"/>
      <c r="F6" s="710"/>
      <c r="G6" s="711"/>
      <c r="H6" s="712" t="s">
        <v>7</v>
      </c>
      <c r="I6" s="712"/>
      <c r="J6" s="712"/>
      <c r="K6" s="713"/>
      <c r="L6" s="712" t="s">
        <v>8</v>
      </c>
      <c r="M6" s="712"/>
      <c r="N6" s="712"/>
      <c r="O6" s="713"/>
      <c r="P6" s="712" t="s">
        <v>9</v>
      </c>
      <c r="Q6" s="712"/>
      <c r="R6" s="712"/>
      <c r="S6" s="712"/>
      <c r="T6" s="713"/>
      <c r="U6" s="712" t="s">
        <v>10</v>
      </c>
      <c r="V6" s="712"/>
      <c r="W6" s="712"/>
      <c r="X6" s="713"/>
      <c r="Y6" s="712" t="s">
        <v>11</v>
      </c>
      <c r="Z6" s="712"/>
      <c r="AA6" s="712"/>
      <c r="AB6" s="713"/>
      <c r="AC6" s="712" t="s">
        <v>12</v>
      </c>
      <c r="AD6" s="712"/>
      <c r="AE6" s="712"/>
      <c r="AF6" s="712"/>
      <c r="AG6" s="713"/>
      <c r="AH6" s="712" t="s">
        <v>13</v>
      </c>
      <c r="AI6" s="712"/>
      <c r="AJ6" s="712"/>
      <c r="AK6" s="713"/>
      <c r="AL6" s="712" t="s">
        <v>14</v>
      </c>
      <c r="AM6" s="712"/>
      <c r="AN6" s="712"/>
      <c r="AO6" s="712"/>
      <c r="AP6" s="713"/>
      <c r="AQ6" s="712" t="s">
        <v>15</v>
      </c>
      <c r="AR6" s="712"/>
      <c r="AS6" s="712"/>
      <c r="AT6" s="713"/>
      <c r="AU6" s="712" t="s">
        <v>16</v>
      </c>
      <c r="AV6" s="712"/>
      <c r="AW6" s="712"/>
      <c r="AX6" s="713"/>
      <c r="AY6" s="710" t="s">
        <v>17</v>
      </c>
      <c r="AZ6" s="710"/>
      <c r="BA6" s="710"/>
      <c r="BB6" s="710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21" t="s">
        <v>75</v>
      </c>
      <c r="B1" s="721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79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162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168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169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175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162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183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185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203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204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209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217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226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230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238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203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11" priority="1">
      <formula>MAX(FREQUENCY(IF(ISNUMBER(SEARCH(M6, $K$7:$K$44)), ROW($K$7:$K$44)), IF(ISNUMBER(SEARCH(M6, $K$7:$K$44))=FALSE, ROW($K$7:$K$44)))) &gt; 12</formula>
    </cfRule>
    <cfRule type="expression" dxfId="310" priority="2">
      <formula>MAX(FREQUENCY(IF(ISNUMBER(SEARCH(M6, $E$7:$E$44)), ROW($E$7:$E$44)), IF(ISNUMBER(SEARCH(M6, $E$7:$E$44))=FALSE, ROW($E$7:$E$44)))) &gt; 12</formula>
    </cfRule>
    <cfRule type="expression" dxfId="309" priority="3">
      <formula>MAX(FREQUENCY(IF(ISNUMBER(SEARCH(M6, $F$7:$F$44)), ROW($F$7:$F$44)), IF(ISNUMBER(SEARCH(M6, $F$7:$F$44))=FALSE, ROW($F$7:$F$44)))) &gt; 12</formula>
    </cfRule>
    <cfRule type="expression" dxfId="308" priority="4">
      <formula>MAX(FREQUENCY(IF(ISNUMBER(SEARCH(M6, $G$7:$G$44)), ROW($G$7:$G$44)), IF(ISNUMBER(SEARCH(M6, $G$7:$G$44))=FALSE, ROW($G$7:$G$44)))) &gt; 12</formula>
    </cfRule>
    <cfRule type="expression" dxfId="307" priority="5">
      <formula>MAX(FREQUENCY(IF(ISNUMBER(SEARCH(M6, $H$7:$H$44)), ROW($H$7:$H$44)), IF(ISNUMBER(SEARCH(M6, $H$7:$H$44))=FALSE, ROW($H$7:$H$44)))) &gt; 12</formula>
    </cfRule>
    <cfRule type="expression" dxfId="306" priority="6">
      <formula>MAX(FREQUENCY(IF(ISNUMBER(SEARCH(M6, $I$7:$I$44)), ROW($I$7:$I$44)), IF(ISNUMBER(SEARCH(M6, $I$7:$I$44))=FALSE, ROW($I$7:$I$44)))) &gt; 12</formula>
    </cfRule>
    <cfRule type="expression" dxfId="30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04" priority="15">
      <formula>AND(ISNUMBER(N6), N6&gt;=5, NOT(ISBLANK(O6)))</formula>
    </cfRule>
    <cfRule type="expression" dxfId="303" priority="16">
      <formula>AND(ISNUMBER(N6), N6&gt;=5)</formula>
    </cfRule>
    <cfRule type="expression" dxfId="302" priority="17">
      <formula>AND(ISNUMBER(N6), N6&lt;5, NOT(ISBLANK(O6)))</formula>
    </cfRule>
    <cfRule type="expression" dxfId="301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279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00" priority="1">
      <formula>MAX(FREQUENCY(IF(ISNUMBER(SEARCH(M6, $K$7:$K$44)), ROW($K$7:$K$44)), IF(ISNUMBER(SEARCH(M6, $K$7:$K$44))=FALSE, ROW($K$7:$K$44)))) &gt; 12</formula>
    </cfRule>
    <cfRule type="expression" dxfId="299" priority="2">
      <formula>MAX(FREQUENCY(IF(ISNUMBER(SEARCH(M6, $E$7:$E$44)), ROW($E$7:$E$44)), IF(ISNUMBER(SEARCH(M6, $E$7:$E$44))=FALSE, ROW($E$7:$E$44)))) &gt; 12</formula>
    </cfRule>
    <cfRule type="expression" dxfId="298" priority="3">
      <formula>MAX(FREQUENCY(IF(ISNUMBER(SEARCH(M6, $F$7:$F$44)), ROW($F$7:$F$44)), IF(ISNUMBER(SEARCH(M6, $F$7:$F$44))=FALSE, ROW($F$7:$F$44)))) &gt; 12</formula>
    </cfRule>
    <cfRule type="expression" dxfId="297" priority="4">
      <formula>MAX(FREQUENCY(IF(ISNUMBER(SEARCH(M6, $G$7:$G$44)), ROW($G$7:$G$44)), IF(ISNUMBER(SEARCH(M6, $G$7:$G$44))=FALSE, ROW($G$7:$G$44)))) &gt; 12</formula>
    </cfRule>
    <cfRule type="expression" dxfId="296" priority="5">
      <formula>MAX(FREQUENCY(IF(ISNUMBER(SEARCH(M6, $H$7:$H$44)), ROW($H$7:$H$44)), IF(ISNUMBER(SEARCH(M6, $H$7:$H$44))=FALSE, ROW($H$7:$H$44)))) &gt; 12</formula>
    </cfRule>
    <cfRule type="expression" dxfId="295" priority="6">
      <formula>MAX(FREQUENCY(IF(ISNUMBER(SEARCH(M6, $I$7:$I$44)), ROW($I$7:$I$44)), IF(ISNUMBER(SEARCH(M6, $I$7:$I$44))=FALSE, ROW($I$7:$I$44)))) &gt; 12</formula>
    </cfRule>
    <cfRule type="expression" dxfId="294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93" priority="21">
      <formula>AND(ISNUMBER(N6), N6&gt;=5, NOT(ISBLANK(O6)))</formula>
    </cfRule>
    <cfRule type="expression" dxfId="292" priority="22">
      <formula>AND(ISNUMBER(N6), N6&gt;=5)</formula>
    </cfRule>
    <cfRule type="expression" dxfId="291" priority="23">
      <formula>AND(ISNUMBER(N6), N6&lt;5, NOT(ISBLANK(O6)))</formula>
    </cfRule>
    <cfRule type="expression" dxfId="290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285156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312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574"/>
      <c r="D51" t="s">
        <v>131</v>
      </c>
      <c r="M51" s="61"/>
      <c r="N51" s="62"/>
      <c r="O51" s="61"/>
    </row>
    <row r="52" spans="2:15" ht="15.75">
      <c r="B52" s="573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89" priority="1">
      <formula>MAX(FREQUENCY(IF(ISNUMBER(SEARCH(M6, $K$7:$K$44)), ROW($K$7:$K$44)), IF(ISNUMBER(SEARCH(M6, $K$7:$K$44))=FALSE, ROW($K$7:$K$44)))) &gt; 12</formula>
    </cfRule>
    <cfRule type="expression" dxfId="288" priority="2">
      <formula>MAX(FREQUENCY(IF(ISNUMBER(SEARCH(M6, $E$7:$E$44)), ROW($E$7:$E$44)), IF(ISNUMBER(SEARCH(M6, $E$7:$E$44))=FALSE, ROW($E$7:$E$44)))) &gt; 12</formula>
    </cfRule>
    <cfRule type="expression" dxfId="287" priority="3">
      <formula>MAX(FREQUENCY(IF(ISNUMBER(SEARCH(M6, $F$7:$F$44)), ROW($F$7:$F$44)), IF(ISNUMBER(SEARCH(M6, $F$7:$F$44))=FALSE, ROW($F$7:$F$44)))) &gt; 12</formula>
    </cfRule>
    <cfRule type="expression" dxfId="286" priority="4">
      <formula>MAX(FREQUENCY(IF(ISNUMBER(SEARCH(M6, $G$7:$G$44)), ROW($G$7:$G$44)), IF(ISNUMBER(SEARCH(M6, $G$7:$G$44))=FALSE, ROW($G$7:$G$44)))) &gt; 12</formula>
    </cfRule>
    <cfRule type="expression" dxfId="285" priority="5">
      <formula>MAX(FREQUENCY(IF(ISNUMBER(SEARCH(M6, $H$7:$H$44)), ROW($H$7:$H$44)), IF(ISNUMBER(SEARCH(M6, $H$7:$H$44))=FALSE, ROW($H$7:$H$44)))) &gt; 12</formula>
    </cfRule>
    <cfRule type="expression" dxfId="284" priority="6">
      <formula>MAX(FREQUENCY(IF(ISNUMBER(SEARCH(M6, $I$7:$I$44)), ROW($I$7:$I$44)), IF(ISNUMBER(SEARCH(M6, $I$7:$I$44))=FALSE, ROW($I$7:$I$44)))) &gt; 12</formula>
    </cfRule>
    <cfRule type="expression" dxfId="283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2" priority="8">
      <formula>AND(ISNUMBER(N6), N6&gt;=5, NOT(ISBLANK(O6)))</formula>
    </cfRule>
    <cfRule type="expression" dxfId="281" priority="9">
      <formula>AND(ISNUMBER(N6), N6&gt;=5)</formula>
    </cfRule>
    <cfRule type="expression" dxfId="280" priority="10">
      <formula>AND(ISNUMBER(N6), N6&lt;5, NOT(ISBLANK(O6)))</formula>
    </cfRule>
    <cfRule type="expression" dxfId="279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254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6.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6.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6.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6.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conditionalFormatting sqref="R6:R24">
    <cfRule type="expression" dxfId="274" priority="5">
      <formula>AND(ISNUMBER(R6), R6&gt;=5, NOT(ISBLANK(S6)))</formula>
    </cfRule>
    <cfRule type="expression" dxfId="273" priority="6">
      <formula>AND(ISNUMBER(R6), R6&gt;=5)</formula>
    </cfRule>
    <cfRule type="expression" dxfId="272" priority="7">
      <formula>AND(ISNUMBER(R6), R6&lt;5, NOT(ISBLANK(S6)))</formula>
    </cfRule>
    <cfRule type="expression" dxfId="271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366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B50" t="s">
        <v>130</v>
      </c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390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418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420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441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6.5" thickBot="1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6.5" thickBot="1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6.5" thickBot="1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6.5" thickBot="1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278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54" priority="5">
      <formula>AND(ISNUMBER(N6), N6&gt;=5, NOT(ISBLANK(O6)))</formula>
    </cfRule>
    <cfRule type="expression" dxfId="253" priority="6">
      <formula>AND(ISNUMBER(N6), N6&gt;=5)</formula>
    </cfRule>
    <cfRule type="expression" dxfId="252" priority="7">
      <formula>AND(ISNUMBER(N6), N6&lt;5, NOT(ISBLANK(O6)))</formula>
    </cfRule>
    <cfRule type="expression" dxfId="251" priority="8">
      <formula>AND(ISNUMBER(N6), N6&lt;5, ISBLANK(O6))</formula>
    </cfRule>
  </conditionalFormatting>
  <conditionalFormatting sqref="R6:R24">
    <cfRule type="expression" dxfId="250" priority="1">
      <formula>AND(ISNUMBER(R6), R6&gt;=5, NOT(ISBLANK(S6)))</formula>
    </cfRule>
    <cfRule type="expression" dxfId="249" priority="2">
      <formula>AND(ISNUMBER(R6), R6&gt;=5)</formula>
    </cfRule>
    <cfRule type="expression" dxfId="248" priority="3">
      <formula>AND(ISNUMBER(R6), R6&lt;5, NOT(ISBLANK(S6)))</formula>
    </cfRule>
    <cfRule type="expression" dxfId="247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.285156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441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278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488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278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504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</row>
    <row r="47" spans="2:20" ht="15.75">
      <c r="B47" s="180"/>
      <c r="D47" t="s">
        <v>132</v>
      </c>
      <c r="M47" s="61"/>
    </row>
    <row r="48" spans="2:20" ht="15.75">
      <c r="B48" s="90"/>
      <c r="D48" t="s">
        <v>133</v>
      </c>
      <c r="M48" s="61"/>
    </row>
    <row r="49" spans="2:13" ht="15.75">
      <c r="M49" s="61"/>
    </row>
    <row r="50" spans="2:13" ht="15.75">
      <c r="B50" s="127" t="s">
        <v>134</v>
      </c>
      <c r="D50" t="s">
        <v>278</v>
      </c>
      <c r="M50" s="61"/>
    </row>
    <row r="51" spans="2:13" ht="15.75">
      <c r="B51" s="387" t="s">
        <v>136</v>
      </c>
      <c r="D51" t="s">
        <v>527</v>
      </c>
      <c r="M51" s="61"/>
    </row>
    <row r="52" spans="2:13" ht="15.75">
      <c r="M52" s="61"/>
    </row>
    <row r="53" spans="2:13" ht="15.75">
      <c r="M53" s="61"/>
    </row>
    <row r="54" spans="2:13" ht="15.75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285156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528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278</v>
      </c>
      <c r="M49" s="61"/>
      <c r="N49" s="62"/>
      <c r="O49" s="61"/>
    </row>
    <row r="50" spans="2:15" ht="15.75">
      <c r="B50" s="387" t="s">
        <v>136</v>
      </c>
      <c r="D50" t="s">
        <v>527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38.28515625" bestFit="1" customWidth="1"/>
    <col min="6" max="6" width="50" bestFit="1" customWidth="1"/>
    <col min="7" max="7" width="28.285156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528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573</v>
      </c>
      <c r="M49" s="61"/>
      <c r="N49" s="62"/>
      <c r="O49" s="61"/>
    </row>
    <row r="50" spans="2:15" ht="15.75">
      <c r="B50" s="387" t="s">
        <v>136</v>
      </c>
      <c r="D50" t="s">
        <v>527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574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</row>
    <row r="48" spans="2:20" ht="15.75">
      <c r="B48" s="90"/>
      <c r="D48" t="s">
        <v>133</v>
      </c>
      <c r="M48" s="61"/>
      <c r="N48" s="62"/>
    </row>
    <row r="49" spans="2:14" ht="15.75">
      <c r="M49" s="61"/>
      <c r="N49" s="62"/>
    </row>
    <row r="50" spans="2:14" ht="15.75">
      <c r="B50" s="127" t="s">
        <v>134</v>
      </c>
      <c r="D50" t="s">
        <v>573</v>
      </c>
      <c r="M50" s="61"/>
      <c r="N50" s="62"/>
    </row>
    <row r="51" spans="2:14" ht="15.75">
      <c r="B51" s="387" t="s">
        <v>136</v>
      </c>
      <c r="D51" t="s">
        <v>527</v>
      </c>
      <c r="M51" s="61"/>
      <c r="N51" s="62"/>
    </row>
    <row r="52" spans="2:14" ht="15.75">
      <c r="M52" s="61"/>
      <c r="N52" s="62"/>
    </row>
    <row r="53" spans="2:14" ht="15.75">
      <c r="M53" s="61"/>
      <c r="N53" s="62"/>
    </row>
    <row r="54" spans="2:14" ht="15.75">
      <c r="M54" s="61"/>
      <c r="N54" s="62"/>
    </row>
    <row r="55" spans="2:14" ht="15.75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285156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633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199"/>
      <c r="Q3" s="199"/>
      <c r="R3" s="63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663</v>
      </c>
      <c r="M50" s="61"/>
      <c r="N50" s="62"/>
      <c r="O50" s="61"/>
    </row>
    <row r="51" spans="2:15" ht="15.75">
      <c r="B51" s="387" t="s">
        <v>136</v>
      </c>
      <c r="D51" t="s">
        <v>527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664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ht="15.75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663</v>
      </c>
      <c r="M50" s="61"/>
      <c r="N50" s="62"/>
      <c r="O50" s="61"/>
    </row>
    <row r="51" spans="2:15" ht="15.75">
      <c r="B51" s="387" t="s">
        <v>136</v>
      </c>
      <c r="D51" t="s">
        <v>527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694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663</v>
      </c>
      <c r="M50" s="61"/>
      <c r="N50" s="62"/>
      <c r="O50" s="61"/>
    </row>
    <row r="51" spans="2:15" ht="15.75">
      <c r="B51" s="387" t="s">
        <v>136</v>
      </c>
      <c r="D51" t="s">
        <v>527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28515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694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723</v>
      </c>
      <c r="M50" s="61"/>
      <c r="N50" s="62"/>
      <c r="O50" s="61"/>
    </row>
    <row r="51" spans="2:15" ht="15.75">
      <c r="B51" s="387" t="s">
        <v>136</v>
      </c>
      <c r="D51" t="s">
        <v>527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724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28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28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28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28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28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28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28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28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28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28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28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28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28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28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28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28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28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28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28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28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29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747</v>
      </c>
      <c r="M49" s="61"/>
      <c r="N49" s="62"/>
      <c r="O49" s="61"/>
    </row>
    <row r="50" spans="2:15" ht="15.75">
      <c r="B50" s="387" t="s">
        <v>136</v>
      </c>
      <c r="D50" t="s">
        <v>527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748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747</v>
      </c>
      <c r="M49" s="61"/>
      <c r="N49" s="62"/>
      <c r="O49" s="61"/>
    </row>
    <row r="50" spans="2:15" ht="15.75">
      <c r="B50" s="387" t="s">
        <v>136</v>
      </c>
      <c r="D50" t="s">
        <v>527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770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747</v>
      </c>
      <c r="M49" s="61"/>
      <c r="N49" s="62"/>
      <c r="O49" s="61"/>
    </row>
    <row r="50" spans="2:15" ht="15.75">
      <c r="B50" s="387" t="s">
        <v>136</v>
      </c>
      <c r="D50" t="s">
        <v>527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8" priority="1">
      <formula>AND(ISNUMBER(N6), N6&gt;=5, NOT(ISBLANK(O6)))</formula>
    </cfRule>
    <cfRule type="expression" dxfId="197" priority="2">
      <formula>AND(ISNUMBER(N6), N6&gt;=5)</formula>
    </cfRule>
    <cfRule type="expression" dxfId="196" priority="3">
      <formula>AND(ISNUMBER(N6), N6&lt;5, NOT(ISBLANK(O6)))</formula>
    </cfRule>
    <cfRule type="expression" dxfId="195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785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 ht="15.75">
      <c r="B49" s="387" t="s">
        <v>136</v>
      </c>
      <c r="D49" t="s">
        <v>814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4" priority="1">
      <formula>AND(ISNUMBER(N6), N6&gt;=5, NOT(ISBLANK(O6)))</formula>
    </cfRule>
    <cfRule type="expression" dxfId="193" priority="2">
      <formula>AND(ISNUMBER(N6), N6&gt;=5)</formula>
    </cfRule>
    <cfRule type="expression" dxfId="192" priority="3">
      <formula>AND(ISNUMBER(N6), N6&lt;5, NOT(ISBLANK(O6)))</formula>
    </cfRule>
    <cfRule type="expression" dxfId="191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815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 ht="15.75">
      <c r="B49" s="387" t="s">
        <v>136</v>
      </c>
      <c r="D49" t="s">
        <v>814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843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869</v>
      </c>
    </row>
    <row r="49" spans="2:15" ht="15.75">
      <c r="B49" s="387" t="s">
        <v>136</v>
      </c>
      <c r="D49" t="s">
        <v>870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6" priority="1">
      <formula>AND(ISNUMBER(N6), N6&gt;=5, NOT(ISBLANK(O6)))</formula>
    </cfRule>
    <cfRule type="expression" dxfId="185" priority="2">
      <formula>AND(ISNUMBER(N6), N6&gt;=5)</formula>
    </cfRule>
    <cfRule type="expression" dxfId="184" priority="3">
      <formula>AND(ISNUMBER(N6), N6&lt;5, NOT(ISBLANK(O6)))</formula>
    </cfRule>
    <cfRule type="expression" dxfId="183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871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893</v>
      </c>
    </row>
    <row r="49" spans="2:15" ht="15.75">
      <c r="B49" s="387" t="s">
        <v>136</v>
      </c>
      <c r="D49" t="s">
        <v>894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2" priority="1">
      <formula>AND(ISNUMBER(N6), N6&gt;=5, NOT(ISBLANK(O6)))</formula>
    </cfRule>
    <cfRule type="expression" dxfId="181" priority="2">
      <formula>AND(ISNUMBER(N6), N6&gt;=5)</formula>
    </cfRule>
    <cfRule type="expression" dxfId="180" priority="3">
      <formula>AND(ISNUMBER(N6), N6&lt;5, NOT(ISBLANK(O6)))</formula>
    </cfRule>
    <cfRule type="expression" dxfId="179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895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919</v>
      </c>
    </row>
    <row r="49" spans="2:15" ht="15.75">
      <c r="B49" s="387" t="s">
        <v>136</v>
      </c>
      <c r="D49" t="s">
        <v>920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8" priority="1">
      <formula>AND(ISNUMBER(N6), N6&gt;=5, NOT(ISBLANK(O6)))</formula>
    </cfRule>
    <cfRule type="expression" dxfId="177" priority="2">
      <formula>AND(ISNUMBER(N6), N6&gt;=5)</formula>
    </cfRule>
    <cfRule type="expression" dxfId="176" priority="3">
      <formula>AND(ISNUMBER(N6), N6&lt;5, NOT(ISBLANK(O6)))</formula>
    </cfRule>
    <cfRule type="expression" dxfId="175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921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 ht="15.75">
      <c r="B49" s="387" t="s">
        <v>136</v>
      </c>
      <c r="D49" t="s">
        <v>942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74" priority="1">
      <formula>AND(ISNUMBER(N6), N6&gt;=5, NOT(ISBLANK(O6)))</formula>
    </cfRule>
    <cfRule type="expression" dxfId="173" priority="2">
      <formula>AND(ISNUMBER(N6), N6&gt;=5)</formula>
    </cfRule>
    <cfRule type="expression" dxfId="172" priority="3">
      <formula>AND(ISNUMBER(N6), N6&lt;5, NOT(ISBLANK(O6)))</formula>
    </cfRule>
    <cfRule type="expression" dxfId="17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943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 ht="15.75">
      <c r="B49" s="387" t="s">
        <v>136</v>
      </c>
      <c r="D49" t="s">
        <v>942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70" priority="1">
      <formula>AND(ISNUMBER(N6), N6&gt;=5, NOT(ISBLANK(O6)))</formula>
    </cfRule>
    <cfRule type="expression" dxfId="169" priority="2">
      <formula>AND(ISNUMBER(N6), N6&gt;=5)</formula>
    </cfRule>
    <cfRule type="expression" dxfId="168" priority="3">
      <formula>AND(ISNUMBER(N6), N6&lt;5, NOT(ISBLANK(O6)))</formula>
    </cfRule>
    <cfRule type="expression" dxfId="16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960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 ht="15.75">
      <c r="B49" s="387" t="s">
        <v>136</v>
      </c>
      <c r="D49" t="s">
        <v>942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66" priority="1">
      <formula>AND(ISNUMBER(N6), N6&gt;=5, NOT(ISBLANK(O6)))</formula>
    </cfRule>
    <cfRule type="expression" dxfId="165" priority="2">
      <formula>AND(ISNUMBER(N6), N6&gt;=5)</formula>
    </cfRule>
    <cfRule type="expression" dxfId="164" priority="3">
      <formula>AND(ISNUMBER(N6), N6&lt;5, NOT(ISBLANK(O6)))</formula>
    </cfRule>
    <cfRule type="expression" dxfId="16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977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 ht="15.75">
      <c r="B49" s="387" t="s">
        <v>136</v>
      </c>
      <c r="D49" t="s">
        <v>942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2" priority="1">
      <formula>AND(ISNUMBER(N6), N6&gt;=5, NOT(ISBLANK(O6)))</formula>
    </cfRule>
    <cfRule type="expression" dxfId="161" priority="2">
      <formula>AND(ISNUMBER(N6), N6&gt;=5)</formula>
    </cfRule>
    <cfRule type="expression" dxfId="160" priority="3">
      <formula>AND(ISNUMBER(N6), N6&lt;5, NOT(ISBLANK(O6)))</formula>
    </cfRule>
    <cfRule type="expression" dxfId="15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1006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1032</v>
      </c>
    </row>
    <row r="49" spans="2:15" ht="15.75">
      <c r="B49" s="387" t="s">
        <v>136</v>
      </c>
      <c r="D49" t="s">
        <v>942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8" priority="1">
      <formula>AND(ISNUMBER(N6), N6&gt;=5, NOT(ISBLANK(O6)))</formula>
    </cfRule>
    <cfRule type="expression" dxfId="157" priority="2">
      <formula>AND(ISNUMBER(N6), N6&gt;=5)</formula>
    </cfRule>
    <cfRule type="expression" dxfId="156" priority="3">
      <formula>AND(ISNUMBER(N6), N6&lt;5, NOT(ISBLANK(O6)))</formula>
    </cfRule>
    <cfRule type="expression" dxfId="15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1033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1057</v>
      </c>
    </row>
    <row r="49" spans="2:15" ht="15.75">
      <c r="B49" s="387" t="s">
        <v>136</v>
      </c>
      <c r="D49" t="s">
        <v>1058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4" priority="1">
      <formula>AND(ISNUMBER(N6), N6&gt;=5, NOT(ISBLANK(O6)))</formula>
    </cfRule>
    <cfRule type="expression" dxfId="153" priority="2">
      <formula>AND(ISNUMBER(N6), N6&gt;=5)</formula>
    </cfRule>
    <cfRule type="expression" dxfId="152" priority="3">
      <formula>AND(ISNUMBER(N6), N6&lt;5, NOT(ISBLANK(O6)))</formula>
    </cfRule>
    <cfRule type="expression" dxfId="15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1059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 ht="15.75">
      <c r="B50" s="387" t="s">
        <v>136</v>
      </c>
      <c r="D50" t="s">
        <v>1058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0" priority="1">
      <formula>AND(ISNUMBER(N6), N6&gt;=5, NOT(ISBLANK(O6)))</formula>
    </cfRule>
    <cfRule type="expression" dxfId="149" priority="2">
      <formula>AND(ISNUMBER(N6), N6&gt;=5)</formula>
    </cfRule>
    <cfRule type="expression" dxfId="148" priority="3">
      <formula>AND(ISNUMBER(N6), N6&lt;5, NOT(ISBLANK(O6)))</formula>
    </cfRule>
    <cfRule type="expression" dxfId="1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1090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 ht="15.75">
      <c r="B50" s="387" t="s">
        <v>136</v>
      </c>
      <c r="D50" t="s">
        <v>1058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6" priority="1">
      <formula>AND(ISNUMBER(N6), N6&gt;=5, NOT(ISBLANK(O6)))</formula>
    </cfRule>
    <cfRule type="expression" dxfId="145" priority="2">
      <formula>AND(ISNUMBER(N6), N6&gt;=5)</formula>
    </cfRule>
    <cfRule type="expression" dxfId="144" priority="3">
      <formula>AND(ISNUMBER(N6), N6&lt;5, NOT(ISBLANK(O6)))</formula>
    </cfRule>
    <cfRule type="expression" dxfId="1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1119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 ht="15.75">
      <c r="B50" s="387" t="s">
        <v>136</v>
      </c>
      <c r="D50" t="s">
        <v>1151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2" priority="1">
      <formula>AND(ISNUMBER(N6), N6&gt;=5, NOT(ISBLANK(O6)))</formula>
    </cfRule>
    <cfRule type="expression" dxfId="141" priority="2">
      <formula>AND(ISNUMBER(N6), N6&gt;=5)</formula>
    </cfRule>
    <cfRule type="expression" dxfId="140" priority="3">
      <formula>AND(ISNUMBER(N6), N6&lt;5, NOT(ISBLANK(O6)))</formula>
    </cfRule>
    <cfRule type="expression" dxfId="1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33.7109375" bestFit="1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1152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 ht="15.75">
      <c r="B50" s="387" t="s">
        <v>136</v>
      </c>
      <c r="D50" t="s">
        <v>1151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8" priority="1">
      <formula>AND(ISNUMBER(N6), N6&gt;=5, NOT(ISBLANK(O6)))</formula>
    </cfRule>
    <cfRule type="expression" dxfId="137" priority="2">
      <formula>AND(ISNUMBER(N6), N6&gt;=5)</formula>
    </cfRule>
    <cfRule type="expression" dxfId="136" priority="3">
      <formula>AND(ISNUMBER(N6), N6&lt;5, NOT(ISBLANK(O6)))</formula>
    </cfRule>
    <cfRule type="expression" dxfId="1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1180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 ht="15.75">
      <c r="B50" s="387" t="s">
        <v>136</v>
      </c>
      <c r="D50" t="s">
        <v>1151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4" priority="1">
      <formula>AND(ISNUMBER(N6), N6&gt;=5, NOT(ISBLANK(O6)))</formula>
    </cfRule>
    <cfRule type="expression" dxfId="133" priority="2">
      <formula>AND(ISNUMBER(N6), N6&gt;=5)</formula>
    </cfRule>
    <cfRule type="expression" dxfId="132" priority="3">
      <formula>AND(ISNUMBER(N6), N6&lt;5, NOT(ISBLANK(O6)))</formula>
    </cfRule>
    <cfRule type="expression" dxfId="1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1201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 ht="15.75">
      <c r="B50" s="387" t="s">
        <v>136</v>
      </c>
      <c r="D50" t="s">
        <v>1151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0" priority="1">
      <formula>AND(ISNUMBER(N6), N6&gt;=5, NOT(ISBLANK(O6)))</formula>
    </cfRule>
    <cfRule type="expression" dxfId="129" priority="2">
      <formula>AND(ISNUMBER(N6), N6&gt;=5)</formula>
    </cfRule>
    <cfRule type="expression" dxfId="128" priority="3">
      <formula>AND(ISNUMBER(N6), N6&lt;5, NOT(ISBLANK(O6)))</formula>
    </cfRule>
    <cfRule type="expression" dxfId="1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1220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1251</v>
      </c>
    </row>
    <row r="51" spans="2:15" ht="15.75">
      <c r="B51" s="387" t="s">
        <v>136</v>
      </c>
      <c r="D51" t="s">
        <v>1151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26" priority="1">
      <formula>AND(ISNUMBER(N6), N6&gt;=5, NOT(ISBLANK(O6)))</formula>
    </cfRule>
    <cfRule type="expression" dxfId="125" priority="2">
      <formula>AND(ISNUMBER(N6), N6&gt;=5)</formula>
    </cfRule>
    <cfRule type="expression" dxfId="124" priority="3">
      <formula>AND(ISNUMBER(N6), N6&lt;5, NOT(ISBLANK(O6)))</formula>
    </cfRule>
    <cfRule type="expression" dxfId="123" priority="4">
      <formula>AND(ISNUMBER(N6), N6&lt;5, ISBLANK(O6))</formula>
    </cfRule>
  </conditionalFormatting>
  <conditionalFormatting sqref="N14">
    <cfRule type="expression" dxfId="122" priority="9">
      <formula>AND(ISNUMBER(N14), N14&gt;=5, NOT(ISBLANK(O15)))</formula>
    </cfRule>
    <cfRule type="expression" dxfId="121" priority="10">
      <formula>AND(ISNUMBER(N14), N14&gt;=5)</formula>
    </cfRule>
    <cfRule type="expression" dxfId="120" priority="11">
      <formula>AND(ISNUMBER(N14), N14&lt;5, NOT(ISBLANK(O15)))</formula>
    </cfRule>
    <cfRule type="expression" dxfId="119" priority="12">
      <formula>AND(ISNUMBER(N14), N14&lt;5, ISBLANK(O15))</formula>
    </cfRule>
  </conditionalFormatting>
  <conditionalFormatting sqref="N15">
    <cfRule type="expression" dxfId="118" priority="13">
      <formula>AND(ISNUMBER(N15), N15&gt;=5, NOT(ISBLANK(#REF!)))</formula>
    </cfRule>
    <cfRule type="expression" dxfId="117" priority="14">
      <formula>AND(ISNUMBER(N15), N15&gt;=5)</formula>
    </cfRule>
    <cfRule type="expression" dxfId="116" priority="15">
      <formula>AND(ISNUMBER(N15), N15&lt;5, NOT(ISBLANK(#REF!)))</formula>
    </cfRule>
    <cfRule type="expression" dxfId="115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6.5" thickBot="1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6.5" thickBot="1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6.5" thickBot="1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6.5" thickBot="1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6.5" thickBot="1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 ht="15.75">
      <c r="M51" s="61"/>
      <c r="N51" s="62"/>
      <c r="O51" s="61"/>
    </row>
    <row r="52" spans="2:15" ht="15.75">
      <c r="D52" t="s">
        <v>1258</v>
      </c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14" priority="1">
      <formula>AND(ISNUMBER(N6), N6&gt;=5, NOT(ISBLANK(O6)))</formula>
    </cfRule>
    <cfRule type="expression" dxfId="113" priority="2">
      <formula>AND(ISNUMBER(N6), N6&gt;=5)</formula>
    </cfRule>
    <cfRule type="expression" dxfId="112" priority="3">
      <formula>AND(ISNUMBER(N6), N6&lt;5, NOT(ISBLANK(O6)))</formula>
    </cfRule>
    <cfRule type="expression" dxfId="1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1259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1266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1269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1299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1318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1329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1338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1356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 t="s">
        <v>58</v>
      </c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1372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 t="s">
        <v>58</v>
      </c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1391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6" t="s">
        <v>58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1406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6" t="s">
        <v>58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7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8.285156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1476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1477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26" t="s">
        <v>1509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1510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1532</v>
      </c>
    </row>
    <row r="33" spans="2:15">
      <c r="B33" s="56"/>
      <c r="D33" s="246" t="s">
        <v>1533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1534</v>
      </c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  <row r="46" spans="2:15" ht="15.7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1535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C26" s="726"/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1568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t="s">
        <v>130</v>
      </c>
      <c r="C26" s="726" t="s">
        <v>58</v>
      </c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1598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ht="15.75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ht="15.75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ht="15.75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ht="15.75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ht="15.75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t="s">
        <v>130</v>
      </c>
      <c r="C26" s="726" t="s">
        <v>58</v>
      </c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5" spans="2:15">
      <c r="B35" s="127" t="s">
        <v>134</v>
      </c>
      <c r="D35" s="247" t="s">
        <v>1534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1619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B20" t="s">
        <v>130</v>
      </c>
      <c r="C20" s="726"/>
      <c r="D20" s="726"/>
      <c r="E20" s="726"/>
      <c r="F20" s="7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 ht="15.75">
      <c r="M30" s="61"/>
      <c r="N30" s="62"/>
      <c r="O30" s="61"/>
    </row>
    <row r="31" spans="2:20" ht="15.75">
      <c r="M31" s="61"/>
      <c r="N31" s="62"/>
      <c r="O31" s="61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1655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B20" t="s">
        <v>130</v>
      </c>
      <c r="C20" s="726" t="s">
        <v>1694</v>
      </c>
      <c r="D20" s="726"/>
      <c r="E20" s="726"/>
      <c r="F20" s="7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 ht="15.75">
      <c r="M30" s="61"/>
      <c r="N30" s="62"/>
      <c r="O30" s="61"/>
    </row>
    <row r="31" spans="2:20" ht="15.75">
      <c r="M31" s="61"/>
      <c r="N31" s="62"/>
      <c r="O31" s="61"/>
    </row>
    <row r="32" spans="2:20" ht="15.75">
      <c r="M32" s="61"/>
      <c r="N32" s="62"/>
      <c r="O32" s="61"/>
    </row>
    <row r="33" spans="5:15" ht="15.75" hidden="1">
      <c r="E33" s="253" t="s">
        <v>53</v>
      </c>
      <c r="M33" s="61"/>
      <c r="N33" s="62"/>
      <c r="O33" s="61"/>
    </row>
    <row r="34" spans="5:15" ht="15.75" hidden="1">
      <c r="E34" s="254" t="s">
        <v>54</v>
      </c>
      <c r="F34">
        <f>13+24</f>
        <v>37</v>
      </c>
      <c r="M34" s="61"/>
      <c r="N34" s="62"/>
      <c r="O34" s="61"/>
    </row>
    <row r="35" spans="5:15" ht="15.75" hidden="1">
      <c r="E35" s="254" t="s">
        <v>1695</v>
      </c>
      <c r="F35">
        <v>44</v>
      </c>
      <c r="M35" s="61"/>
      <c r="N35" s="62"/>
      <c r="O35" s="61"/>
    </row>
    <row r="36" spans="5:15" ht="15.75" hidden="1">
      <c r="E36" s="254" t="s">
        <v>1696</v>
      </c>
      <c r="F36">
        <f>16+24</f>
        <v>40</v>
      </c>
      <c r="M36" s="61"/>
      <c r="N36" s="62"/>
      <c r="O36" s="61"/>
    </row>
    <row r="37" spans="5:15" ht="15.75" hidden="1">
      <c r="E37" s="254" t="s">
        <v>1697</v>
      </c>
      <c r="F37">
        <f>5+4+4+5.5+5.5+3+5+6+3</f>
        <v>41</v>
      </c>
      <c r="M37" s="61"/>
      <c r="N37" s="62"/>
      <c r="O37" s="61"/>
    </row>
    <row r="38" spans="5:15" ht="15.75" hidden="1">
      <c r="E38" s="254" t="s">
        <v>1698</v>
      </c>
      <c r="F38">
        <f>3+2+2+1+1+3+3</f>
        <v>15</v>
      </c>
      <c r="M38" s="61"/>
      <c r="N38" s="62"/>
      <c r="O38" s="61"/>
    </row>
    <row r="39" spans="5:15" hidden="1">
      <c r="E39" s="254" t="s">
        <v>1699</v>
      </c>
      <c r="F39">
        <f>26+16</f>
        <v>42</v>
      </c>
    </row>
    <row r="40" spans="5:15" hidden="1">
      <c r="E40" s="254" t="s">
        <v>1700</v>
      </c>
      <c r="F40">
        <f>38+24</f>
        <v>62</v>
      </c>
    </row>
    <row r="41" spans="5:15" hidden="1">
      <c r="E41" s="254" t="s">
        <v>1701</v>
      </c>
      <c r="F41">
        <v>15</v>
      </c>
    </row>
    <row r="42" spans="5:15" hidden="1">
      <c r="E42" s="254" t="s">
        <v>1702</v>
      </c>
      <c r="F42">
        <v>14</v>
      </c>
    </row>
    <row r="43" spans="5:15" hidden="1">
      <c r="E43" s="254" t="s">
        <v>1703</v>
      </c>
      <c r="F43">
        <v>11</v>
      </c>
    </row>
    <row r="44" spans="5:15" hidden="1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1705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1" spans="2:20" ht="15.75">
      <c r="M31" s="731"/>
      <c r="N31" s="731"/>
      <c r="O31" s="731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3" t="s">
        <v>1734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1534</v>
      </c>
    </row>
    <row r="31" spans="2:20" ht="15.75">
      <c r="M31" s="731"/>
      <c r="N31" s="731"/>
      <c r="O31" s="731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</row>
    <row r="2" spans="2:20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3" t="s">
        <v>1751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 ht="15.75">
      <c r="M31" s="731"/>
      <c r="N31" s="731"/>
      <c r="O31" s="731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3" t="s">
        <v>1782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0" spans="2:22">
      <c r="D30" t="s">
        <v>1781</v>
      </c>
    </row>
    <row r="31" spans="2:22" ht="15.75">
      <c r="M31" s="731"/>
      <c r="N31" s="731"/>
      <c r="O31" s="731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</row>
    <row r="2" spans="2:20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3" t="s">
        <v>1790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 ht="15.75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 ht="15.75">
      <c r="M31" s="731"/>
      <c r="N31" s="731"/>
      <c r="O31" s="731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3" t="s">
        <v>1814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 ht="15.75">
      <c r="M31" s="731"/>
      <c r="N31" s="731"/>
      <c r="O31" s="731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>
      <c r="B3" s="733" t="s">
        <v>1824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 ht="15.75">
      <c r="M31" s="731"/>
      <c r="N31" s="731"/>
      <c r="O31" s="731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>
      <c r="B3" s="733" t="s">
        <v>1832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1532</v>
      </c>
    </row>
    <row r="24" spans="2:22">
      <c r="B24" s="56"/>
      <c r="D24" s="58" t="s">
        <v>1533</v>
      </c>
    </row>
    <row r="27" spans="2:22">
      <c r="B27" s="127" t="s">
        <v>134</v>
      </c>
      <c r="D27" s="167" t="s">
        <v>1846</v>
      </c>
    </row>
    <row r="29" spans="2:22" ht="15.75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 ht="15.75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ht="15.75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ht="15.75">
      <c r="E32" s="177" t="s">
        <v>56</v>
      </c>
      <c r="K32" s="148"/>
      <c r="M32" s="61"/>
      <c r="N32" s="62"/>
      <c r="O32" s="61"/>
    </row>
    <row r="33" spans="5:15" ht="15.75">
      <c r="E33" s="177" t="s">
        <v>57</v>
      </c>
      <c r="K33" s="148"/>
      <c r="M33" s="61"/>
      <c r="N33" s="62"/>
      <c r="O33" s="61"/>
    </row>
    <row r="34" spans="5:15" ht="15.75">
      <c r="E34" s="177" t="s">
        <v>58</v>
      </c>
      <c r="K34" s="148"/>
      <c r="M34" s="61"/>
      <c r="N34" s="62"/>
      <c r="O34" s="61"/>
    </row>
    <row r="35" spans="5:15" ht="15.75">
      <c r="E35" s="177" t="s">
        <v>59</v>
      </c>
      <c r="K35" s="148"/>
      <c r="M35" s="61"/>
      <c r="N35" s="62"/>
      <c r="O35" s="61"/>
    </row>
    <row r="36" spans="5:15" ht="15.75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ht="15.75">
      <c r="M37" s="61"/>
      <c r="N37" s="62"/>
      <c r="O37" s="61"/>
    </row>
    <row r="38" spans="5:15" ht="15.75">
      <c r="M38" s="61"/>
      <c r="N38" s="62"/>
      <c r="O38" s="61"/>
    </row>
    <row r="39" spans="5:15" ht="15.75">
      <c r="M39" s="61"/>
      <c r="N39" s="62"/>
      <c r="O39" s="61"/>
    </row>
    <row r="40" spans="5:15" ht="15.75">
      <c r="M40" s="61"/>
      <c r="N40" s="62"/>
      <c r="O40" s="61"/>
    </row>
    <row r="41" spans="5:15" ht="15.75">
      <c r="M41" s="61"/>
      <c r="N41" s="62"/>
      <c r="O41" s="61"/>
    </row>
    <row r="42" spans="5:15" ht="15.75">
      <c r="M42" s="61"/>
      <c r="N42" s="62"/>
      <c r="O42" s="61"/>
    </row>
    <row r="43" spans="5:15" ht="15.75">
      <c r="M43" s="61"/>
      <c r="N43" s="62"/>
      <c r="O43" s="61"/>
    </row>
    <row r="44" spans="5:15" ht="15.75">
      <c r="M44" s="61"/>
      <c r="N44" s="62"/>
      <c r="O44" s="61"/>
    </row>
    <row r="45" spans="5:15" ht="15.7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ht="15.75">
      <c r="B3" s="733" t="s">
        <v>1852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1852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39"/>
      <c r="N5" s="740"/>
      <c r="O5" s="741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ht="15.7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67" t="s">
        <v>1867</v>
      </c>
    </row>
    <row r="31" spans="2:22" ht="15.75">
      <c r="M31" s="731"/>
      <c r="N31" s="731"/>
      <c r="O31" s="731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ht="15.75">
      <c r="B3" s="733" t="s">
        <v>1868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1868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39"/>
      <c r="N5" s="740"/>
      <c r="O5" s="74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ht="15.7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 ht="15.75">
      <c r="M31" s="731"/>
      <c r="N31" s="731"/>
      <c r="O31" s="731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ht="15.75">
      <c r="B3" s="733" t="s">
        <v>1872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1872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39"/>
      <c r="N5" s="740"/>
      <c r="O5" s="74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ht="15.7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 ht="15.75">
      <c r="M31" s="731"/>
      <c r="N31" s="731"/>
      <c r="O31" s="731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ht="15.75">
      <c r="B3" s="733" t="s">
        <v>1873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1873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39"/>
      <c r="N5" s="740"/>
      <c r="O5" s="74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ht="15.7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 ht="15.75">
      <c r="M31" s="731"/>
      <c r="N31" s="731"/>
      <c r="O31" s="731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ht="15.75">
      <c r="B3" s="733" t="s">
        <v>1874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1874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39"/>
      <c r="N5" s="740"/>
      <c r="O5" s="74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ht="15.7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 ht="15.75">
      <c r="M31" s="731"/>
      <c r="N31" s="731"/>
      <c r="O31" s="731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ht="15.75">
      <c r="B3" s="733" t="s">
        <v>1877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1877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39"/>
      <c r="N5" s="740"/>
      <c r="O5" s="74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ht="15.7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 ht="15.75">
      <c r="D31" s="102" t="s">
        <v>1160</v>
      </c>
      <c r="E31" s="102"/>
      <c r="F31" s="79"/>
      <c r="G31" s="79"/>
      <c r="H31" s="79"/>
      <c r="I31" s="79"/>
      <c r="J31" s="79"/>
      <c r="K31" s="149"/>
      <c r="M31" s="731"/>
      <c r="N31" s="731"/>
      <c r="O31" s="731"/>
    </row>
    <row r="32" spans="2:22" ht="15.75">
      <c r="D32" s="103" t="s">
        <v>756</v>
      </c>
      <c r="E32" s="103"/>
      <c r="K32" s="148"/>
      <c r="M32" s="61"/>
      <c r="N32" s="62"/>
      <c r="O32" s="61"/>
    </row>
    <row r="33" spans="4:15" ht="15.75">
      <c r="D33" s="103" t="s">
        <v>53</v>
      </c>
      <c r="E33" s="103"/>
      <c r="K33" s="148"/>
      <c r="M33" s="61"/>
      <c r="N33" s="62"/>
      <c r="O33" s="61"/>
    </row>
    <row r="34" spans="4:15" ht="15.75">
      <c r="D34" s="103" t="s">
        <v>54</v>
      </c>
      <c r="E34" s="103"/>
      <c r="K34" s="148"/>
      <c r="M34" s="61"/>
      <c r="N34" s="62"/>
      <c r="O34" s="61"/>
    </row>
    <row r="35" spans="4:15" ht="15.75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ht="15.7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ht="15.7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ht="15.75">
      <c r="M38" s="61"/>
      <c r="N38" s="62"/>
      <c r="O38" s="61"/>
    </row>
    <row r="39" spans="4:15" ht="15.75">
      <c r="D39" s="82" t="s">
        <v>1847</v>
      </c>
      <c r="M39" s="61"/>
      <c r="N39" s="62"/>
      <c r="O39" s="61"/>
    </row>
    <row r="40" spans="4:15" ht="15.75">
      <c r="M40" s="61"/>
      <c r="N40" s="62"/>
      <c r="O40" s="61"/>
    </row>
    <row r="41" spans="4:15" ht="15.75">
      <c r="M41" s="61"/>
      <c r="N41" s="62"/>
      <c r="O41" s="61"/>
    </row>
    <row r="42" spans="4:15" ht="15.75">
      <c r="M42" s="61"/>
      <c r="N42" s="62"/>
      <c r="O42" s="61"/>
    </row>
    <row r="43" spans="4:15" ht="15.75">
      <c r="M43" s="61"/>
      <c r="N43" s="62"/>
      <c r="O43" s="61"/>
    </row>
    <row r="44" spans="4:15" ht="15.75">
      <c r="M44" s="61"/>
      <c r="N44" s="62"/>
      <c r="O44" s="61"/>
    </row>
    <row r="45" spans="4:15" ht="15.75">
      <c r="M45" s="61"/>
      <c r="N45" s="62"/>
      <c r="O45" s="61"/>
    </row>
    <row r="46" spans="4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ht="15.75">
      <c r="B3" s="733" t="s">
        <v>1879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1879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39"/>
      <c r="N5" s="740"/>
      <c r="O5" s="74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ht="15.7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 ht="15.75">
      <c r="M31" s="731"/>
      <c r="N31" s="731"/>
      <c r="O31" s="731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ht="15.75">
      <c r="B3" s="733" t="s">
        <v>1883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1883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39"/>
      <c r="N5" s="740"/>
      <c r="O5" s="74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ht="15.75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ht="15.75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147"/>
      <c r="V7" s="98"/>
    </row>
    <row r="8" spans="2:22" ht="15.75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ht="15.75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ht="15.75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ht="15.75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ht="15.75">
      <c r="B3" s="733" t="s">
        <v>1886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1886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39"/>
      <c r="N5" s="740"/>
      <c r="O5" s="74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ht="15.75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ht="15.75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99"/>
      <c r="V7" s="98"/>
    </row>
    <row r="8" spans="2:22" ht="15.75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ht="15.75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ht="15.75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ht="15.75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ht="15.75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 ht="15.75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45"/>
      <c r="D2" s="745"/>
      <c r="E2" s="745"/>
      <c r="F2" s="745"/>
      <c r="G2" s="745"/>
      <c r="H2" s="745"/>
      <c r="I2" s="745"/>
      <c r="J2" s="745"/>
      <c r="K2" s="745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ht="15.75">
      <c r="B3" s="733" t="s">
        <v>1890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1" t="s">
        <v>1890</v>
      </c>
      <c r="N3" s="731"/>
      <c r="O3" s="731"/>
      <c r="P3" s="731"/>
      <c r="Q3" s="731"/>
      <c r="R3" s="731"/>
      <c r="S3" s="731"/>
      <c r="T3" s="731"/>
      <c r="U3" s="731"/>
      <c r="V3" s="731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39"/>
      <c r="N5" s="740"/>
      <c r="O5" s="74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ht="15.75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ht="15.75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99"/>
      <c r="V7" s="98"/>
    </row>
    <row r="8" spans="2:22" ht="15.75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 ht="15.75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 ht="15.75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 ht="15.75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 ht="15.75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 ht="15.75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 ht="15.75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 ht="15.75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 ht="15.75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 ht="15.75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 ht="15.75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  <row r="27" spans="2:2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756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1052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285156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5.75">
      <c r="B2" s="731" t="s">
        <v>1895</v>
      </c>
      <c r="C2" s="731"/>
      <c r="D2" s="731"/>
      <c r="E2" s="731"/>
      <c r="F2" s="731"/>
      <c r="G2" s="731"/>
      <c r="H2" s="731"/>
      <c r="I2" s="731"/>
      <c r="J2" s="731"/>
      <c r="K2" s="731"/>
      <c r="L2" s="731"/>
      <c r="M2" s="731"/>
      <c r="N2" s="731"/>
      <c r="O2" s="731"/>
      <c r="P2" s="731"/>
      <c r="Q2" s="731"/>
      <c r="R2" s="731"/>
      <c r="S2" s="731"/>
      <c r="T2" s="731"/>
      <c r="U2" s="731"/>
      <c r="V2" s="731"/>
    </row>
    <row r="3" spans="2:22" ht="15.75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32" t="s">
        <v>78</v>
      </c>
      <c r="C4" s="745"/>
      <c r="D4" s="745"/>
      <c r="E4" s="745"/>
      <c r="F4" s="745"/>
      <c r="G4" s="745"/>
      <c r="H4" s="745"/>
      <c r="I4" s="745"/>
      <c r="J4" s="745"/>
      <c r="K4" s="745"/>
      <c r="L4" s="61"/>
      <c r="M4" s="737" t="s">
        <v>1851</v>
      </c>
      <c r="N4" s="738"/>
      <c r="O4" s="738"/>
      <c r="P4" s="738"/>
      <c r="Q4" s="738"/>
      <c r="R4" s="738"/>
      <c r="S4" s="738"/>
      <c r="T4" s="738"/>
      <c r="U4" s="738"/>
      <c r="V4" s="738"/>
    </row>
    <row r="5" spans="2:22" ht="15.75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39"/>
      <c r="N5" s="740"/>
      <c r="O5" s="74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ht="15.75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 ht="15.75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69"/>
      <c r="V7" s="69"/>
    </row>
    <row r="8" spans="2:22" ht="15.75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.75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.75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.75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 ht="15.75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 ht="15.75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285156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>
      <c r="B4" s="733" t="s">
        <v>1899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>
      <c r="B4" s="733" t="s">
        <v>1909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>
      <c r="B4" s="733" t="s">
        <v>1912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0.85546875" customWidth="1"/>
    <col min="7" max="11" width="25.7109375" customWidth="1"/>
    <col min="12" max="12" width="31.710937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1913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10" priority="1">
      <formula>MAX(FREQUENCY(IF(ISNUMBER(SEARCH(M6, $K$7:$K$44)), ROW($K$7:$K$44)), IF(ISNUMBER(SEARCH(M6, $K$7:$K$44))=FALSE, ROW($K$7:$K$44)))) &gt; 12</formula>
    </cfRule>
    <cfRule type="expression" dxfId="109" priority="2">
      <formula>MAX(FREQUENCY(IF(ISNUMBER(SEARCH(M6, $E$7:$E$44)), ROW($E$7:$E$44)), IF(ISNUMBER(SEARCH(M6, $E$7:$E$44))=FALSE, ROW($E$7:$E$44)))) &gt; 12</formula>
    </cfRule>
    <cfRule type="expression" dxfId="108" priority="3">
      <formula>MAX(FREQUENCY(IF(ISNUMBER(SEARCH(M6, $F$7:$F$44)), ROW($F$7:$F$44)), IF(ISNUMBER(SEARCH(M6, $F$7:$F$44))=FALSE, ROW($F$7:$F$44)))) &gt; 12</formula>
    </cfRule>
    <cfRule type="expression" dxfId="107" priority="4">
      <formula>MAX(FREQUENCY(IF(ISNUMBER(SEARCH(M6, $G$7:$G$44)), ROW($G$7:$G$44)), IF(ISNUMBER(SEARCH(M6, $G$7:$G$44))=FALSE, ROW($G$7:$G$44)))) &gt; 12</formula>
    </cfRule>
    <cfRule type="expression" dxfId="106" priority="5">
      <formula>MAX(FREQUENCY(IF(ISNUMBER(SEARCH(M6, $H$7:$H$44)), ROW($H$7:$H$44)), IF(ISNUMBER(SEARCH(M6, $H$7:$H$44))=FALSE, ROW($H$7:$H$44)))) &gt; 12</formula>
    </cfRule>
    <cfRule type="expression" dxfId="105" priority="6">
      <formula>MAX(FREQUENCY(IF(ISNUMBER(SEARCH(M6, $I$7:$I$44)), ROW($I$7:$I$44)), IF(ISNUMBER(SEARCH(M6, $I$7:$I$44))=FALSE, ROW($I$7:$I$44)))) &gt; 12</formula>
    </cfRule>
    <cfRule type="expression" dxfId="10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3" priority="8">
      <formula>AND(ISNUMBER(N6), N6&gt;=5, NOT(ISBLANK(O6)))</formula>
    </cfRule>
    <cfRule type="expression" dxfId="102" priority="9">
      <formula>AND(ISNUMBER(N6), N6&gt;=5)</formula>
    </cfRule>
    <cfRule type="expression" dxfId="101" priority="10">
      <formula>AND(ISNUMBER(N6), N6&lt;5, NOT(ISBLANK(O6)))</formula>
    </cfRule>
    <cfRule type="expression" dxfId="100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285156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I45" s="199"/>
      <c r="M45" s="61"/>
      <c r="N45" s="62"/>
      <c r="O45" s="61"/>
    </row>
    <row r="46" spans="2:20" ht="15.7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99" priority="1">
      <formula>MAX(FREQUENCY(IF(ISNUMBER(SEARCH(M6, $K$7:$K$44)), ROW($K$7:$K$44)), IF(ISNUMBER(SEARCH(M6, $K$7:$K$44))=FALSE, ROW($K$7:$K$44)))) &gt; 12</formula>
    </cfRule>
    <cfRule type="expression" dxfId="98" priority="2">
      <formula>MAX(FREQUENCY(IF(ISNUMBER(SEARCH(M6, $E$7:$E$44)), ROW($E$7:$E$44)), IF(ISNUMBER(SEARCH(M6, $E$7:$E$44))=FALSE, ROW($E$7:$E$44)))) &gt; 12</formula>
    </cfRule>
    <cfRule type="expression" dxfId="97" priority="3">
      <formula>MAX(FREQUENCY(IF(ISNUMBER(SEARCH(M6, $F$7:$F$44)), ROW($F$7:$F$44)), IF(ISNUMBER(SEARCH(M6, $F$7:$F$44))=FALSE, ROW($F$7:$F$44)))) &gt; 12</formula>
    </cfRule>
    <cfRule type="expression" dxfId="96" priority="4">
      <formula>MAX(FREQUENCY(IF(ISNUMBER(SEARCH(M6, $G$7:$G$44)), ROW($G$7:$G$44)), IF(ISNUMBER(SEARCH(M6, $G$7:$G$44))=FALSE, ROW($G$7:$G$44)))) &gt; 12</formula>
    </cfRule>
    <cfRule type="expression" dxfId="95" priority="5">
      <formula>MAX(FREQUENCY(IF(ISNUMBER(SEARCH(M6, $H$7:$H$44)), ROW($H$7:$H$44)), IF(ISNUMBER(SEARCH(M6, $H$7:$H$44))=FALSE, ROW($H$7:$H$44)))) &gt; 12</formula>
    </cfRule>
    <cfRule type="expression" dxfId="94" priority="6">
      <formula>MAX(FREQUENCY(IF(ISNUMBER(SEARCH(M6, $I$7:$I$44)), ROW($I$7:$I$44)), IF(ISNUMBER(SEARCH(M6, $I$7:$I$44))=FALSE, ROW($I$7:$I$44)))) &gt; 12</formula>
    </cfRule>
    <cfRule type="expression" dxfId="9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2" priority="8">
      <formula>AND(ISNUMBER(N6), N6&gt;=5, NOT(ISBLANK(O6)))</formula>
    </cfRule>
    <cfRule type="expression" dxfId="91" priority="9">
      <formula>AND(ISNUMBER(N6), N6&gt;=5)</formula>
    </cfRule>
    <cfRule type="expression" dxfId="90" priority="10">
      <formula>AND(ISNUMBER(N6), N6&lt;5, NOT(ISBLANK(O6)))</formula>
    </cfRule>
    <cfRule type="expression" dxfId="89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88" priority="1">
      <formula>MAX(FREQUENCY(IF(ISNUMBER(SEARCH(M6, $K$7:$K$44)), ROW($K$7:$K$44)), IF(ISNUMBER(SEARCH(M6, $K$7:$K$44))=FALSE, ROW($K$7:$K$44)))) &gt; 12</formula>
    </cfRule>
    <cfRule type="expression" dxfId="87" priority="2">
      <formula>MAX(FREQUENCY(IF(ISNUMBER(SEARCH(M6, $E$7:$E$44)), ROW($E$7:$E$44)), IF(ISNUMBER(SEARCH(M6, $E$7:$E$44))=FALSE, ROW($E$7:$E$44)))) &gt; 12</formula>
    </cfRule>
    <cfRule type="expression" dxfId="86" priority="3">
      <formula>MAX(FREQUENCY(IF(ISNUMBER(SEARCH(M6, $F$7:$F$44)), ROW($F$7:$F$44)), IF(ISNUMBER(SEARCH(M6, $F$7:$F$44))=FALSE, ROW($F$7:$F$44)))) &gt; 12</formula>
    </cfRule>
    <cfRule type="expression" dxfId="85" priority="4">
      <formula>MAX(FREQUENCY(IF(ISNUMBER(SEARCH(M6, $G$7:$G$44)), ROW($G$7:$G$44)), IF(ISNUMBER(SEARCH(M6, $G$7:$G$44))=FALSE, ROW($G$7:$G$44)))) &gt; 12</formula>
    </cfRule>
    <cfRule type="expression" dxfId="84" priority="5">
      <formula>MAX(FREQUENCY(IF(ISNUMBER(SEARCH(M6, $H$7:$H$44)), ROW($H$7:$H$44)), IF(ISNUMBER(SEARCH(M6, $H$7:$H$44))=FALSE, ROW($H$7:$H$44)))) &gt; 12</formula>
    </cfRule>
    <cfRule type="expression" dxfId="83" priority="6">
      <formula>MAX(FREQUENCY(IF(ISNUMBER(SEARCH(M6, $I$7:$I$44)), ROW($I$7:$I$44)), IF(ISNUMBER(SEARCH(M6, $I$7:$I$44))=FALSE, ROW($I$7:$I$44)))) &gt; 12</formula>
    </cfRule>
    <cfRule type="expression" dxfId="8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1" priority="8">
      <formula>AND(ISNUMBER(N6), N6&gt;=5, NOT(ISBLANK(O6)))</formula>
    </cfRule>
    <cfRule type="expression" dxfId="80" priority="9">
      <formula>AND(ISNUMBER(N6), N6&gt;=5)</formula>
    </cfRule>
    <cfRule type="expression" dxfId="79" priority="10">
      <formula>AND(ISNUMBER(N6), N6&lt;5, NOT(ISBLANK(O6)))</formula>
    </cfRule>
    <cfRule type="expression" dxfId="78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1974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77" priority="1">
      <formula>MAX(FREQUENCY(IF(ISNUMBER(SEARCH(M6, $K$7:$K$44)), ROW($K$7:$K$44)), IF(ISNUMBER(SEARCH(M6, $K$7:$K$44))=FALSE, ROW($K$7:$K$44)))) &gt; 12</formula>
    </cfRule>
    <cfRule type="expression" dxfId="76" priority="2">
      <formula>MAX(FREQUENCY(IF(ISNUMBER(SEARCH(M6, $E$7:$E$44)), ROW($E$7:$E$44)), IF(ISNUMBER(SEARCH(M6, $E$7:$E$44))=FALSE, ROW($E$7:$E$44)))) &gt; 12</formula>
    </cfRule>
    <cfRule type="expression" dxfId="75" priority="3">
      <formula>MAX(FREQUENCY(IF(ISNUMBER(SEARCH(M6, $F$7:$F$44)), ROW($F$7:$F$44)), IF(ISNUMBER(SEARCH(M6, $F$7:$F$44))=FALSE, ROW($F$7:$F$44)))) &gt; 12</formula>
    </cfRule>
    <cfRule type="expression" dxfId="74" priority="4">
      <formula>MAX(FREQUENCY(IF(ISNUMBER(SEARCH(M6, $G$7:$G$44)), ROW($G$7:$G$44)), IF(ISNUMBER(SEARCH(M6, $G$7:$G$44))=FALSE, ROW($G$7:$G$44)))) &gt; 12</formula>
    </cfRule>
    <cfRule type="expression" dxfId="73" priority="5">
      <formula>MAX(FREQUENCY(IF(ISNUMBER(SEARCH(M6, $H$7:$H$44)), ROW($H$7:$H$44)), IF(ISNUMBER(SEARCH(M6, $H$7:$H$44))=FALSE, ROW($H$7:$H$44)))) &gt; 12</formula>
    </cfRule>
    <cfRule type="expression" dxfId="72" priority="6">
      <formula>MAX(FREQUENCY(IF(ISNUMBER(SEARCH(M6, $I$7:$I$44)), ROW($I$7:$I$44)), IF(ISNUMBER(SEARCH(M6, $I$7:$I$44))=FALSE, ROW($I$7:$I$44)))) &gt; 12</formula>
    </cfRule>
    <cfRule type="expression" dxfId="7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0" priority="8">
      <formula>AND(ISNUMBER(N6), N6&gt;=5, NOT(ISBLANK(O6)))</formula>
    </cfRule>
    <cfRule type="expression" dxfId="69" priority="9">
      <formula>AND(ISNUMBER(N6), N6&gt;=5)</formula>
    </cfRule>
    <cfRule type="expression" dxfId="68" priority="10">
      <formula>AND(ISNUMBER(N6), N6&lt;5, NOT(ISBLANK(O6)))</formula>
    </cfRule>
    <cfRule type="expression" dxfId="67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47" t="s">
        <v>77</v>
      </c>
      <c r="C1" s="747"/>
      <c r="D1" s="747"/>
      <c r="E1" s="747"/>
      <c r="F1" s="747"/>
      <c r="G1" s="747"/>
      <c r="H1" s="747"/>
      <c r="I1" s="747"/>
      <c r="J1" s="747"/>
      <c r="K1" s="74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1988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451</v>
      </c>
      <c r="F6" s="605" t="s">
        <v>1989</v>
      </c>
      <c r="G6" s="605" t="s">
        <v>1990</v>
      </c>
      <c r="H6" s="605" t="s">
        <v>1991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93" t="s">
        <v>1528</v>
      </c>
      <c r="G11" s="693" t="s">
        <v>1992</v>
      </c>
      <c r="H11" s="693" t="s">
        <v>1528</v>
      </c>
      <c r="I11" s="693" t="s">
        <v>1992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93" t="s">
        <v>1528</v>
      </c>
      <c r="G12" s="693" t="s">
        <v>1992</v>
      </c>
      <c r="H12" s="693" t="s">
        <v>1528</v>
      </c>
      <c r="I12" s="693" t="s">
        <v>1992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93" t="s">
        <v>1528</v>
      </c>
      <c r="G13" s="693" t="s">
        <v>1992</v>
      </c>
      <c r="H13" s="693" t="s">
        <v>1528</v>
      </c>
      <c r="I13" s="693" t="s">
        <v>1992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1994</v>
      </c>
      <c r="G14" s="587" t="s">
        <v>1995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1994</v>
      </c>
      <c r="G15" s="639" t="s">
        <v>1996</v>
      </c>
      <c r="H15" s="585" t="s">
        <v>1997</v>
      </c>
      <c r="I15" s="627" t="s">
        <v>261</v>
      </c>
      <c r="J15" s="583" t="s">
        <v>1998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1994</v>
      </c>
      <c r="G16" s="639" t="s">
        <v>1996</v>
      </c>
      <c r="H16" s="585" t="s">
        <v>1997</v>
      </c>
      <c r="I16" s="627" t="s">
        <v>287</v>
      </c>
      <c r="J16" s="583" t="s">
        <v>1998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2000</v>
      </c>
      <c r="G17" s="656" t="s">
        <v>2001</v>
      </c>
      <c r="H17" s="585" t="s">
        <v>1997</v>
      </c>
      <c r="I17" s="627" t="s">
        <v>287</v>
      </c>
      <c r="J17" s="583" t="s">
        <v>1998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1993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2002</v>
      </c>
      <c r="G18" s="657" t="s">
        <v>2003</v>
      </c>
      <c r="H18" s="585" t="s">
        <v>2004</v>
      </c>
      <c r="I18" s="627" t="s">
        <v>287</v>
      </c>
      <c r="J18" s="583" t="s">
        <v>1998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2002</v>
      </c>
      <c r="G19" s="657" t="s">
        <v>2005</v>
      </c>
      <c r="H19" s="585" t="s">
        <v>2004</v>
      </c>
      <c r="I19" s="657" t="s">
        <v>2006</v>
      </c>
      <c r="J19" s="583" t="s">
        <v>1998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2007</v>
      </c>
      <c r="G20" s="657" t="s">
        <v>2005</v>
      </c>
      <c r="H20" s="585" t="s">
        <v>2008</v>
      </c>
      <c r="I20" s="657" t="s">
        <v>2009</v>
      </c>
      <c r="J20" s="583" t="s">
        <v>1998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2007</v>
      </c>
      <c r="G21" s="657" t="s">
        <v>2005</v>
      </c>
      <c r="H21" s="585" t="s">
        <v>2008</v>
      </c>
      <c r="I21" s="670" t="s">
        <v>2009</v>
      </c>
      <c r="J21" s="583" t="s">
        <v>1998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2007</v>
      </c>
      <c r="G22" s="657" t="s">
        <v>2005</v>
      </c>
      <c r="H22" s="585" t="s">
        <v>2011</v>
      </c>
      <c r="I22" s="670" t="s">
        <v>2009</v>
      </c>
      <c r="J22" s="583" t="s">
        <v>2012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2013</v>
      </c>
      <c r="G23" s="657" t="s">
        <v>2014</v>
      </c>
      <c r="H23" s="669" t="s">
        <v>2015</v>
      </c>
      <c r="I23" s="670" t="s">
        <v>2016</v>
      </c>
      <c r="J23" s="583" t="s">
        <v>2017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2013</v>
      </c>
      <c r="G24" s="657" t="s">
        <v>2018</v>
      </c>
      <c r="H24" s="669" t="s">
        <v>2019</v>
      </c>
      <c r="I24" s="670" t="s">
        <v>2016</v>
      </c>
      <c r="J24" s="583" t="s">
        <v>2017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0</v>
      </c>
      <c r="O24" s="326" t="s">
        <v>2020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2013</v>
      </c>
      <c r="G25" s="657" t="s">
        <v>2021</v>
      </c>
      <c r="H25" s="669" t="s">
        <v>2022</v>
      </c>
      <c r="I25" s="657" t="s">
        <v>2023</v>
      </c>
      <c r="J25" s="583" t="s">
        <v>2017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2013</v>
      </c>
      <c r="G26" s="657" t="s">
        <v>2021</v>
      </c>
      <c r="H26" s="669" t="s">
        <v>2022</v>
      </c>
      <c r="I26" s="657" t="s">
        <v>2024</v>
      </c>
      <c r="J26" s="583" t="s">
        <v>2017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2018</v>
      </c>
      <c r="H27" s="585" t="s">
        <v>2022</v>
      </c>
      <c r="I27" s="657" t="s">
        <v>2027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2029</v>
      </c>
      <c r="H28" s="585" t="s">
        <v>2019</v>
      </c>
      <c r="I28" s="657" t="s">
        <v>2027</v>
      </c>
      <c r="J28" s="583" t="s">
        <v>2017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1062</v>
      </c>
      <c r="G29" s="657" t="s">
        <v>2031</v>
      </c>
      <c r="H29" s="585" t="s">
        <v>2019</v>
      </c>
      <c r="I29" s="657" t="s">
        <v>2025</v>
      </c>
      <c r="J29" s="583" t="s">
        <v>2017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2032</v>
      </c>
      <c r="N29" s="643">
        <f>COUNTIF(E7:K44, "*Heng*")/2</f>
        <v>3.5</v>
      </c>
      <c r="O29" s="655" t="s">
        <v>2033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1062</v>
      </c>
      <c r="G30" s="657" t="s">
        <v>2031</v>
      </c>
      <c r="H30" s="585" t="s">
        <v>2034</v>
      </c>
      <c r="I30" s="657" t="s">
        <v>2035</v>
      </c>
      <c r="J30" s="583" t="s">
        <v>2017</v>
      </c>
      <c r="K30" s="608" t="s">
        <v>957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1062</v>
      </c>
      <c r="G31" s="627" t="s">
        <v>2008</v>
      </c>
      <c r="H31" s="585" t="s">
        <v>2034</v>
      </c>
      <c r="I31" s="657" t="s">
        <v>2035</v>
      </c>
      <c r="J31" s="583" t="s">
        <v>2017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1062</v>
      </c>
      <c r="G32" s="627" t="s">
        <v>2008</v>
      </c>
      <c r="H32" s="585" t="s">
        <v>2036</v>
      </c>
      <c r="I32" s="657" t="s">
        <v>2035</v>
      </c>
      <c r="J32" s="583" t="s">
        <v>2017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1062</v>
      </c>
      <c r="G33" s="627" t="s">
        <v>2037</v>
      </c>
      <c r="H33" s="585" t="s">
        <v>2036</v>
      </c>
      <c r="I33" s="657" t="s">
        <v>2035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ht="15.75">
      <c r="B45" s="218"/>
      <c r="C45" s="217"/>
      <c r="D45" s="255"/>
      <c r="G45" s="533"/>
      <c r="I45" s="199"/>
      <c r="M45" s="61"/>
      <c r="N45" s="62"/>
      <c r="O45" s="61"/>
    </row>
    <row r="46" spans="1:20" ht="15.75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.75">
      <c r="A47" t="s">
        <v>2040</v>
      </c>
      <c r="B47" s="659"/>
      <c r="C47" s="217" t="s">
        <v>2039</v>
      </c>
      <c r="D47" s="255" t="s">
        <v>2041</v>
      </c>
      <c r="M47" s="61"/>
      <c r="N47" s="62"/>
      <c r="O47" s="61"/>
    </row>
    <row r="48" spans="1:20" ht="15.75">
      <c r="A48" t="s">
        <v>2042</v>
      </c>
      <c r="B48" s="661"/>
      <c r="C48" s="660" t="s">
        <v>2039</v>
      </c>
      <c r="D48" s="61" t="s">
        <v>2043</v>
      </c>
      <c r="M48" s="61"/>
      <c r="N48" s="62"/>
      <c r="O48" s="61"/>
    </row>
    <row r="49" spans="1:15" ht="15.75">
      <c r="A49" t="s">
        <v>2044</v>
      </c>
      <c r="B49" s="663"/>
      <c r="C49" s="660" t="s">
        <v>2039</v>
      </c>
      <c r="D49" s="255" t="s">
        <v>2045</v>
      </c>
      <c r="M49" s="61"/>
      <c r="N49" s="62"/>
      <c r="O49" s="61"/>
    </row>
    <row r="50" spans="1:15" ht="15.75">
      <c r="M50" s="61"/>
      <c r="N50" s="62"/>
      <c r="O50" s="61"/>
    </row>
    <row r="51" spans="1:15" ht="15.75">
      <c r="M51" s="61"/>
      <c r="N51" s="62"/>
      <c r="O51" s="61"/>
    </row>
    <row r="52" spans="1:15" ht="15.75">
      <c r="B52" s="150"/>
      <c r="D52" t="s">
        <v>131</v>
      </c>
      <c r="M52" s="61"/>
      <c r="N52" s="62"/>
      <c r="O52" s="61"/>
    </row>
    <row r="53" spans="1:15" ht="15.75">
      <c r="B53" s="180"/>
      <c r="D53" t="s">
        <v>132</v>
      </c>
      <c r="M53" s="61"/>
      <c r="N53" s="62"/>
      <c r="O53" s="61"/>
    </row>
    <row r="54" spans="1:15">
      <c r="B54" s="90"/>
      <c r="D54" t="s">
        <v>2046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66" priority="1">
      <formula>MAX(FREQUENCY(IF(ISNUMBER(SEARCH(M6, $K$7:$K$44)), ROW($K$7:$K$44)), IF(ISNUMBER(SEARCH(M6, $K$7:$K$44))=FALSE, ROW($K$7:$K$44)))) &gt; 12</formula>
    </cfRule>
    <cfRule type="expression" dxfId="65" priority="2">
      <formula>MAX(FREQUENCY(IF(ISNUMBER(SEARCH(M6, $E$7:$E$44)), ROW($E$7:$E$44)), IF(ISNUMBER(SEARCH(M6, $E$7:$E$44))=FALSE, ROW($E$7:$E$44)))) &gt; 12</formula>
    </cfRule>
    <cfRule type="expression" dxfId="64" priority="3">
      <formula>MAX(FREQUENCY(IF(ISNUMBER(SEARCH(M6, $F$7:$F$44)), ROW($F$7:$F$44)), IF(ISNUMBER(SEARCH(M6, $F$7:$F$44))=FALSE, ROW($F$7:$F$44)))) &gt; 12</formula>
    </cfRule>
    <cfRule type="expression" dxfId="63" priority="4">
      <formula>MAX(FREQUENCY(IF(ISNUMBER(SEARCH(M6, $G$7:$G$44)), ROW($G$7:$G$44)), IF(ISNUMBER(SEARCH(M6, $G$7:$G$44))=FALSE, ROW($G$7:$G$44)))) &gt; 12</formula>
    </cfRule>
    <cfRule type="expression" dxfId="62" priority="5">
      <formula>MAX(FREQUENCY(IF(ISNUMBER(SEARCH(M6, $H$7:$H$44)), ROW($H$7:$H$44)), IF(ISNUMBER(SEARCH(M6, $H$7:$H$44))=FALSE, ROW($H$7:$H$44)))) &gt; 12</formula>
    </cfRule>
    <cfRule type="expression" dxfId="61" priority="6">
      <formula>MAX(FREQUENCY(IF(ISNUMBER(SEARCH(M6, $I$7:$I$44)), ROW($I$7:$I$44)), IF(ISNUMBER(SEARCH(M6, $I$7:$I$44))=FALSE, ROW($I$7:$I$44)))) &gt; 12</formula>
    </cfRule>
    <cfRule type="expression" dxfId="6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9" priority="8">
      <formula>AND(ISNUMBER(N6), N6&gt;=5, NOT(ISBLANK(O6)))</formula>
    </cfRule>
    <cfRule type="expression" dxfId="58" priority="9">
      <formula>AND(ISNUMBER(N6), N6&gt;=5)</formula>
    </cfRule>
    <cfRule type="expression" dxfId="57" priority="10">
      <formula>AND(ISNUMBER(N6), N6&lt;5, NOT(ISBLANK(O6)))</formula>
    </cfRule>
    <cfRule type="expression" dxfId="56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2047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4" t="s">
        <v>80</v>
      </c>
      <c r="N5" s="442" t="s">
        <v>81</v>
      </c>
      <c r="O5" s="664" t="s">
        <v>82</v>
      </c>
      <c r="P5" s="376" t="s">
        <v>2048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2049</v>
      </c>
      <c r="F6" s="605" t="s">
        <v>2049</v>
      </c>
      <c r="G6" s="605" t="s">
        <v>2049</v>
      </c>
      <c r="H6" s="605" t="s">
        <v>2049</v>
      </c>
      <c r="I6" s="605" t="s">
        <v>2049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2050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3" t="s">
        <v>2051</v>
      </c>
      <c r="F11" s="693" t="s">
        <v>2051</v>
      </c>
      <c r="G11" s="693" t="s">
        <v>2051</v>
      </c>
      <c r="H11" s="694" t="s">
        <v>2051</v>
      </c>
      <c r="I11" s="695" t="s">
        <v>2051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3" t="s">
        <v>2051</v>
      </c>
      <c r="F12" s="693" t="s">
        <v>2051</v>
      </c>
      <c r="G12" s="693" t="s">
        <v>2051</v>
      </c>
      <c r="H12" s="694" t="s">
        <v>2051</v>
      </c>
      <c r="I12" s="695" t="s">
        <v>2051</v>
      </c>
      <c r="J12" s="583" t="s">
        <v>1998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3" t="s">
        <v>2051</v>
      </c>
      <c r="F13" s="693" t="s">
        <v>2051</v>
      </c>
      <c r="G13" s="693" t="s">
        <v>2051</v>
      </c>
      <c r="H13" s="694" t="s">
        <v>2051</v>
      </c>
      <c r="I13" s="695" t="s">
        <v>2051</v>
      </c>
      <c r="J13" s="583" t="s">
        <v>1998</v>
      </c>
      <c r="K13" s="583" t="s">
        <v>2052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2053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2054</v>
      </c>
      <c r="F14" s="587" t="s">
        <v>2054</v>
      </c>
      <c r="G14" s="675" t="s">
        <v>2055</v>
      </c>
      <c r="H14" s="658" t="s">
        <v>2056</v>
      </c>
      <c r="I14" s="627" t="s">
        <v>2056</v>
      </c>
      <c r="J14" s="583" t="s">
        <v>1998</v>
      </c>
      <c r="K14" s="583" t="s">
        <v>2052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2057</v>
      </c>
      <c r="F15" s="671" t="s">
        <v>2054</v>
      </c>
      <c r="G15" s="677" t="s">
        <v>2058</v>
      </c>
      <c r="H15" s="658" t="s">
        <v>2056</v>
      </c>
      <c r="I15" s="627" t="s">
        <v>2037</v>
      </c>
      <c r="J15" s="583" t="s">
        <v>1998</v>
      </c>
      <c r="K15" s="583" t="s">
        <v>2052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2059</v>
      </c>
      <c r="F16" s="672" t="s">
        <v>2054</v>
      </c>
      <c r="G16" s="677" t="s">
        <v>2058</v>
      </c>
      <c r="H16" s="658" t="s">
        <v>2060</v>
      </c>
      <c r="I16" s="627" t="s">
        <v>2061</v>
      </c>
      <c r="J16" s="583" t="s">
        <v>1998</v>
      </c>
      <c r="K16" s="583" t="s">
        <v>2052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1993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2059</v>
      </c>
      <c r="F17" s="673" t="s">
        <v>2062</v>
      </c>
      <c r="G17" s="677" t="s">
        <v>2058</v>
      </c>
      <c r="H17" s="658" t="s">
        <v>2060</v>
      </c>
      <c r="I17" s="627" t="s">
        <v>2063</v>
      </c>
      <c r="J17" s="583" t="s">
        <v>1998</v>
      </c>
      <c r="K17" s="583" t="s">
        <v>2052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1993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2064</v>
      </c>
      <c r="F18" s="673" t="s">
        <v>2065</v>
      </c>
      <c r="G18" s="677" t="s">
        <v>2058</v>
      </c>
      <c r="H18" s="674" t="s">
        <v>2066</v>
      </c>
      <c r="I18" s="627" t="s">
        <v>2063</v>
      </c>
      <c r="J18" s="583" t="s">
        <v>1998</v>
      </c>
      <c r="K18" s="583" t="s">
        <v>2052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1993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2064</v>
      </c>
      <c r="F19" s="673" t="s">
        <v>2065</v>
      </c>
      <c r="G19" s="677" t="s">
        <v>2067</v>
      </c>
      <c r="H19" s="674" t="s">
        <v>2066</v>
      </c>
      <c r="I19" s="627" t="s">
        <v>2061</v>
      </c>
      <c r="J19" s="583" t="s">
        <v>1998</v>
      </c>
      <c r="K19" s="583" t="s">
        <v>2052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2064</v>
      </c>
      <c r="F20" s="673" t="s">
        <v>2068</v>
      </c>
      <c r="G20" s="677" t="s">
        <v>2067</v>
      </c>
      <c r="H20" s="674" t="s">
        <v>2066</v>
      </c>
      <c r="I20" s="627" t="s">
        <v>2063</v>
      </c>
      <c r="J20" s="583" t="s">
        <v>1998</v>
      </c>
      <c r="K20" s="583" t="s">
        <v>2052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2064</v>
      </c>
      <c r="F21" s="673" t="s">
        <v>2069</v>
      </c>
      <c r="G21" s="677" t="s">
        <v>2067</v>
      </c>
      <c r="H21" s="674" t="s">
        <v>2066</v>
      </c>
      <c r="I21" s="627" t="s">
        <v>2070</v>
      </c>
      <c r="J21" s="583" t="s">
        <v>1998</v>
      </c>
      <c r="K21" s="583" t="s">
        <v>2052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2064</v>
      </c>
      <c r="F22" s="673" t="s">
        <v>2069</v>
      </c>
      <c r="G22" s="677" t="s">
        <v>2071</v>
      </c>
      <c r="H22" s="674" t="s">
        <v>2072</v>
      </c>
      <c r="I22" s="657" t="s">
        <v>2073</v>
      </c>
      <c r="J22" s="583" t="s">
        <v>1998</v>
      </c>
      <c r="K22" s="583" t="s">
        <v>2052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2064</v>
      </c>
      <c r="F23" s="656" t="s">
        <v>2074</v>
      </c>
      <c r="G23" s="676" t="s">
        <v>2012</v>
      </c>
      <c r="H23" s="658" t="s">
        <v>2075</v>
      </c>
      <c r="I23" s="657" t="s">
        <v>2073</v>
      </c>
      <c r="J23" s="583" t="s">
        <v>1998</v>
      </c>
      <c r="K23" s="583" t="s">
        <v>2076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2077</v>
      </c>
      <c r="F24" s="656" t="s">
        <v>2062</v>
      </c>
      <c r="G24" s="657" t="s">
        <v>2078</v>
      </c>
      <c r="H24" s="658" t="s">
        <v>2029</v>
      </c>
      <c r="I24" s="657" t="s">
        <v>2073</v>
      </c>
      <c r="J24" s="583"/>
      <c r="K24" s="583" t="s">
        <v>2076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2.5</v>
      </c>
      <c r="O24" s="417" t="s">
        <v>1993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2079</v>
      </c>
      <c r="F25" s="656" t="s">
        <v>2069</v>
      </c>
      <c r="G25" s="657" t="s">
        <v>2078</v>
      </c>
      <c r="H25" s="658" t="s">
        <v>2080</v>
      </c>
      <c r="I25" s="657" t="s">
        <v>2081</v>
      </c>
      <c r="J25" s="583" t="s">
        <v>2017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2082</v>
      </c>
      <c r="F26" s="656" t="s">
        <v>2062</v>
      </c>
      <c r="G26" s="657" t="s">
        <v>2078</v>
      </c>
      <c r="H26" s="658" t="s">
        <v>2080</v>
      </c>
      <c r="I26" s="657" t="s">
        <v>2083</v>
      </c>
      <c r="J26" s="583" t="s">
        <v>2017</v>
      </c>
      <c r="K26" s="583" t="s">
        <v>2076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2064</v>
      </c>
      <c r="F27" s="657" t="s">
        <v>2056</v>
      </c>
      <c r="G27" s="657" t="s">
        <v>2078</v>
      </c>
      <c r="H27" s="658" t="s">
        <v>2084</v>
      </c>
      <c r="I27" s="657" t="s">
        <v>2085</v>
      </c>
      <c r="J27" s="583" t="s">
        <v>2017</v>
      </c>
      <c r="K27" s="583" t="s">
        <v>2076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2064</v>
      </c>
      <c r="F28" s="657" t="s">
        <v>2086</v>
      </c>
      <c r="G28" s="657" t="s">
        <v>2078</v>
      </c>
      <c r="H28" s="658" t="s">
        <v>2055</v>
      </c>
      <c r="I28" s="657" t="s">
        <v>2087</v>
      </c>
      <c r="J28" s="583" t="s">
        <v>2017</v>
      </c>
      <c r="K28" s="583" t="s">
        <v>2076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2030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2013</v>
      </c>
      <c r="F29" s="657" t="s">
        <v>2086</v>
      </c>
      <c r="G29" s="657" t="s">
        <v>2078</v>
      </c>
      <c r="H29" s="658" t="s">
        <v>2079</v>
      </c>
      <c r="I29" s="657" t="s">
        <v>2088</v>
      </c>
      <c r="J29" s="583" t="s">
        <v>2017</v>
      </c>
      <c r="K29" s="583" t="s">
        <v>2076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2032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57" t="s">
        <v>2078</v>
      </c>
      <c r="H30" s="658" t="s">
        <v>2079</v>
      </c>
      <c r="I30" s="657" t="s">
        <v>2089</v>
      </c>
      <c r="J30" s="583" t="s">
        <v>2017</v>
      </c>
      <c r="K30" s="583" t="s">
        <v>2076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2090</v>
      </c>
      <c r="N30" s="418">
        <f>COUNTIF(E7:K44, "*Phay*")/2</f>
        <v>0</v>
      </c>
      <c r="O30" s="418" t="s">
        <v>2091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57" t="s">
        <v>2092</v>
      </c>
      <c r="H31" s="658" t="s">
        <v>2079</v>
      </c>
      <c r="I31" s="657" t="s">
        <v>2093</v>
      </c>
      <c r="J31" s="583" t="s">
        <v>2017</v>
      </c>
      <c r="K31" s="583" t="s">
        <v>2076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57" t="s">
        <v>2094</v>
      </c>
      <c r="H32" s="585" t="s">
        <v>2025</v>
      </c>
      <c r="I32" s="657" t="s">
        <v>2095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57" t="s">
        <v>2096</v>
      </c>
      <c r="H33" s="585" t="s">
        <v>2025</v>
      </c>
      <c r="I33" s="657" t="s">
        <v>2093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2097</v>
      </c>
      <c r="H34" s="612"/>
      <c r="I34" s="612" t="s">
        <v>2098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2097</v>
      </c>
      <c r="H35" s="612"/>
      <c r="I35" s="612" t="s">
        <v>2099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2012</v>
      </c>
      <c r="H36" s="612"/>
      <c r="I36" s="612" t="s">
        <v>2100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2012</v>
      </c>
      <c r="H37" s="612"/>
      <c r="I37" s="612" t="s">
        <v>2100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2012</v>
      </c>
      <c r="H38" s="613"/>
      <c r="I38" s="612" t="s">
        <v>2099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2012</v>
      </c>
      <c r="H39" s="613"/>
      <c r="I39" s="612" t="s">
        <v>2100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2012</v>
      </c>
      <c r="H40" s="614"/>
      <c r="I40" s="612" t="s">
        <v>2101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2012</v>
      </c>
      <c r="H41" s="615"/>
      <c r="I41" s="612" t="s">
        <v>2102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2012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ht="15.75">
      <c r="B45" s="218"/>
      <c r="C45" s="217"/>
      <c r="D45" s="255"/>
      <c r="G45" s="533"/>
      <c r="I45" s="199"/>
    </row>
    <row r="46" spans="1:20" ht="15" customHeight="1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>
      <c r="A48" t="s">
        <v>2103</v>
      </c>
      <c r="B48" s="678"/>
      <c r="C48" s="217"/>
      <c r="D48" s="255" t="s">
        <v>2104</v>
      </c>
      <c r="F48" s="569"/>
      <c r="M48" s="61"/>
      <c r="N48" s="62"/>
      <c r="O48" s="61"/>
    </row>
    <row r="49" spans="1:15" ht="15" customHeight="1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 ht="15.75">
      <c r="B55" s="90"/>
      <c r="D55" t="s">
        <v>2046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55" priority="1">
      <formula>MAX(FREQUENCY(IF(ISNUMBER(SEARCH(M6, $K$7:$K$44)), ROW($K$7:$K$44)), IF(ISNUMBER(SEARCH(M6, $K$7:$K$44))=FALSE, ROW($K$7:$K$44)))) &gt; 12</formula>
    </cfRule>
    <cfRule type="expression" dxfId="54" priority="2">
      <formula>MAX(FREQUENCY(IF(ISNUMBER(SEARCH(M6, $E$7:$E$44)), ROW($E$7:$E$44)), IF(ISNUMBER(SEARCH(M6, $E$7:$E$44))=FALSE, ROW($E$7:$E$44)))) &gt; 12</formula>
    </cfRule>
    <cfRule type="expression" dxfId="53" priority="3">
      <formula>MAX(FREQUENCY(IF(ISNUMBER(SEARCH(M6, $F$7:$F$44)), ROW($F$7:$F$44)), IF(ISNUMBER(SEARCH(M6, $F$7:$F$44))=FALSE, ROW($F$7:$F$44)))) &gt; 12</formula>
    </cfRule>
    <cfRule type="expression" dxfId="52" priority="4">
      <formula>MAX(FREQUENCY(IF(ISNUMBER(SEARCH(M6, $G$7:$G$44)), ROW($G$7:$G$44)), IF(ISNUMBER(SEARCH(M6, $G$7:$G$44))=FALSE, ROW($G$7:$G$44)))) &gt; 12</formula>
    </cfRule>
    <cfRule type="expression" dxfId="51" priority="5">
      <formula>MAX(FREQUENCY(IF(ISNUMBER(SEARCH(M6, $H$7:$H$44)), ROW($H$7:$H$44)), IF(ISNUMBER(SEARCH(M6, $H$7:$H$44))=FALSE, ROW($H$7:$H$44)))) &gt; 12</formula>
    </cfRule>
    <cfRule type="expression" dxfId="50" priority="6">
      <formula>MAX(FREQUENCY(IF(ISNUMBER(SEARCH(M6, $I$7:$I$44)), ROW($I$7:$I$44)), IF(ISNUMBER(SEARCH(M6, $I$7:$I$44))=FALSE, ROW($I$7:$I$44)))) &gt; 12</formula>
    </cfRule>
    <cfRule type="expression" dxfId="49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48" priority="8">
      <formula>AND(ISNUMBER(N6), N6&gt;=5, NOT(ISBLANK(O6)))</formula>
    </cfRule>
    <cfRule type="expression" dxfId="47" priority="9">
      <formula>AND(ISNUMBER(N6), N6&gt;=5)</formula>
    </cfRule>
    <cfRule type="expression" dxfId="46" priority="10">
      <formula>AND(ISNUMBER(N6), N6&lt;5, NOT(ISBLANK(O6)))</formula>
    </cfRule>
    <cfRule type="expression" dxfId="45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2105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2106</v>
      </c>
      <c r="F6" s="605" t="s">
        <v>2106</v>
      </c>
      <c r="G6" s="605" t="s">
        <v>2107</v>
      </c>
      <c r="H6" s="605" t="s">
        <v>2106</v>
      </c>
      <c r="I6" s="605" t="s">
        <v>2107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2108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2109</v>
      </c>
      <c r="F11" s="587" t="s">
        <v>2109</v>
      </c>
      <c r="G11" s="587" t="s">
        <v>648</v>
      </c>
      <c r="H11" s="587" t="s">
        <v>2109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2109</v>
      </c>
      <c r="F12" s="587" t="s">
        <v>2109</v>
      </c>
      <c r="G12" s="587" t="s">
        <v>648</v>
      </c>
      <c r="H12" s="587" t="s">
        <v>2109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2110</v>
      </c>
      <c r="F13" s="587" t="s">
        <v>364</v>
      </c>
      <c r="G13" s="587" t="s">
        <v>648</v>
      </c>
      <c r="H13" s="587" t="s">
        <v>2109</v>
      </c>
      <c r="I13" s="627" t="s">
        <v>648</v>
      </c>
      <c r="J13" s="612" t="s">
        <v>2008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2111</v>
      </c>
      <c r="F14" s="587" t="s">
        <v>364</v>
      </c>
      <c r="G14" s="587" t="s">
        <v>648</v>
      </c>
      <c r="H14" s="587" t="s">
        <v>2109</v>
      </c>
      <c r="I14" s="627" t="s">
        <v>648</v>
      </c>
      <c r="J14" s="612" t="s">
        <v>2008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2112</v>
      </c>
      <c r="I15" s="627" t="s">
        <v>648</v>
      </c>
      <c r="J15" s="612" t="s">
        <v>2008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2112</v>
      </c>
      <c r="I16" s="627" t="s">
        <v>2036</v>
      </c>
      <c r="J16" s="612" t="s">
        <v>2008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2112</v>
      </c>
      <c r="I17" s="627" t="s">
        <v>2036</v>
      </c>
      <c r="J17" s="612" t="s">
        <v>2008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648</v>
      </c>
      <c r="H18" s="585" t="s">
        <v>2112</v>
      </c>
      <c r="I18" s="627" t="s">
        <v>2113</v>
      </c>
      <c r="J18" s="612" t="s">
        <v>2008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2114</v>
      </c>
      <c r="F19" s="587" t="s">
        <v>1264</v>
      </c>
      <c r="G19" s="627" t="s">
        <v>2115</v>
      </c>
      <c r="H19" s="585" t="s">
        <v>2112</v>
      </c>
      <c r="I19" s="627" t="s">
        <v>2113</v>
      </c>
      <c r="J19" s="612" t="s">
        <v>2008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2114</v>
      </c>
      <c r="F20" s="587" t="s">
        <v>1264</v>
      </c>
      <c r="G20" s="627" t="s">
        <v>2115</v>
      </c>
      <c r="H20" s="585" t="s">
        <v>2112</v>
      </c>
      <c r="I20" s="627" t="s">
        <v>2113</v>
      </c>
      <c r="J20" s="612" t="s">
        <v>2008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2114</v>
      </c>
      <c r="F21" s="587" t="s">
        <v>1264</v>
      </c>
      <c r="G21" s="627" t="s">
        <v>56</v>
      </c>
      <c r="H21" s="585" t="s">
        <v>2112</v>
      </c>
      <c r="I21" s="627" t="s">
        <v>2113</v>
      </c>
      <c r="J21" s="612" t="s">
        <v>2008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2114</v>
      </c>
      <c r="F22" s="587" t="s">
        <v>1264</v>
      </c>
      <c r="G22" s="627" t="s">
        <v>2004</v>
      </c>
      <c r="H22" s="585" t="s">
        <v>2112</v>
      </c>
      <c r="I22" s="627" t="s">
        <v>2113</v>
      </c>
      <c r="J22" s="612" t="s">
        <v>2008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2114</v>
      </c>
      <c r="F23" s="587" t="s">
        <v>260</v>
      </c>
      <c r="G23" s="627" t="s">
        <v>2116</v>
      </c>
      <c r="H23" s="585" t="s">
        <v>2112</v>
      </c>
      <c r="I23" s="627" t="s">
        <v>2113</v>
      </c>
      <c r="J23" s="612" t="s">
        <v>2008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1966</v>
      </c>
      <c r="F24" s="587" t="s">
        <v>720</v>
      </c>
      <c r="G24" s="627" t="s">
        <v>2116</v>
      </c>
      <c r="H24" s="587" t="s">
        <v>1519</v>
      </c>
      <c r="I24" s="627" t="s">
        <v>2113</v>
      </c>
      <c r="J24" s="612" t="s">
        <v>2008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1966</v>
      </c>
      <c r="F25" s="587" t="s">
        <v>720</v>
      </c>
      <c r="G25" s="627" t="s">
        <v>56</v>
      </c>
      <c r="H25" s="587" t="s">
        <v>1519</v>
      </c>
      <c r="I25" s="627" t="s">
        <v>2117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2012</v>
      </c>
      <c r="N25" s="349">
        <f>COUNTIF(E7:K44, "*Ivan*")/2</f>
        <v>20</v>
      </c>
      <c r="O25" s="419" t="s">
        <v>2118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1966</v>
      </c>
      <c r="F26" s="587" t="s">
        <v>2119</v>
      </c>
      <c r="G26" s="627" t="s">
        <v>2120</v>
      </c>
      <c r="H26" s="587" t="s">
        <v>1519</v>
      </c>
      <c r="I26" s="627" t="s">
        <v>2121</v>
      </c>
      <c r="J26" s="612" t="s">
        <v>2008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2025</v>
      </c>
      <c r="N26" s="349">
        <f>COUNTIF(E7:K44, "*Rahhulann*")/2</f>
        <v>23</v>
      </c>
      <c r="O26" s="419" t="s">
        <v>2118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377</v>
      </c>
      <c r="F27" s="587" t="s">
        <v>720</v>
      </c>
      <c r="G27" s="627" t="s">
        <v>2122</v>
      </c>
      <c r="H27" s="587" t="s">
        <v>1519</v>
      </c>
      <c r="I27" s="627" t="s">
        <v>2121</v>
      </c>
      <c r="J27" s="612" t="s">
        <v>2008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2028</v>
      </c>
      <c r="N27" s="349">
        <f>COUNTIF(E7:K44, "*Lucas*")/2</f>
        <v>0</v>
      </c>
      <c r="O27" s="419" t="s">
        <v>2118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2122</v>
      </c>
      <c r="H28" s="585" t="s">
        <v>2123</v>
      </c>
      <c r="I28" s="627" t="s">
        <v>2121</v>
      </c>
      <c r="J28" s="612" t="s">
        <v>2008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2030</v>
      </c>
      <c r="N28" s="334">
        <f>COUNTIF(E7:K44, "*Zi Ming*")/2</f>
        <v>0</v>
      </c>
      <c r="O28" s="550" t="s">
        <v>2118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2122</v>
      </c>
      <c r="H29" s="585" t="s">
        <v>2123</v>
      </c>
      <c r="I29" s="627" t="s">
        <v>2121</v>
      </c>
      <c r="J29" s="612" t="s">
        <v>2008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2122</v>
      </c>
      <c r="H30" s="585" t="s">
        <v>2036</v>
      </c>
      <c r="I30" s="628" t="s">
        <v>2079</v>
      </c>
      <c r="J30" s="612" t="s">
        <v>2008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2124</v>
      </c>
      <c r="F31" s="627" t="s">
        <v>260</v>
      </c>
      <c r="G31" s="627" t="s">
        <v>2122</v>
      </c>
      <c r="H31" s="585" t="s">
        <v>2036</v>
      </c>
      <c r="I31" s="628" t="s">
        <v>2079</v>
      </c>
      <c r="J31" s="612" t="s">
        <v>2008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2124</v>
      </c>
      <c r="F32" s="627" t="s">
        <v>260</v>
      </c>
      <c r="G32" s="627" t="s">
        <v>2122</v>
      </c>
      <c r="H32" s="585" t="s">
        <v>2125</v>
      </c>
      <c r="I32" s="628" t="s">
        <v>2079</v>
      </c>
      <c r="J32" s="612" t="s">
        <v>2008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2124</v>
      </c>
      <c r="F33" s="627" t="s">
        <v>2126</v>
      </c>
      <c r="G33" s="627" t="s">
        <v>2122</v>
      </c>
      <c r="H33" s="585" t="s">
        <v>2125</v>
      </c>
      <c r="I33" s="628" t="s">
        <v>2079</v>
      </c>
      <c r="J33" s="612" t="s">
        <v>2008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2008</v>
      </c>
      <c r="J34" s="612" t="s">
        <v>2008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2008</v>
      </c>
      <c r="J35" s="612" t="s">
        <v>2008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2008</v>
      </c>
      <c r="J36" s="612" t="s">
        <v>2008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2127</v>
      </c>
      <c r="I37" s="612" t="s">
        <v>2008</v>
      </c>
      <c r="J37" s="612" t="s">
        <v>2008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2127</v>
      </c>
      <c r="I38" s="612" t="s">
        <v>2012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2128</v>
      </c>
      <c r="I39" s="612" t="s">
        <v>2008</v>
      </c>
      <c r="J39" s="612" t="s">
        <v>2008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2128</v>
      </c>
      <c r="I40" s="612" t="s">
        <v>2008</v>
      </c>
      <c r="J40" s="612" t="s">
        <v>2008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2008</v>
      </c>
      <c r="J41" s="612" t="s">
        <v>2008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2008</v>
      </c>
      <c r="J42" s="612" t="s">
        <v>2008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44" priority="1">
      <formula>MAX(FREQUENCY(IF(ISNUMBER(SEARCH(M6, $K$7:$K$44)), ROW($K$7:$K$44)), IF(ISNUMBER(SEARCH(M6, $K$7:$K$44))=FALSE, ROW($K$7:$K$44)))) &gt; 12</formula>
    </cfRule>
    <cfRule type="expression" dxfId="43" priority="2">
      <formula>MAX(FREQUENCY(IF(ISNUMBER(SEARCH(M6, $E$7:$E$44)), ROW($E$7:$E$44)), IF(ISNUMBER(SEARCH(M6, $E$7:$E$44))=FALSE, ROW($E$7:$E$44)))) &gt; 12</formula>
    </cfRule>
    <cfRule type="expression" dxfId="42" priority="3">
      <formula>MAX(FREQUENCY(IF(ISNUMBER(SEARCH(M6, $F$7:$F$44)), ROW($F$7:$F$44)), IF(ISNUMBER(SEARCH(M6, $F$7:$F$44))=FALSE, ROW($F$7:$F$44)))) &gt; 12</formula>
    </cfRule>
    <cfRule type="expression" dxfId="41" priority="4">
      <formula>MAX(FREQUENCY(IF(ISNUMBER(SEARCH(M6, $G$7:$G$44)), ROW($G$7:$G$44)), IF(ISNUMBER(SEARCH(M6, $G$7:$G$44))=FALSE, ROW($G$7:$G$44)))) &gt; 12</formula>
    </cfRule>
    <cfRule type="expression" dxfId="40" priority="5">
      <formula>MAX(FREQUENCY(IF(ISNUMBER(SEARCH(M6, $H$7:$H$44)), ROW($H$7:$H$44)), IF(ISNUMBER(SEARCH(M6, $H$7:$H$44))=FALSE, ROW($H$7:$H$44)))) &gt; 12</formula>
    </cfRule>
    <cfRule type="expression" dxfId="39" priority="6">
      <formula>MAX(FREQUENCY(IF(ISNUMBER(SEARCH(M6, $I$7:$I$44)), ROW($I$7:$I$44)), IF(ISNUMBER(SEARCH(M6, $I$7:$I$44))=FALSE, ROW($I$7:$I$44)))) &gt; 12</formula>
    </cfRule>
    <cfRule type="expression" dxfId="3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7" priority="8">
      <formula>AND(ISNUMBER(N6), N6&gt;=5, NOT(ISBLANK(O6)))</formula>
    </cfRule>
    <cfRule type="expression" dxfId="36" priority="9">
      <formula>AND(ISNUMBER(N6), N6&gt;=5)</formula>
    </cfRule>
    <cfRule type="expression" dxfId="35" priority="10">
      <formula>AND(ISNUMBER(N6), N6&lt;5, NOT(ISBLANK(O6)))</formula>
    </cfRule>
    <cfRule type="expression" dxfId="34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F15" zoomScale="93" zoomScaleNormal="115" workbookViewId="0">
      <selection activeCell="M39" sqref="M3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71.42578125" customWidth="1"/>
    <col min="11" max="11" width="70.28515625" bestFit="1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2129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2130</v>
      </c>
      <c r="F6" s="605" t="s">
        <v>2130</v>
      </c>
      <c r="G6" s="605" t="s">
        <v>2130</v>
      </c>
      <c r="H6" s="605" t="s">
        <v>2130</v>
      </c>
      <c r="I6" s="605" t="s">
        <v>2130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24.5</v>
      </c>
      <c r="O7" s="326" t="s">
        <v>74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36.5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6" t="s">
        <v>2132</v>
      </c>
      <c r="F11" s="696" t="s">
        <v>2132</v>
      </c>
      <c r="G11" s="696" t="s">
        <v>2132</v>
      </c>
      <c r="H11" s="696" t="s">
        <v>2132</v>
      </c>
      <c r="I11" s="696" t="s">
        <v>2132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28.5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6" t="s">
        <v>2132</v>
      </c>
      <c r="F12" s="696" t="s">
        <v>2132</v>
      </c>
      <c r="G12" s="696" t="s">
        <v>2132</v>
      </c>
      <c r="H12" s="696" t="s">
        <v>2132</v>
      </c>
      <c r="I12" s="696" t="s">
        <v>2132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</v>
      </c>
      <c r="O12" s="326" t="s">
        <v>846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6" t="s">
        <v>2132</v>
      </c>
      <c r="F13" s="696" t="s">
        <v>2132</v>
      </c>
      <c r="G13" s="696" t="s">
        <v>2132</v>
      </c>
      <c r="H13" s="696" t="s">
        <v>2133</v>
      </c>
      <c r="I13" s="696" t="s">
        <v>2132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2070</v>
      </c>
      <c r="F14" s="515" t="s">
        <v>2134</v>
      </c>
      <c r="G14" s="515" t="s">
        <v>2134</v>
      </c>
      <c r="H14" s="697" t="s">
        <v>2135</v>
      </c>
      <c r="I14" s="698" t="s">
        <v>2136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2070</v>
      </c>
      <c r="F15" s="515" t="s">
        <v>2134</v>
      </c>
      <c r="G15" s="515" t="s">
        <v>2134</v>
      </c>
      <c r="H15" s="697" t="s">
        <v>2135</v>
      </c>
      <c r="I15" s="699" t="s">
        <v>2137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24.5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2070</v>
      </c>
      <c r="F16" s="515" t="s">
        <v>2134</v>
      </c>
      <c r="G16" s="515" t="s">
        <v>2134</v>
      </c>
      <c r="H16" s="697" t="s">
        <v>2135</v>
      </c>
      <c r="I16" s="699" t="s">
        <v>2137</v>
      </c>
      <c r="J16" s="583" t="s">
        <v>2138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32.5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2070</v>
      </c>
      <c r="F17" s="515" t="s">
        <v>2139</v>
      </c>
      <c r="G17" s="338" t="s">
        <v>2134</v>
      </c>
      <c r="H17" s="697" t="s">
        <v>2135</v>
      </c>
      <c r="I17" s="698" t="s">
        <v>2140</v>
      </c>
      <c r="J17" s="583" t="s">
        <v>2138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24.5</v>
      </c>
      <c r="O17" s="326" t="s">
        <v>1993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2141</v>
      </c>
      <c r="F18" s="515" t="s">
        <v>2142</v>
      </c>
      <c r="G18" s="306" t="s">
        <v>2143</v>
      </c>
      <c r="H18" s="697" t="s">
        <v>2144</v>
      </c>
      <c r="I18" s="698" t="s">
        <v>2140</v>
      </c>
      <c r="J18" s="583" t="s">
        <v>2138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24.5</v>
      </c>
      <c r="O18" s="326" t="s">
        <v>2145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2013</v>
      </c>
      <c r="F19" s="515" t="s">
        <v>2142</v>
      </c>
      <c r="G19" s="306" t="s">
        <v>2146</v>
      </c>
      <c r="H19" s="697" t="s">
        <v>2147</v>
      </c>
      <c r="I19" s="698" t="s">
        <v>2148</v>
      </c>
      <c r="J19" s="583" t="s">
        <v>2138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2013</v>
      </c>
      <c r="F20" s="338" t="s">
        <v>2149</v>
      </c>
      <c r="G20" s="306" t="s">
        <v>2150</v>
      </c>
      <c r="H20" s="658" t="s">
        <v>2151</v>
      </c>
      <c r="I20" s="698" t="s">
        <v>2148</v>
      </c>
      <c r="J20" s="583" t="s">
        <v>2138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2013</v>
      </c>
      <c r="F21" s="338" t="s">
        <v>2149</v>
      </c>
      <c r="G21" s="306" t="s">
        <v>2150</v>
      </c>
      <c r="H21" s="658" t="s">
        <v>2151</v>
      </c>
      <c r="I21" s="698" t="s">
        <v>2148</v>
      </c>
      <c r="J21" s="583" t="s">
        <v>2138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2013</v>
      </c>
      <c r="F22" s="338" t="s">
        <v>2149</v>
      </c>
      <c r="G22" s="306" t="s">
        <v>2150</v>
      </c>
      <c r="H22" s="658" t="s">
        <v>2152</v>
      </c>
      <c r="I22" s="698" t="s">
        <v>2148</v>
      </c>
      <c r="J22" s="583" t="s">
        <v>2138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2153</v>
      </c>
      <c r="F23" s="338" t="s">
        <v>2154</v>
      </c>
      <c r="G23" s="306" t="s">
        <v>2036</v>
      </c>
      <c r="H23" s="658" t="s">
        <v>2155</v>
      </c>
      <c r="I23" s="698" t="s">
        <v>2156</v>
      </c>
      <c r="J23" s="583" t="s">
        <v>2138</v>
      </c>
      <c r="K23" s="583" t="s">
        <v>2157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28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0" t="s">
        <v>2158</v>
      </c>
      <c r="F24" s="338" t="s">
        <v>2154</v>
      </c>
      <c r="G24" s="306" t="s">
        <v>2036</v>
      </c>
      <c r="H24" s="658" t="s">
        <v>2159</v>
      </c>
      <c r="I24" s="698" t="s">
        <v>2160</v>
      </c>
      <c r="J24" s="583" t="s">
        <v>2161</v>
      </c>
      <c r="K24" s="583" t="s">
        <v>2157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53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0" t="s">
        <v>2162</v>
      </c>
      <c r="F25" s="338" t="s">
        <v>2154</v>
      </c>
      <c r="G25" s="306" t="s">
        <v>2036</v>
      </c>
      <c r="H25" s="658" t="s">
        <v>2159</v>
      </c>
      <c r="I25" s="698" t="s">
        <v>2160</v>
      </c>
      <c r="J25" s="583" t="s">
        <v>2161</v>
      </c>
      <c r="K25" s="583" t="s">
        <v>2157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2163</v>
      </c>
      <c r="F26" s="338" t="s">
        <v>2164</v>
      </c>
      <c r="G26" s="306" t="s">
        <v>2036</v>
      </c>
      <c r="H26" s="658" t="s">
        <v>2159</v>
      </c>
      <c r="I26" s="698" t="s">
        <v>2165</v>
      </c>
      <c r="J26" s="583" t="s">
        <v>2161</v>
      </c>
      <c r="K26" s="583" t="s">
        <v>2157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2153</v>
      </c>
      <c r="F27" s="338" t="s">
        <v>2166</v>
      </c>
      <c r="G27" s="306" t="s">
        <v>2036</v>
      </c>
      <c r="H27" s="658" t="s">
        <v>2167</v>
      </c>
      <c r="I27" s="698" t="s">
        <v>2165</v>
      </c>
      <c r="J27" s="583"/>
      <c r="K27" s="583" t="s">
        <v>2157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2030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2168</v>
      </c>
      <c r="F28" s="338" t="s">
        <v>2154</v>
      </c>
      <c r="G28" s="306" t="s">
        <v>2036</v>
      </c>
      <c r="H28" s="658" t="s">
        <v>2169</v>
      </c>
      <c r="I28" s="698" t="s">
        <v>2165</v>
      </c>
      <c r="J28" s="583" t="s">
        <v>2161</v>
      </c>
      <c r="K28" s="583" t="s">
        <v>2157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2032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2168</v>
      </c>
      <c r="F29" s="515" t="s">
        <v>2150</v>
      </c>
      <c r="G29" s="306" t="s">
        <v>2036</v>
      </c>
      <c r="H29" s="658" t="s">
        <v>2170</v>
      </c>
      <c r="I29" s="698" t="s">
        <v>2171</v>
      </c>
      <c r="J29" s="583" t="s">
        <v>2161</v>
      </c>
      <c r="K29" s="583" t="s">
        <v>2157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2090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2172</v>
      </c>
      <c r="F30" s="515" t="s">
        <v>2172</v>
      </c>
      <c r="G30" s="306" t="s">
        <v>2036</v>
      </c>
      <c r="H30" s="658" t="s">
        <v>2170</v>
      </c>
      <c r="I30" s="698" t="s">
        <v>2171</v>
      </c>
      <c r="J30" s="583" t="s">
        <v>2161</v>
      </c>
      <c r="K30" s="583" t="s">
        <v>2157</v>
      </c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2172</v>
      </c>
      <c r="F31" s="515" t="s">
        <v>2172</v>
      </c>
      <c r="G31" s="306" t="s">
        <v>2036</v>
      </c>
      <c r="H31" s="658" t="s">
        <v>2170</v>
      </c>
      <c r="I31" s="698" t="s">
        <v>2173</v>
      </c>
      <c r="J31" s="583" t="s">
        <v>2161</v>
      </c>
      <c r="K31" s="583" t="s">
        <v>2157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2172</v>
      </c>
      <c r="F32" s="515" t="s">
        <v>2172</v>
      </c>
      <c r="G32" s="306" t="s">
        <v>2036</v>
      </c>
      <c r="H32" s="697" t="s">
        <v>2135</v>
      </c>
      <c r="I32" s="698" t="s">
        <v>2173</v>
      </c>
      <c r="J32" s="583" t="s">
        <v>2161</v>
      </c>
      <c r="K32" s="583" t="s">
        <v>2157</v>
      </c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2172</v>
      </c>
      <c r="F33" s="515" t="s">
        <v>2172</v>
      </c>
      <c r="G33" s="306" t="s">
        <v>2036</v>
      </c>
      <c r="H33" s="697" t="s">
        <v>2135</v>
      </c>
      <c r="I33" s="698" t="s">
        <v>2174</v>
      </c>
      <c r="J33" s="583" t="s">
        <v>2161</v>
      </c>
      <c r="K33" s="583" t="s">
        <v>2157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2012</v>
      </c>
      <c r="H34" s="538" t="s">
        <v>2175</v>
      </c>
      <c r="I34" s="583" t="s">
        <v>2176</v>
      </c>
      <c r="J34" s="583" t="s">
        <v>2161</v>
      </c>
      <c r="K34" s="583" t="s">
        <v>2157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701"/>
      <c r="F35" s="604"/>
      <c r="G35" s="606"/>
      <c r="H35" s="538" t="s">
        <v>2175</v>
      </c>
      <c r="I35" s="583" t="s">
        <v>2176</v>
      </c>
      <c r="J35" s="583" t="s">
        <v>2161</v>
      </c>
      <c r="K35" s="460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701"/>
      <c r="F36" s="604"/>
      <c r="G36" s="606"/>
      <c r="H36" s="538" t="s">
        <v>2012</v>
      </c>
      <c r="I36" s="583" t="s">
        <v>2176</v>
      </c>
      <c r="J36" s="583" t="s">
        <v>2161</v>
      </c>
      <c r="K36" s="300" t="s">
        <v>2177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ht="15.75">
      <c r="B37" s="266" t="s">
        <v>121</v>
      </c>
      <c r="C37" s="217" t="s">
        <v>85</v>
      </c>
      <c r="D37" s="267" t="s">
        <v>122</v>
      </c>
      <c r="E37" s="701"/>
      <c r="F37" s="604"/>
      <c r="G37" s="702"/>
      <c r="H37" s="538" t="s">
        <v>2178</v>
      </c>
      <c r="I37" s="583" t="s">
        <v>2176</v>
      </c>
      <c r="J37" s="583" t="s">
        <v>2161</v>
      </c>
      <c r="K37" s="300" t="s">
        <v>2177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703"/>
      <c r="F38" s="553"/>
      <c r="G38" s="702"/>
      <c r="H38" s="559" t="s">
        <v>2012</v>
      </c>
      <c r="I38" s="583" t="s">
        <v>2176</v>
      </c>
      <c r="J38" s="583" t="s">
        <v>2161</v>
      </c>
      <c r="K38" s="300" t="s">
        <v>2177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703"/>
      <c r="F39" s="553"/>
      <c r="G39" s="702"/>
      <c r="H39" s="559" t="s">
        <v>2012</v>
      </c>
      <c r="I39" s="583" t="s">
        <v>2176</v>
      </c>
      <c r="J39" s="583" t="s">
        <v>2161</v>
      </c>
      <c r="K39" s="300" t="s">
        <v>2177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703"/>
      <c r="F40" s="553"/>
      <c r="G40" s="553"/>
      <c r="H40" s="559" t="s">
        <v>2012</v>
      </c>
      <c r="I40" s="583" t="s">
        <v>2176</v>
      </c>
      <c r="J40" s="278"/>
      <c r="K40" s="300" t="s">
        <v>2177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703"/>
      <c r="F41" s="553"/>
      <c r="G41" s="553"/>
      <c r="H41" s="553"/>
      <c r="I41" s="583" t="s">
        <v>2179</v>
      </c>
      <c r="J41" s="583" t="s">
        <v>2161</v>
      </c>
      <c r="K41" s="300" t="s">
        <v>2177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703"/>
      <c r="F42" s="553"/>
      <c r="G42" s="553"/>
      <c r="H42" s="553"/>
      <c r="I42" s="583" t="s">
        <v>2176</v>
      </c>
      <c r="J42" s="583" t="s">
        <v>2161</v>
      </c>
      <c r="K42" s="300" t="s">
        <v>2177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703"/>
      <c r="F43" s="553"/>
      <c r="G43" s="276"/>
      <c r="H43" s="553"/>
      <c r="I43" s="583" t="s">
        <v>2180</v>
      </c>
      <c r="J43" s="583" t="s">
        <v>2161</v>
      </c>
      <c r="K43" s="300" t="s">
        <v>2177</v>
      </c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704"/>
      <c r="F44" s="705"/>
      <c r="G44" s="705"/>
      <c r="H44" s="705"/>
      <c r="I44" s="706" t="s">
        <v>2181</v>
      </c>
      <c r="J44" s="706" t="s">
        <v>2181</v>
      </c>
      <c r="K44" s="705"/>
      <c r="M44" s="61"/>
      <c r="N44" s="62"/>
      <c r="O44" s="61"/>
    </row>
    <row r="45" spans="1:20" ht="15.75">
      <c r="B45" s="218"/>
      <c r="C45" s="217"/>
      <c r="D45" s="255"/>
      <c r="G45" s="533"/>
      <c r="I45" s="199"/>
      <c r="M45" s="61"/>
      <c r="N45" s="62"/>
      <c r="O45" s="61"/>
    </row>
    <row r="46" spans="1:20" ht="15.75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.75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.75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ht="15.75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.75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2046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48" t="s">
        <v>2182</v>
      </c>
      <c r="C60" s="748"/>
      <c r="D60" s="748"/>
      <c r="E60" s="748"/>
    </row>
    <row r="61" spans="1:15">
      <c r="B61" s="748" t="s">
        <v>2183</v>
      </c>
      <c r="C61" s="748"/>
      <c r="D61" s="726"/>
      <c r="E61" s="726"/>
      <c r="F61" s="726"/>
    </row>
    <row r="62" spans="1:15">
      <c r="B62" s="748" t="s">
        <v>2184</v>
      </c>
      <c r="C62" s="748"/>
      <c r="D62" s="748"/>
      <c r="E62" s="748"/>
      <c r="F62" s="748"/>
    </row>
    <row r="63" spans="1:15">
      <c r="B63" s="748" t="s">
        <v>2185</v>
      </c>
      <c r="C63" s="748"/>
      <c r="D63" s="748"/>
      <c r="E63" s="748"/>
      <c r="F63" s="748"/>
    </row>
    <row r="64" spans="1:15">
      <c r="B64" s="748" t="s">
        <v>2186</v>
      </c>
      <c r="C64" s="748"/>
      <c r="D64" s="748"/>
      <c r="E64" s="748"/>
      <c r="F64" s="74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33" priority="1">
      <formula>MAX(FREQUENCY(IF(ISNUMBER(SEARCH(M6, $K$7:$K$44)), ROW($K$7:$K$44)), IF(ISNUMBER(SEARCH(M6, $K$7:$K$44))=FALSE, ROW($K$7:$K$44)))) &gt; 12</formula>
    </cfRule>
    <cfRule type="expression" dxfId="32" priority="2">
      <formula>MAX(FREQUENCY(IF(ISNUMBER(SEARCH(M6, $E$7:$E$44)), ROW($E$7:$E$44)), IF(ISNUMBER(SEARCH(M6, $E$7:$E$44))=FALSE, ROW($E$7:$E$44)))) &gt; 12</formula>
    </cfRule>
    <cfRule type="expression" dxfId="31" priority="3">
      <formula>MAX(FREQUENCY(IF(ISNUMBER(SEARCH(M6, $F$7:$F$44)), ROW($F$7:$F$44)), IF(ISNUMBER(SEARCH(M6, $F$7:$F$44))=FALSE, ROW($F$7:$F$44)))) &gt; 12</formula>
    </cfRule>
    <cfRule type="expression" dxfId="30" priority="4">
      <formula>MAX(FREQUENCY(IF(ISNUMBER(SEARCH(M6, $G$7:$G$44)), ROW($G$7:$G$44)), IF(ISNUMBER(SEARCH(M6, $G$7:$G$44))=FALSE, ROW($G$7:$G$44)))) &gt; 12</formula>
    </cfRule>
    <cfRule type="expression" dxfId="29" priority="5">
      <formula>MAX(FREQUENCY(IF(ISNUMBER(SEARCH(M6, $H$7:$H$44)), ROW($H$7:$H$44)), IF(ISNUMBER(SEARCH(M6, $H$7:$H$44))=FALSE, ROW($H$7:$H$44)))) &gt; 12</formula>
    </cfRule>
    <cfRule type="expression" dxfId="28" priority="6">
      <formula>MAX(FREQUENCY(IF(ISNUMBER(SEARCH(M6, $I$7:$I$44)), ROW($I$7:$I$44)), IF(ISNUMBER(SEARCH(M6, $I$7:$I$44))=FALSE, ROW($I$7:$I$44)))) &gt; 12</formula>
    </cfRule>
    <cfRule type="expression" dxfId="2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6" priority="8">
      <formula>AND(ISNUMBER(N6), N6&gt;=5, NOT(ISBLANK(O6)))</formula>
    </cfRule>
    <cfRule type="expression" dxfId="25" priority="9">
      <formula>AND(ISNUMBER(N6), N6&gt;=5)</formula>
    </cfRule>
    <cfRule type="expression" dxfId="24" priority="10">
      <formula>AND(ISNUMBER(N6), N6&lt;5, NOT(ISBLANK(O6)))</formula>
    </cfRule>
    <cfRule type="expression" dxfId="23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2187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2188</v>
      </c>
      <c r="F6" s="605" t="s">
        <v>2188</v>
      </c>
      <c r="G6" s="605" t="s">
        <v>2188</v>
      </c>
      <c r="H6" s="605" t="s">
        <v>2188</v>
      </c>
      <c r="I6" s="605" t="s">
        <v>2188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2" priority="1">
      <formula>AND(ISNUMBER(N6), N6&gt;=5, NOT(ISBLANK(O6)))</formula>
    </cfRule>
    <cfRule type="expression" dxfId="21" priority="2">
      <formula>AND(ISNUMBER(N6), N6&gt;=5)</formula>
    </cfRule>
    <cfRule type="expression" dxfId="20" priority="3">
      <formula>AND(ISNUMBER(N6), N6&lt;5, NOT(ISBLANK(O6)))</formula>
    </cfRule>
    <cfRule type="expression" dxfId="19" priority="4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2189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2190</v>
      </c>
      <c r="F6" s="605" t="s">
        <v>2190</v>
      </c>
      <c r="G6" s="605" t="s">
        <v>2190</v>
      </c>
      <c r="H6" s="605" t="s">
        <v>2190</v>
      </c>
      <c r="I6" s="605" t="s">
        <v>2190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8" priority="1">
      <formula>AND(ISNUMBER(N6), N6&gt;=5, NOT(ISBLANK(O6)))</formula>
    </cfRule>
    <cfRule type="expression" dxfId="17" priority="2">
      <formula>AND(ISNUMBER(N6), N6&gt;=5)</formula>
    </cfRule>
    <cfRule type="expression" dxfId="16" priority="3">
      <formula>AND(ISNUMBER(N6), N6&lt;5, NOT(ISBLANK(O6)))</formula>
    </cfRule>
    <cfRule type="expression" dxfId="15" priority="4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226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2191</v>
      </c>
      <c r="F6" s="282" t="s">
        <v>2191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4" priority="1">
      <formula>AND(ISNUMBER(N6), N6&gt;=5, NOT(ISBLANK(O6)))</formula>
    </cfRule>
    <cfRule type="expression" dxfId="13" priority="2">
      <formula>AND(ISNUMBER(N6), N6&gt;=5)</formula>
    </cfRule>
    <cfRule type="expression" dxfId="12" priority="3">
      <formula>AND(ISNUMBER(N6), N6&lt;5, NOT(ISBLANK(O6)))</formula>
    </cfRule>
    <cfRule type="expression" dxfId="11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abSelected="1" topLeftCell="A5" zoomScale="83" zoomScaleNormal="115" workbookViewId="0">
      <selection activeCell="O11" sqref="O1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0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2192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2193</v>
      </c>
      <c r="F6" s="605" t="s">
        <v>2193</v>
      </c>
      <c r="G6" s="605" t="s">
        <v>2193</v>
      </c>
      <c r="H6" s="605" t="s">
        <v>2193</v>
      </c>
      <c r="I6" s="605" t="s">
        <v>2193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</v>
      </c>
      <c r="O8" s="326" t="s">
        <v>451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/>
      <c r="F11" s="696" t="s">
        <v>2193</v>
      </c>
      <c r="G11" s="696" t="s">
        <v>2193</v>
      </c>
      <c r="H11" s="696" t="s">
        <v>2193</v>
      </c>
      <c r="I11" s="696" t="s">
        <v>2193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2194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/>
      <c r="F12" s="696" t="s">
        <v>2193</v>
      </c>
      <c r="G12" s="696" t="s">
        <v>2193</v>
      </c>
      <c r="H12" s="696" t="s">
        <v>2193</v>
      </c>
      <c r="I12" s="696" t="s">
        <v>2193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8.5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/>
      <c r="F13" s="696" t="s">
        <v>2193</v>
      </c>
      <c r="G13" s="696" t="s">
        <v>2193</v>
      </c>
      <c r="H13" s="696" t="s">
        <v>2193</v>
      </c>
      <c r="I13" s="696" t="s">
        <v>2193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480</v>
      </c>
      <c r="G14" s="515" t="s">
        <v>2195</v>
      </c>
      <c r="H14" s="707" t="s">
        <v>2196</v>
      </c>
      <c r="I14" s="452" t="s">
        <v>2164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480</v>
      </c>
      <c r="G15" s="515" t="s">
        <v>2195</v>
      </c>
      <c r="H15" s="707" t="s">
        <v>2196</v>
      </c>
      <c r="I15" s="452" t="s">
        <v>2197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480</v>
      </c>
      <c r="G16" s="515" t="s">
        <v>2195</v>
      </c>
      <c r="H16" s="707" t="s">
        <v>2196</v>
      </c>
      <c r="I16" s="452" t="s">
        <v>2197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2198</v>
      </c>
      <c r="G17" s="515" t="s">
        <v>2199</v>
      </c>
      <c r="H17" s="707" t="s">
        <v>2196</v>
      </c>
      <c r="I17" s="452" t="s">
        <v>2055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1993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2153</v>
      </c>
      <c r="G18" s="515" t="s">
        <v>2199</v>
      </c>
      <c r="H18" s="261" t="s">
        <v>2074</v>
      </c>
      <c r="I18" s="452" t="s">
        <v>2055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2153</v>
      </c>
      <c r="G19" s="515" t="s">
        <v>2037</v>
      </c>
      <c r="H19" s="261" t="s">
        <v>2074</v>
      </c>
      <c r="I19" s="452" t="s">
        <v>2074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2153</v>
      </c>
      <c r="G20" s="515" t="s">
        <v>2172</v>
      </c>
      <c r="H20" s="261" t="s">
        <v>2074</v>
      </c>
      <c r="I20" s="452" t="s">
        <v>2074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30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2153</v>
      </c>
      <c r="G21" s="515" t="s">
        <v>2199</v>
      </c>
      <c r="H21" s="261" t="s">
        <v>2074</v>
      </c>
      <c r="I21" s="452" t="s">
        <v>2074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2153</v>
      </c>
      <c r="G22" s="452" t="s">
        <v>2172</v>
      </c>
      <c r="H22" s="261" t="s">
        <v>2074</v>
      </c>
      <c r="I22" s="452" t="s">
        <v>2074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2153</v>
      </c>
      <c r="G23" s="452" t="s">
        <v>2200</v>
      </c>
      <c r="H23" s="261" t="s">
        <v>2074</v>
      </c>
      <c r="I23" s="452" t="s">
        <v>2201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2141</v>
      </c>
      <c r="G24" s="452" t="s">
        <v>2202</v>
      </c>
      <c r="H24" s="452" t="s">
        <v>2012</v>
      </c>
      <c r="I24" s="452" t="s">
        <v>2203</v>
      </c>
      <c r="J24" s="458"/>
      <c r="K24" s="460"/>
      <c r="L24" s="62" t="s">
        <v>2204</v>
      </c>
      <c r="M24" s="689" t="s">
        <v>2012</v>
      </c>
      <c r="N24" s="349">
        <f>COUNTIF(E7:K44, "*Ivan*")/2</f>
        <v>17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2205</v>
      </c>
      <c r="G25" s="452" t="s">
        <v>2202</v>
      </c>
      <c r="H25" s="452" t="s">
        <v>2012</v>
      </c>
      <c r="I25" s="452" t="s">
        <v>2203</v>
      </c>
      <c r="J25" s="458"/>
      <c r="K25" s="460"/>
      <c r="L25" s="62" t="s">
        <v>2204</v>
      </c>
      <c r="M25" s="689" t="s">
        <v>2025</v>
      </c>
      <c r="N25" s="349">
        <f>COUNTIF(E7:K44, "*Rahhulann*")/2</f>
        <v>22.5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2206</v>
      </c>
      <c r="G26" s="452" t="s">
        <v>2202</v>
      </c>
      <c r="H26" s="452" t="s">
        <v>396</v>
      </c>
      <c r="I26" s="452" t="s">
        <v>2203</v>
      </c>
      <c r="J26" s="458"/>
      <c r="K26" s="460"/>
      <c r="L26" s="62" t="s">
        <v>2204</v>
      </c>
      <c r="M26" s="689" t="s">
        <v>2028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2207</v>
      </c>
      <c r="G27" s="452" t="s">
        <v>2202</v>
      </c>
      <c r="H27" s="452" t="s">
        <v>396</v>
      </c>
      <c r="I27" s="452" t="s">
        <v>2203</v>
      </c>
      <c r="J27" s="458"/>
      <c r="K27" s="460"/>
      <c r="L27" s="62" t="s">
        <v>2204</v>
      </c>
      <c r="M27" s="690" t="s">
        <v>2030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2207</v>
      </c>
      <c r="G28" s="452" t="s">
        <v>2202</v>
      </c>
      <c r="H28" s="452" t="s">
        <v>396</v>
      </c>
      <c r="I28" s="452" t="s">
        <v>2203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91" t="s">
        <v>2032</v>
      </c>
      <c r="N28" s="417">
        <f>COUNTIF(E7:K44, "*Heng*")/2</f>
        <v>7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60"/>
      <c r="F29" s="452" t="s">
        <v>2207</v>
      </c>
      <c r="G29" s="452" t="s">
        <v>396</v>
      </c>
      <c r="H29" s="452" t="s">
        <v>396</v>
      </c>
      <c r="I29" s="452" t="s">
        <v>2203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92" t="s">
        <v>2090</v>
      </c>
      <c r="N29" s="418">
        <f>COUNTIF(E7:K44, "*Phay*")/2</f>
        <v>7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2207</v>
      </c>
      <c r="G30" s="452" t="s">
        <v>396</v>
      </c>
      <c r="H30" s="452" t="s">
        <v>396</v>
      </c>
      <c r="I30" s="452" t="s">
        <v>2203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2208</v>
      </c>
      <c r="G31" s="452" t="s">
        <v>396</v>
      </c>
      <c r="H31" s="452" t="s">
        <v>2209</v>
      </c>
      <c r="I31" s="452" t="s">
        <v>2195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2208</v>
      </c>
      <c r="G32" s="452" t="s">
        <v>396</v>
      </c>
      <c r="H32" s="452" t="s">
        <v>2209</v>
      </c>
      <c r="I32" s="452" t="s">
        <v>2210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2211</v>
      </c>
      <c r="G33" s="452" t="s">
        <v>396</v>
      </c>
      <c r="H33" s="452" t="s">
        <v>2209</v>
      </c>
      <c r="I33" s="452" t="s">
        <v>2210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2212</v>
      </c>
      <c r="I34" s="537" t="s">
        <v>2213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353"/>
      <c r="G35" s="350"/>
      <c r="H35" s="538" t="s">
        <v>2212</v>
      </c>
      <c r="I35" s="537" t="s">
        <v>2214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353"/>
      <c r="G36" s="350"/>
      <c r="H36" s="538" t="s">
        <v>2212</v>
      </c>
      <c r="I36" s="537" t="s">
        <v>2215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60"/>
      <c r="F37" s="353"/>
      <c r="G37" s="337"/>
      <c r="H37" s="538" t="s">
        <v>2212</v>
      </c>
      <c r="I37" s="537" t="s">
        <v>2212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60"/>
      <c r="F38" s="274"/>
      <c r="G38" s="337"/>
      <c r="H38" s="538" t="s">
        <v>2212</v>
      </c>
      <c r="I38" s="537" t="s">
        <v>2212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60"/>
      <c r="F39" s="274"/>
      <c r="G39" s="337"/>
      <c r="H39" s="538" t="s">
        <v>2212</v>
      </c>
      <c r="I39" s="537" t="s">
        <v>2212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274"/>
      <c r="G40" s="274"/>
      <c r="H40" s="538" t="s">
        <v>2212</v>
      </c>
      <c r="I40" s="537" t="s">
        <v>2212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274"/>
      <c r="G41" s="274"/>
      <c r="H41" s="274"/>
      <c r="I41" s="537" t="s">
        <v>2212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274"/>
      <c r="G42" s="274"/>
      <c r="H42" s="274"/>
      <c r="I42" s="537" t="s">
        <v>2212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274"/>
      <c r="G43" s="276"/>
      <c r="H43" s="274"/>
      <c r="I43" s="537" t="s">
        <v>2212</v>
      </c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537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.75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.75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ht="15.75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.75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2046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mergeCells count="3">
    <mergeCell ref="B1:K1"/>
    <mergeCell ref="B2:K2"/>
    <mergeCell ref="B3:K3"/>
  </mergeCells>
  <conditionalFormatting sqref="M6:M29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CHOO YI ZHEN</cp:lastModifiedBy>
  <cp:revision/>
  <dcterms:created xsi:type="dcterms:W3CDTF">2015-06-05T18:17:20Z</dcterms:created>
  <dcterms:modified xsi:type="dcterms:W3CDTF">2024-07-08T17:40:44Z</dcterms:modified>
  <cp:category/>
  <cp:contentStatus/>
</cp:coreProperties>
</file>