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346" documentId="101_{C41BB324-3EAE-5148-95F2-E4AD19BF45B2}" xr6:coauthVersionLast="47" xr6:coauthVersionMax="47" xr10:uidLastSave="{F1BE2FFC-761E-8541-AF27-01D57EA61C13}"/>
  <bookViews>
    <workbookView xWindow="-120" yWindow="-120" windowWidth="29040" windowHeight="15720" firstSheet="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<sst xmlns="http://schemas.openxmlformats.org/spreadsheetml/2006/main" count="26099" uniqueCount="2284">
  <si>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</si>
  <si>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</si>
  <si>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</si>
  <si>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</si>
  <si>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</si>
  <si>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</si>
  <si>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</si>
  <si>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</si>
  <si>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</si>
  <si>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</si>
  <si>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</si>
  <si>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</si>
  <si>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</si>
  <si>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</si>
  <si>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</si>
  <si>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</si>
  <si>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</si>
  <si>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</si>
  <si>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</si>
  <si>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</si>
  <si>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</si>
  <si>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</si>
  <si>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</si>
  <si>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</si>
  <si>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</si>
  <si>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</si>
  <si>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</si>
  <si>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</si>
  <si>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</si>
  <si>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</si>
  <si>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</si>
  <si>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</si>
  <si>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</si>
  <si>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</si>
  <si>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</si>
  <si>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</si>
  <si>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</si>
  <si>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</si>
  <si>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</si>
  <si>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</si>
  <si>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</si>
  <si>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</si>
  <si>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</si>
  <si>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</si>
  <si>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</si>
  <si>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</si>
  <si>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</si>
  <si>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</si>
  <si>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</si>
  <si>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</si>
  <si>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</si>
  <si>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</si>
  <si>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</si>
  <si>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</si>
  <si>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</si>
  <si>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</si>
  <si>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</si>
  <si>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</si>
  <si>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</si>
  <si>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</si>
  <si>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</si>
  <si>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</si>
  <si>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</si>
  <si>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</si>
  <si>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</si>
  <si>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</si>
  <si>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</si>
  <si>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</si>
  <si>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</si>
  <si>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</si>
  <si>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</si>
  <si>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</si>
  <si>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</si>
  <si>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</si>
  <si>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</si>
  <si>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</si>
  <si>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</si>
  <si>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</si>
  <si>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</si>
  <si>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</si>
  <si>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</si>
  <si>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</si>
  <si>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</si>
  <si>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</si>
  <si>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</si>
  <si>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</si>
  <si>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</si>
  <si>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</si>
  <si>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</si>
  <si>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</si>
  <si>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</si>
  <si>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</si>
  <si>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</si>
  <si>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</si>
  <si>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</si>
  <si>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</si>
  <si>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</si>
  <si>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</si>
  <si>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</si>
  <si>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</si>
  <si>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</si>
  <si>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</si>
  <si>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</si>
  <si>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</si>
  <si>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</si>
  <si>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</si>
  <si>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</si>
  <si>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</si>
  <si>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</si>
  <si>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</si>
  <si>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</si>
  <si>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</si>
  <si>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</si>
  <si>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</si>
  <si>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</si>
  <si>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</si>
  <si>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</si>
  <si>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</si>
  <si>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</si>
  <si>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</si>
  <si>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</si>
  <si>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</si>
  <si>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</si>
  <si>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</si>
  <si>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</si>
  <si>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</si>
  <si>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</si>
  <si>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</si>
  <si>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</si>
  <si>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</si>
  <si>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</si>
  <si>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</si>
  <si>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</si>
  <si>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</si>
  <si>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</si>
  <si>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</si>
  <si>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</si>
  <si>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</si>
  <si>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</si>
  <si>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</si>
  <si>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</si>
  <si>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</si>
  <si>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</si>
  <si>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</si>
  <si>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</si>
  <si>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</si>
  <si>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</si>
  <si>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</si>
  <si>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</si>
  <si>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</si>
  <si>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</si>
  <si>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</si>
  <si>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</si>
  <si>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</si>
  <si>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</si>
  <si>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</si>
  <si>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</si>
  <si>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</si>
  <si>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</si>
  <si>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</si>
  <si>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</si>
  <si>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</si>
  <si>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</si>
  <si>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</si>
  <si>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</si>
  <si>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</si>
  <si>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</si>
  <si>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</si>
  <si>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</si>
  <si>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</si>
  <si>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</si>
  <si>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</si>
  <si>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</si>
  <si>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</si>
  <si>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</si>
  <si>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</si>
  <si>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</si>
  <si>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</si>
  <si>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</si>
  <si>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</si>
  <si>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</si>
  <si>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</si>
  <si>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</si>
  <si>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</si>
  <si>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</si>
  <si>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</si>
  <si>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</si>
  <si>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</si>
  <si>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</si>
  <si>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</si>
  <si>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</si>
  <si>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</si>
  <si>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</si>
  <si>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</si>
  <si>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</si>
  <si>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</si>
  <si>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</si>
  <si>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</si>
  <si>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</si>
  <si>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</si>
  <si>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</si>
  <si>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</si>
  <si>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</si>
  <si>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</si>
  <si>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</si>
  <si>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</si>
  <si>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</si>
  <si>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</si>
  <si>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</si>
  <si>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</si>
  <si>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</si>
  <si>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</si>
  <si>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</si>
  <si>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</si>
  <si>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</si>
  <si>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</si>
  <si>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</si>
  <si>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</si>
  <si>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</si>
  <si>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</si>
  <si>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</si>
  <si>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</si>
  <si>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</si>
  <si>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</si>
  <si>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</si>
  <si>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</si>
  <si>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</si>
  <si>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</si>
  <si>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</si>
  <si>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</si>
  <si>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</si>
  <si>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</si>
  <si>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</si>
  <si>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</si>
  <si>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</si>
  <si>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</si>
  <si>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</si>
  <si>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</si>
  <si>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</si>
  <si>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</si>
  <si>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</si>
  <si>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</si>
  <si>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</si>
  <si>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</si>
  <si>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</si>
  <si>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</si>
  <si>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</si>
  <si>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</si>
  <si>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</si>
  <si>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</si>
  <si>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</si>
  <si>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</si>
  <si>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</si>
  <si>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</si>
  <si>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</si>
  <si>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</si>
  <si>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</si>
  <si>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</si>
  <si>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</si>
  <si>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</si>
  <si>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</si>
  <si>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</si>
  <si>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</si>
  <si>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</si>
  <si>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</si>
  <si>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</si>
  <si>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</si>
  <si>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</si>
  <si>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</si>
  <si>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</si>
  <si>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</si>
  <si>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</si>
  <si>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</si>
  <si>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</si>
  <si>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</si>
  <si>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</si>
  <si>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</si>
  <si>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</si>
  <si>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</si>
  <si>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</si>
  <si>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</si>
  <si>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</si>
  <si>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</si>
  <si>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</si>
  <si>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</si>
  <si>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</si>
  <si>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</si>
  <si>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</si>
  <si>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</si>
  <si>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</si>
  <si>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</si>
  <si>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</si>
  <si>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</si>
  <si>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</si>
  <si>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</si>
  <si>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</si>
  <si>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</si>
  <si>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</si>
  <si>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</si>
  <si>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</si>
  <si>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</si>
  <si>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</si>
  <si>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</si>
  <si>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</si>
  <si>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</si>
  <si>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</si>
  <si>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</si>
  <si>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</si>
  <si>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</si>
  <si>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</si>
  <si>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</si>
  <si>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</si>
  <si>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</si>
  <si>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</si>
  <si>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</si>
  <si>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</si>
  <si>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</si>
  <si>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</si>
  <si>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</si>
  <si>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</si>
  <si>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</si>
  <si>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</si>
  <si>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</si>
  <si>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</si>
  <si>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</si>
  <si>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</si>
  <si>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</si>
  <si>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</si>
  <si>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</si>
  <si>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</si>
  <si>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</si>
  <si>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</si>
  <si>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</si>
  <si>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</si>
  <si>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</si>
  <si>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</si>
  <si>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</si>
  <si>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</si>
  <si>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</si>
  <si>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</si>
  <si>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</si>
  <si>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</si>
  <si>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</si>
  <si>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</si>
  <si>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</si>
  <si>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</si>
  <si>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</si>
  <si>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</si>
  <si>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</si>
  <si>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</si>
  <si>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</si>
  <si>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</si>
  <si>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</si>
  <si>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</si>
  <si>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</si>
  <si>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</si>
  <si>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</si>
  <si>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</si>
  <si>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</si>
  <si>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</si>
  <si>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</si>
  <si>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</si>
  <si>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</si>
  <si>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</si>
  <si>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</si>
  <si>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</si>
  <si>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</si>
  <si>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</si>
  <si>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</si>
  <si>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</si>
  <si>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</si>
  <si>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</si>
  <si>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</si>
  <si>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</si>
  <si>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</si>
  <si>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</si>
  <si>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</si>
  <si>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</si>
  <si>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</si>
  <si>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</si>
  <si>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</si>
  <si>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</si>
  <si>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</si>
  <si>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</si>
  <si>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</si>
  <si>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</si>
  <si>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</si>
  <si>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</si>
  <si>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</si>
  <si>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</si>
  <si>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</si>
  <si>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</si>
  <si>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</si>
  <si>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</si>
  <si>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</si>
  <si>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</si>
  <si>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</si>
  <si>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</si>
  <si>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</si>
  <si>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</si>
  <si>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</si>
  <si>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</si>
  <si>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</si>
  <si>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</si>
  <si>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</si>
  <si>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</si>
  <si>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</si>
  <si>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</si>
  <si>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</si>
  <si>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</si>
  <si>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</si>
  <si>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</si>
  <si>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</si>
  <si>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</si>
  <si>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</si>
  <si>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</si>
  <si>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</si>
  <si>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</si>
  <si>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</si>
  <si>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</si>
  <si>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</si>
  <si>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</si>
  <si>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</si>
  <si>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</si>
  <si>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</si>
  <si>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</si>
  <si>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</si>
  <si>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</si>
  <si>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</si>
  <si>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</si>
  <si>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</si>
  <si>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</si>
  <si>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</si>
  <si>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</si>
  <si>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</si>
  <si>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</si>
  <si>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</si>
  <si>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</si>
  <si>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</si>
  <si>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</si>
  <si>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</si>
  <si>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</si>
  <si>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</si>
  <si>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</si>
  <si>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</si>
  <si>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</si>
  <si>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</si>
  <si>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</si>
  <si>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</si>
  <si>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</si>
  <si>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</si>
  <si>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</si>
  <si>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</si>
  <si>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</si>
  <si>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</si>
  <si>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</si>
  <si>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</si>
  <si>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</si>
  <si>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</si>
  <si>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</si>
  <si>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</si>
  <si>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</si>
  <si>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</si>
  <si>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</si>
  <si>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</si>
  <si>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</si>
  <si>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</si>
  <si>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</si>
  <si>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</si>
  <si>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</si>
  <si>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</si>
  <si>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</si>
  <si>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</si>
  <si>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</si>
  <si>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</si>
  <si>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</si>
  <si>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</si>
  <si>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</si>
  <si>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</si>
  <si>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</si>
  <si>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</si>
  <si>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</si>
  <si>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</si>
  <si>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</si>
  <si>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</si>
  <si>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</si>
  <si>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</si>
  <si>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</si>
  <si>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</si>
  <si>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</si>
  <si>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</si>
  <si>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</si>
  <si>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</si>
  <si>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</si>
  <si>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</si>
  <si>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</si>
  <si>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</si>
  <si>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</si>
  <si>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</si>
  <si>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</si>
  <si>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</si>
  <si>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</si>
  <si>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</si>
  <si>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</si>
  <si>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</si>
  <si>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</si>
  <si>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</si>
  <si>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</si>
  <si>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</si>
  <si>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</si>
  <si>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</si>
  <si>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</si>
  <si>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</si>
  <si>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</si>
  <si>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</si>
  <si>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</si>
  <si>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</si>
  <si>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</si>
  <si>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</si>
  <si>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</si>
  <si>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</si>
  <si>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</si>
  <si>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</si>
  <si>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</si>
  <si>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</si>
  <si>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</si>
  <si>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</si>
  <si>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</si>
  <si>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</si>
  <si>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</si>
  <si>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</si>
  <si>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</si>
  <si>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</si>
  <si>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</si>
  <si>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</si>
  <si>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</si>
  <si>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</si>
  <si>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</si>
  <si>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</si>
  <si>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</si>
  <si>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</si>
  <si>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</si>
  <si>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</si>
  <si>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</si>
  <si>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</si>
  <si>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</si>
  <si>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</si>
  <si>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</si>
  <si>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</si>
  <si>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</si>
  <si>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</si>
  <si>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</si>
  <si>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</si>
  <si>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</si>
  <si>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</si>
  <si>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</si>
  <si>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</si>
  <si>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</si>
  <si>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</si>
  <si>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</si>
  <si>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</si>
  <si>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</si>
  <si>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</si>
  <si>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</si>
  <si>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</si>
  <si>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</si>
  <si>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</si>
  <si>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</si>
  <si>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</si>
  <si>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</si>
  <si>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</si>
  <si>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</si>
  <si>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</si>
  <si>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</si>
  <si>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</si>
  <si>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</si>
  <si>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</si>
  <si>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</si>
  <si>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</si>
  <si>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</si>
  <si>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</si>
  <si>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</si>
  <si>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</si>
  <si>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</si>
  <si>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</si>
  <si>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</si>
  <si>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</si>
  <si>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</si>
  <si>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</si>
  <si>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</si>
  <si>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</si>
  <si>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</si>
  <si>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</si>
  <si>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</si>
  <si>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</si>
  <si>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</si>
  <si>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</si>
  <si>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</si>
  <si>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</si>
  <si>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</si>
  <si>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</si>
  <si>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</si>
  <si>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</si>
  <si>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</si>
  <si>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</si>
  <si>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</si>
  <si>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</si>
  <si>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</si>
  <si>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</si>
  <si>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</si>
  <si>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</si>
  <si>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</si>
  <si>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</si>
  <si>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</si>
  <si>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</si>
  <si>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</si>
  <si>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</si>
  <si>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</si>
  <si>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</si>
  <si>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</si>
  <si>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</si>
  <si>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</si>
  <si>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</si>
  <si>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</si>
  <si>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</si>
  <si>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</si>
  <si>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</si>
  <si>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</si>
  <si>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</si>
  <si>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</si>
  <si>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</si>
  <si>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</si>
  <si>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</si>
  <si>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</si>
  <si>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</si>
  <si>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</si>
  <si>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</si>
  <si>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</si>
  <si>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</si>
  <si>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</si>
  <si>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</si>
  <si>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</si>
  <si>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</si>
  <si>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</si>
  <si>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</si>
  <si>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</si>
  <si>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</si>
  <si>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</si>
  <si>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</si>
  <si>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</si>
  <si>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</si>
  <si>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</si>
  <si>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</si>
  <si>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</si>
  <si>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</si>
  <si>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</si>
  <si>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</si>
  <si>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</si>
  <si>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</si>
  <si>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</si>
  <si>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</si>
  <si>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</si>
  <si>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</si>
  <si>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</si>
  <si>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</si>
  <si>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</si>
  <si>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</si>
  <si>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</si>
  <si>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</si>
  <si>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</si>
  <si>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</si>
  <si>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</si>
  <si>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</si>
  <si>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</si>
  <si>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</si>
  <si>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</si>
  <si>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</si>
  <si>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</si>
  <si>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</si>
  <si>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</si>
  <si>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</si>
  <si>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</si>
  <si>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</si>
  <si>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</si>
  <si>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</si>
  <si>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</si>
  <si>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</si>
  <si>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</si>
  <si>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</si>
  <si>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</si>
  <si>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</si>
  <si>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</si>
  <si>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</si>
  <si>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</si>
  <si>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</si>
  <si>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</si>
  <si>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</si>
  <si>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</si>
  <si>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</si>
  <si>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</si>
  <si>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</si>
  <si>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</si>
  <si>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</si>
  <si>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</si>
  <si>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</si>
  <si>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</si>
  <si>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</si>
  <si>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</si>
  <si>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</si>
  <si>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</si>
  <si>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</si>
  <si>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</si>
  <si>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</si>
  <si>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</si>
  <si>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</si>
  <si>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</si>
  <si>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</si>
  <si>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</si>
  <si>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</si>
  <si>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</si>
  <si>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</si>
  <si>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</si>
  <si>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</si>
  <si>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</si>
  <si>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</si>
  <si>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</si>
  <si>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</si>
  <si>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</si>
  <si>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</si>
  <si>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</si>
  <si>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</si>
  <si>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</si>
  <si>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</si>
  <si>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</si>
  <si>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</si>
  <si>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</si>
  <si>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</si>
  <si>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</si>
  <si>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</si>
  <si>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</si>
  <si>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</si>
  <si>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</si>
  <si>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</si>
  <si>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</si>
  <si>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</si>
  <si>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</si>
  <si>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</si>
  <si>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</si>
  <si>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</si>
  <si>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</si>
  <si>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</si>
  <si>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</si>
  <si>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</si>
  <si>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</si>
  <si>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</si>
  <si>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</si>
  <si>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</si>
  <si>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</si>
  <si>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</si>
  <si>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</si>
  <si>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</si>
  <si>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</si>
  <si>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</si>
  <si>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</si>
  <si>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</si>
  <si>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</si>
  <si>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</si>
  <si>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</si>
  <si>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</si>
  <si>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</si>
  <si>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</si>
  <si>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</si>
  <si>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</si>
  <si>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</si>
  <si>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</si>
  <si>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</si>
  <si>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</si>
  <si>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</si>
  <si>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</si>
  <si>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</si>
  <si>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</si>
  <si>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</si>
  <si>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</si>
  <si>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</si>
  <si>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</si>
  <si>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</si>
  <si>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</si>
  <si>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</si>
  <si>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</si>
  <si>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</si>
  <si>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</si>
  <si>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</si>
  <si>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</si>
  <si>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</si>
  <si>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</si>
  <si>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</si>
  <si>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</si>
  <si>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</si>
  <si>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</si>
  <si>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</si>
  <si>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</si>
  <si>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</si>
  <si>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</si>
  <si>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</si>
  <si>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</si>
  <si>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</si>
  <si>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</si>
  <si>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</si>
  <si>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</si>
  <si>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</si>
  <si>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</si>
  <si>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</si>
  <si>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</si>
  <si>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</si>
  <si>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</si>
  <si>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</si>
  <si>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</si>
  <si>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</si>
  <si>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</si>
  <si>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</si>
  <si>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</si>
  <si>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</si>
  <si>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</si>
  <si>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</si>
  <si>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</si>
  <si>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</si>
  <si>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</si>
  <si>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</si>
  <si>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</si>
  <si>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</si>
  <si>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</si>
  <si>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</si>
  <si>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</si>
  <si>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</si>
  <si>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</si>
  <si>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</si>
  <si>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</si>
  <si>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</si>
  <si>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</si>
  <si>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</si>
  <si>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</si>
  <si>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</si>
  <si>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</si>
  <si>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</si>
  <si>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</si>
  <si>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</si>
  <si>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</si>
  <si>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</si>
  <si>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</si>
  <si>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</si>
  <si>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</si>
  <si>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</si>
  <si>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</si>
  <si>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</si>
  <si>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</si>
  <si>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</si>
  <si>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</si>
  <si>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</si>
  <si>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</si>
  <si>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</si>
  <si>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</si>
  <si>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</si>
  <si>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</si>
  <si>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</si>
  <si>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</si>
  <si>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</si>
  <si>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</si>
  <si>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</si>
  <si>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</si>
  <si>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</si>
  <si>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</si>
  <si>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</si>
  <si>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</si>
  <si>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</si>
  <si>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</si>
  <si>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</si>
  <si>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</si>
  <si>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</si>
  <si>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</si>
  <si>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</si>
  <si>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</si>
  <si>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</si>
  <si>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</si>
  <si>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</si>
  <si>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</si>
  <si>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</si>
  <si>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</si>
  <si>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</si>
  <si>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</si>
  <si>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</si>
  <si>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</si>
  <si>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</si>
  <si>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</si>
  <si>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</si>
  <si>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</si>
  <si>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</si>
  <si>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</si>
  <si>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</si>
  <si>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</si>
  <si>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</si>
  <si>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</si>
  <si>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</si>
  <si>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</si>
  <si>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</si>
  <si>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</si>
  <si>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</si>
  <si>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</si>
  <si>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</si>
  <si>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</si>
  <si>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</si>
  <si>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</si>
  <si>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</si>
  <si>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</si>
  <si>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</si>
  <si>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</si>
  <si>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</si>
  <si>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</si>
  <si>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</si>
  <si>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</si>
  <si>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</si>
  <si>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</si>
  <si>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</si>
  <si>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</si>
  <si>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</si>
  <si>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</si>
  <si>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</si>
  <si>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</si>
  <si>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</si>
  <si>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</si>
  <si>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</si>
  <si>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</si>
  <si>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</si>
  <si>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</si>
  <si>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</si>
  <si>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</si>
  <si>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</si>
  <si>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</si>
  <si>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</si>
  <si>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</si>
  <si>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</si>
  <si>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</si>
  <si>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</si>
  <si>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</si>
  <si>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</si>
  <si>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</si>
  <si>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</si>
  <si>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</si>
  <si>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</si>
  <si>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</si>
  <si>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</si>
  <si>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</si>
  <si>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</si>
  <si>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</si>
  <si>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</si>
  <si>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</si>
  <si>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</si>
  <si>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</si>
  <si>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</si>
  <si>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</si>
  <si>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</si>
  <si>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</si>
  <si>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</si>
  <si>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</si>
  <si>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</si>
  <si>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</si>
  <si>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</si>
  <si>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</si>
  <si>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</si>
  <si>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</si>
  <si>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</si>
  <si>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</si>
  <si>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</si>
  <si>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</si>
  <si>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</si>
  <si>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</si>
  <si>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</si>
  <si>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</si>
  <si>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</si>
  <si>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</si>
  <si>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</si>
  <si>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</si>
  <si>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</si>
  <si>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</si>
  <si>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</si>
  <si>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</si>
  <si>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</si>
  <si>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</si>
  <si>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</si>
  <si>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</si>
  <si>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</si>
  <si>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</si>
  <si>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</si>
  <si>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</si>
  <si>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</si>
  <si>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</si>
  <si>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</si>
  <si>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</si>
  <si>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</si>
  <si>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</si>
  <si>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</si>
  <si>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</si>
  <si>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</si>
  <si>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</si>
  <si>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</si>
  <si>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</si>
  <si>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</si>
  <si>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</si>
  <si>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</si>
  <si>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</si>
  <si>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</si>
  <si>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</si>
  <si>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</si>
  <si>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</si>
  <si>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</si>
  <si>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</si>
  <si>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</si>
  <si>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</si>
  <si>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</si>
  <si>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</si>
  <si>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</si>
  <si>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</si>
  <si>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</si>
  <si>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</si>
  <si>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</si>
  <si>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</si>
  <si>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</si>
  <si>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</si>
  <si>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</si>
  <si>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</si>
  <si>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</si>
  <si>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</si>
  <si>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</si>
  <si>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</si>
  <si>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</si>
  <si>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</si>
  <si>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</si>
  <si>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</si>
  <si>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</si>
  <si>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</si>
  <si>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</si>
  <si>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</si>
  <si>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</si>
  <si>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</si>
  <si>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</si>
  <si>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</si>
  <si>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</si>
  <si>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</si>
  <si>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</si>
  <si>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</si>
  <si>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</si>
  <si>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</si>
  <si>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</si>
  <si>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</si>
  <si>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</si>
  <si>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</si>
  <si>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</si>
  <si>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</si>
  <si>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</si>
  <si>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</si>
  <si>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</si>
  <si>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</si>
  <si>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</si>
  <si>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</si>
  <si>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</si>
  <si>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</si>
  <si>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</si>
  <si>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</si>
  <si>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</si>
  <si>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</si>
  <si>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</si>
  <si>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</si>
  <si>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</si>
  <si>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</si>
  <si>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</si>
  <si>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</si>
  <si>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</si>
  <si>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</si>
  <si>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</si>
  <si>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</si>
  <si>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</si>
  <si>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</si>
  <si>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</si>
  <si>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</si>
  <si>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</si>
  <si>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</si>
  <si>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</si>
  <si>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</si>
  <si>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</si>
  <si>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</si>
  <si>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</si>
  <si>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</si>
  <si>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</si>
  <si>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</si>
  <si>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</si>
  <si>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</si>
  <si>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</si>
  <si>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</si>
  <si>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</si>
  <si>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</si>
  <si>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</si>
  <si>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</si>
  <si>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</si>
  <si>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</si>
  <si>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</si>
  <si>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</si>
  <si>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</si>
  <si>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</si>
  <si>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</si>
  <si>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</si>
  <si>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</si>
  <si>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</si>
  <si>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</si>
  <si>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</si>
  <si>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</si>
  <si>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</si>
  <si>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</si>
  <si>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</si>
  <si>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</si>
  <si>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</si>
  <si>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</si>
  <si>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</si>
  <si>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</si>
  <si>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</si>
  <si>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</si>
  <si>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</si>
  <si>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</si>
  <si>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</si>
  <si>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</si>
  <si>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</si>
  <si>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</si>
  <si>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</si>
  <si>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</si>
  <si>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</si>
  <si>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</si>
  <si>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</si>
  <si>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</si>
  <si>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</si>
  <si>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</si>
  <si>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</si>
  <si>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</si>
  <si>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</si>
  <si>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</si>
  <si>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</si>
  <si>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</si>
  <si>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</si>
  <si>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</si>
  <si>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</si>
  <si>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</si>
  <si>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</si>
  <si>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</si>
  <si>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</si>
  <si>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</si>
  <si>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</si>
  <si>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</si>
  <si>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</si>
  <si>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</si>
  <si>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</si>
  <si>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</si>
  <si>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</si>
  <si>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</si>
  <si>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</si>
  <si>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</si>
  <si>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</si>
  <si>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</si>
  <si>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</si>
  <si>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</si>
  <si>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</si>
  <si>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</si>
  <si>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</si>
  <si>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</si>
  <si>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</si>
  <si>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</si>
  <si>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</si>
  <si>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</si>
  <si>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</si>
  <si>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</si>
  <si>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</si>
  <si>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</si>
  <si>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</si>
  <si>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</si>
  <si>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</si>
  <si>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</si>
  <si>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</si>
  <si>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</si>
  <si>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</si>
  <si>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</si>
  <si>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</si>
  <si>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</si>
  <si>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</si>
  <si>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</si>
  <si>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</si>
  <si>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</si>
  <si>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</si>
  <si>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</si>
  <si>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</si>
  <si>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</si>
  <si>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</si>
  <si>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</si>
  <si>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</si>
  <si>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</si>
  <si>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</si>
  <si>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</si>
  <si>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</si>
  <si>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</si>
  <si>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</si>
  <si>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</si>
  <si>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</si>
  <si>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</si>
  <si>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</si>
  <si>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</si>
  <si>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</si>
  <si>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</si>
  <si>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</si>
  <si>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</si>
  <si>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</si>
  <si>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</si>
  <si>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</si>
  <si>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</si>
  <si>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</si>
  <si>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</si>
  <si>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</si>
  <si>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</si>
  <si>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</si>
  <si>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</si>
  <si>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</si>
  <si>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</si>
  <si>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</si>
  <si>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</si>
  <si>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</si>
  <si>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</si>
  <si>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</si>
  <si>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</si>
  <si>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</si>
  <si>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</si>
  <si>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</si>
  <si>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</si>
  <si>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</si>
  <si>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</si>
  <si>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</si>
  <si>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</si>
  <si>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</si>
  <si>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</si>
  <si>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</si>
  <si>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</si>
  <si>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</si>
  <si>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</si>
  <si>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</si>
  <si>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</si>
  <si>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</si>
  <si>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</si>
  <si>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</si>
  <si>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</si>
  <si>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</si>
  <si>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</si>
  <si>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</si>
  <si>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</si>
  <si>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</si>
  <si>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</si>
  <si>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</si>
  <si>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</si>
  <si>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</si>
  <si>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</si>
  <si>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</si>
  <si>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</si>
  <si>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</si>
  <si>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</si>
  <si>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</si>
  <si>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</si>
  <si>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</si>
  <si>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</si>
  <si>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</si>
  <si>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</si>
  <si>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</si>
  <si>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</si>
  <si>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</si>
  <si>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</si>
  <si>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</si>
  <si>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</si>
  <si>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</si>
  <si>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</si>
  <si>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</si>
  <si>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</si>
  <si>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</si>
  <si>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</si>
  <si>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</si>
  <si>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</si>
  <si>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</si>
  <si>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</si>
  <si>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</si>
  <si>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</si>
  <si>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</si>
  <si>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</si>
  <si>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</si>
  <si>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</si>
  <si>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</si>
  <si>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</si>
  <si>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</si>
  <si>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</si>
  <si>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</si>
  <si>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</si>
  <si>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</si>
  <si>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</si>
  <si>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</si>
  <si>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</si>
  <si>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</si>
  <si>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</si>
  <si>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</si>
  <si>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</si>
  <si>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</si>
  <si>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</si>
  <si>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</si>
  <si>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</si>
  <si>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</si>
  <si>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</si>
  <si>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</si>
  <si>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</si>
  <si>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</si>
  <si>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</si>
  <si>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</si>
  <si>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</si>
  <si>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</si>
  <si>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</si>
  <si>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</si>
  <si>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</si>
  <si>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</si>
  <si>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</si>
  <si>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</si>
  <si>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</si>
  <si>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</si>
  <si>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</si>
  <si>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</si>
  <si>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</si>
  <si>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</si>
  <si>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</si>
  <si>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</si>
  <si>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</si>
  <si>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</si>
  <si>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</si>
  <si>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</si>
  <si>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</si>
  <si>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</si>
  <si>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</si>
  <si>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</si>
  <si>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</si>
  <si>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</si>
  <si>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</si>
  <si>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</si>
  <si>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</si>
  <si>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</si>
  <si>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</si>
  <si>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</si>
  <si>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</si>
  <si>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</si>
  <si>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</si>
  <si>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</si>
  <si>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</si>
  <si>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</si>
  <si>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</si>
  <si>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</si>
  <si>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</si>
  <si>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</si>
  <si>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</si>
  <si>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</si>
  <si>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</si>
  <si>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</si>
  <si>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</si>
  <si>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</si>
  <si>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</si>
  <si>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</si>
  <si>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</si>
  <si>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</si>
  <si>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</si>
  <si>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</si>
  <si>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</si>
  <si>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</si>
  <si>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</si>
  <si>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</si>
  <si>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</si>
  <si>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</si>
  <si>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</si>
  <si>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</si>
  <si>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</si>
  <si>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</si>
  <si>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</si>
  <si>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</si>
  <si>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</si>
  <si>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</si>
  <si>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</si>
  <si>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</si>
  <si>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</si>
  <si>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</si>
  <si>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</si>
  <si>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</si>
  <si>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</si>
  <si>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</si>
  <si>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</si>
  <si>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</si>
  <si>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</si>
  <si>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</si>
  <si>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</si>
  <si>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</si>
  <si>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</si>
  <si>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</si>
  <si>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</si>
  <si>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</si>
  <si>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</si>
  <si>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</si>
  <si>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</si>
  <si>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</si>
  <si>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</si>
  <si>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</si>
  <si>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</si>
  <si>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</si>
  <si>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</si>
  <si>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</si>
  <si>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</si>
  <si>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</si>
  <si>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</si>
  <si>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</si>
  <si>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</si>
  <si>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</si>
  <si>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</si>
  <si>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</si>
  <si>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</si>
  <si>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</si>
  <si>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</si>
  <si>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</si>
  <si>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</si>
  <si>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</si>
  <si>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</si>
  <si>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</si>
  <si>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</si>
  <si>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</si>
  <si>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</si>
  <si>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</si>
  <si>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</si>
  <si>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</si>
  <si>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</si>
  <si>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</si>
  <si>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</si>
  <si>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</si>
  <si>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</si>
  <si>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</si>
  <si>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</si>
  <si>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</si>
  <si>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</si>
  <si>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</si>
  <si>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</si>
  <si>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</si>
  <si>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</si>
  <si>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</si>
  <si>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</si>
  <si>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</si>
  <si>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</si>
  <si>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</si>
  <si>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</si>
  <si>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</si>
  <si>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</si>
  <si>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</si>
  <si>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</si>
  <si>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</si>
  <si>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</si>
  <si>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</si>
  <si>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</si>
  <si>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</si>
  <si>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</si>
  <si>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</si>
  <si>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</si>
  <si>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</si>
  <si>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</si>
  <si>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</si>
  <si>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</si>
  <si>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</si>
  <si>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</si>
  <si>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</si>
  <si>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</si>
  <si>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</si>
  <si>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</si>
  <si>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</si>
  <si>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</si>
  <si>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</si>
  <si>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</si>
  <si>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</si>
  <si>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</si>
  <si>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</si>
  <si>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</si>
  <si>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</si>
  <si>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</si>
  <si>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</si>
  <si>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</si>
  <si>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</si>
  <si>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</si>
  <si>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</si>
  <si>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</si>
  <si>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</si>
  <si>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</si>
  <si>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</si>
  <si>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</si>
  <si>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</si>
  <si>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</si>
  <si>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</si>
  <si>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</si>
  <si>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</si>
  <si>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</si>
  <si>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</si>
  <si>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</si>
  <si>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</si>
  <si>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</si>
  <si>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</si>
  <si>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</si>
  <si>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</si>
  <si>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</si>
  <si>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</si>
  <si>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</si>
  <si>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</si>
  <si>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</si>
  <si>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</si>
  <si>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</si>
  <si>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</si>
  <si>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</si>
  <si>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</si>
  <si>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</si>
  <si>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</si>
  <si>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</si>
  <si>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</si>
  <si>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</si>
  <si>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</si>
  <si>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</si>
  <si>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</si>
  <si>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</si>
  <si>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</si>
  <si>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</si>
  <si>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</si>
  <si>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</si>
  <si>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</si>
  <si>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</si>
  <si>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</si>
  <si>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</si>
  <si>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</si>
  <si>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</si>
  <si>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</si>
  <si>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</si>
  <si>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</si>
  <si>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</si>
  <si>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</si>
  <si>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</si>
  <si>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</si>
  <si>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</si>
  <si>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</si>
  <si>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</si>
  <si>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</si>
  <si>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</si>
  <si>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</si>
  <si>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</si>
  <si>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</si>
  <si>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</si>
  <si>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</si>
  <si>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</si>
  <si>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</si>
  <si>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</si>
  <si>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</si>
  <si>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</si>
  <si>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</si>
  <si>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</si>
  <si>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</si>
  <si>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</si>
  <si>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</si>
  <si>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</si>
  <si>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</si>
  <si>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</si>
  <si>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</si>
  <si>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</si>
  <si>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</si>
  <si>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</si>
  <si>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</si>
  <si>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</si>
  <si>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</si>
  <si>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</si>
  <si>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</si>
  <si>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</si>
  <si>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</si>
  <si>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</si>
  <si>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</si>
  <si>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</si>
  <si>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</si>
  <si>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</si>
  <si>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</si>
  <si>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</si>
  <si>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</si>
  <si>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</si>
  <si>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</si>
  <si>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</si>
  <si>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</si>
  <si>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</si>
  <si>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</si>
  <si>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</si>
  <si>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</si>
  <si>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</si>
  <si>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</si>
  <si>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</si>
  <si>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</si>
  <si>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</si>
  <si>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</si>
  <si>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</si>
  <si>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</si>
  <si>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</si>
  <si>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</si>
  <si>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</si>
  <si>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</si>
  <si>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</si>
  <si>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</si>
  <si>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</si>
  <si>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</si>
  <si>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</si>
  <si>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</si>
  <si>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</si>
  <si>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</si>
  <si>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</si>
  <si>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</si>
  <si>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</si>
  <si>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</si>
  <si>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</si>
  <si>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</si>
  <si>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</si>
  <si>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</si>
  <si>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</si>
  <si>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</si>
  <si>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</si>
  <si>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</si>
  <si>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</si>
  <si>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</si>
  <si>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</si>
  <si>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</si>
  <si>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</si>
  <si>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</si>
  <si>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</si>
  <si>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</si>
  <si>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</si>
  <si>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</si>
  <si>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</si>
  <si>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</si>
  <si>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</si>
  <si>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</si>
  <si>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</si>
  <si>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</si>
  <si>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</si>
  <si>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</si>
  <si>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</si>
  <si>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</si>
  <si>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</si>
  <si>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</si>
  <si>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</si>
  <si>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</si>
  <si>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</si>
  <si>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</si>
  <si>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</si>
  <si>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</si>
  <si>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</si>
  <si>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</si>
  <si>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</si>
  <si>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</si>
  <si>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</si>
  <si>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</si>
  <si>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</si>
  <si>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</si>
  <si>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</si>
  <si>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</si>
  <si>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</si>
  <si>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</si>
  <si>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</si>
  <si>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</si>
  <si>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</si>
  <si>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</si>
  <si>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</si>
  <si>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</si>
  <si>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</si>
  <si>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</si>
  <si>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</si>
  <si>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</si>
  <si>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</si>
  <si>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</si>
  <si>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</si>
  <si>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</si>
  <si>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</si>
  <si>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</si>
  <si>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</si>
  <si>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</si>
  <si>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</si>
  <si>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</si>
  <si>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</si>
  <si>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</si>
  <si>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</si>
  <si>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</si>
  <si>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</si>
  <si>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</si>
  <si>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</si>
  <si>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</si>
  <si>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</si>
  <si>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</si>
  <si>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</si>
  <si>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</si>
  <si>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</si>
  <si>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</si>
  <si>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</si>
  <si>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</si>
  <si>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</si>
  <si>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</si>
  <si>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</si>
  <si>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</si>
  <si>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</si>
  <si>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</si>
  <si>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</si>
  <si>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</si>
  <si>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</si>
  <si>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</si>
  <si>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</si>
  <si>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</si>
  <si>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</si>
  <si>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</si>
  <si>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</si>
  <si>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</si>
  <si>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</si>
  <si>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</si>
  <si>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</si>
  <si>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</si>
  <si>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</si>
  <si>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</si>
  <si>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</si>
  <si>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</si>
  <si>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</si>
  <si>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</si>
  <si>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</si>
  <si>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</si>
  <si>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</si>
  <si>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</si>
  <si>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</si>
  <si>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</si>
  <si>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</si>
  <si>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</si>
  <si>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</si>
  <si>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</si>
  <si>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</si>
  <si>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</si>
  <si>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</si>
  <si>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</si>
  <si>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</si>
  <si>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</si>
  <si>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</si>
  <si>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</si>
  <si>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</si>
  <si>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</si>
  <si>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</si>
  <si>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</si>
  <si>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</si>
  <si>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</si>
  <si>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</si>
  <si>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</si>
  <si>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</si>
  <si>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</si>
  <si>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</si>
  <si>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</si>
  <si>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</si>
  <si>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</si>
  <si>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</si>
  <si>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</si>
  <si>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</si>
  <si>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</si>
  <si>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</si>
  <si>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</si>
  <si>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</si>
  <si>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</si>
  <si>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</si>
  <si>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</si>
  <si>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</si>
  <si>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</si>
  <si>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</si>
  <si>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</si>
  <si>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</si>
  <si>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</si>
  <si>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</si>
  <si>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</si>
  <si>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</si>
  <si>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</si>
  <si>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</si>
  <si>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</si>
  <si>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</si>
  <si>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</si>
  <si>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</si>
  <si>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</si>
  <si>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</si>
  <si>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</si>
  <si>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</si>
  <si>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</si>
  <si>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</si>
  <si>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</si>
  <si>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</si>
  <si>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</si>
  <si>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</si>
  <si>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</si>
  <si>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</si>
  <si>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</si>
  <si>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</si>
  <si>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</si>
  <si>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</si>
  <si>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</si>
  <si>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</si>
  <si>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</si>
  <si>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</si>
  <si>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</si>
  <si>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</si>
  <si>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</si>
  <si>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</si>
  <si>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</si>
  <si>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</si>
  <si>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</si>
  <si>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</si>
  <si>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</si>
  <si>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</si>
  <si>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</si>
  <si>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</si>
  <si>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</si>
  <si>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</si>
  <si>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</si>
  <si>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</si>
  <si>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</si>
  <si>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</si>
  <si>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</si>
  <si>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</si>
  <si>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</si>
  <si>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</si>
  <si>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</si>
  <si>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</si>
  <si>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</si>
  <si>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</si>
  <si>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</si>
  <si>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</si>
  <si>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</si>
  <si>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</si>
  <si>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</si>
  <si>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</si>
  <si>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</si>
  <si>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</si>
  <si>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</si>
  <si>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</si>
  <si>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</si>
  <si>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</si>
  <si>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</si>
  <si>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</si>
  <si>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</si>
  <si>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</si>
  <si>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</si>
  <si>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</si>
  <si>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</si>
  <si>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</si>
  <si>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</si>
  <si>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</si>
  <si>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</si>
  <si>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</si>
  <si>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</si>
  <si>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</si>
  <si>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</si>
  <si>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</si>
  <si>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</si>
  <si>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</si>
  <si>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</si>
  <si>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</si>
  <si>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</si>
  <si>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</si>
  <si>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</si>
  <si>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</si>
  <si>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</si>
  <si>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</si>
  <si>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</si>
  <si>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</si>
  <si>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</si>
  <si>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</si>
  <si>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</si>
  <si>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</si>
  <si>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</si>
  <si>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</si>
  <si>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</si>
  <si>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</si>
  <si>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</si>
  <si>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</si>
  <si>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</si>
  <si>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</si>
  <si>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</si>
  <si>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</si>
  <si>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</si>
  <si>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</si>
  <si>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</si>
  <si>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</si>
  <si>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</si>
  <si>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</si>
  <si>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</si>
  <si>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</si>
  <si>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</si>
  <si>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</si>
  <si>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</si>
  <si>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</si>
  <si>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</si>
  <si>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</si>
  <si>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</si>
  <si>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</si>
  <si>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</si>
  <si>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</si>
  <si>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</si>
  <si>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</si>
  <si>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</si>
  <si>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</si>
  <si>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</si>
  <si>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</si>
  <si>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</si>
  <si>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</si>
  <si>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</si>
  <si>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</si>
  <si>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</si>
  <si>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</si>
  <si>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</si>
  <si>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</si>
  <si>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</si>
  <si>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</si>
  <si>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</si>
  <si>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</si>
  <si>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</si>
  <si>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</si>
  <si>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</si>
  <si>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</si>
  <si>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</si>
  <si>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</si>
  <si>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</si>
  <si>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</si>
  <si>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</si>
  <si>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</si>
  <si>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</si>
  <si>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</si>
  <si>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</si>
  <si>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</si>
  <si>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</si>
  <si>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</si>
  <si>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</si>
  <si>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</si>
  <si>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</si>
  <si>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</si>
  <si>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</si>
  <si>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</si>
  <si>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</si>
  <si>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</si>
  <si>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</si>
  <si>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</si>
  <si>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</si>
  <si>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</si>
  <si>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</si>
  <si>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</si>
  <si>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</si>
  <si>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</si>
  <si>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</si>
  <si>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</si>
  <si>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</si>
  <si>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</si>
  <si>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</si>
  <si>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</si>
  <si>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</si>
  <si>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</si>
  <si>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</si>
  <si>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</si>
  <si>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</si>
  <si>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</si>
  <si>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</si>
  <si>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</si>
  <si>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</si>
  <si>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</si>
  <si>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</si>
  <si>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</si>
  <si>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</si>
  <si>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</si>
  <si>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</si>
  <si>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</si>
  <si>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</si>
  <si>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</si>
  <si>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</si>
  <si>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</si>
  <si>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</si>
  <si>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</si>
  <si>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</si>
  <si>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</si>
  <si>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</si>
  <si>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</si>
  <si>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</si>
  <si>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</si>
  <si>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</si>
  <si>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</si>
  <si>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</si>
  <si>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</si>
  <si>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</si>
  <si>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</si>
  <si>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</si>
  <si>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</si>
  <si>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</si>
  <si>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</si>
  <si>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</si>
  <si>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</si>
  <si>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</si>
  <si>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</si>
  <si>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</si>
  <si>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</si>
  <si>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</si>
  <si>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</si>
  <si>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</si>
  <si>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</si>
  <si>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</si>
  <si>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</si>
  <si>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</si>
  <si>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</si>
  <si>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</si>
  <si>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</si>
  <si>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</si>
  <si>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</si>
  <si>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</si>
  <si>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</si>
  <si>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</si>
  <si>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</si>
  <si>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</si>
  <si>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</si>
  <si>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</si>
  <si>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</si>
  <si>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</si>
  <si>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</si>
  <si>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</si>
  <si>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</si>
  <si>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</si>
  <si>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</si>
  <si>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</si>
  <si>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</si>
  <si>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</si>
  <si>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</si>
  <si>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</si>
  <si>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</si>
  <si>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</si>
  <si>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</si>
  <si>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</si>
  <si>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</si>
  <si>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</si>
  <si>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</si>
  <si>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</si>
  <si>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</si>
  <si>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</si>
  <si>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</si>
  <si>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</si>
  <si>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</si>
  <si>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</si>
  <si>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</si>
  <si>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</si>
  <si>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</si>
  <si>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</si>
  <si>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</si>
  <si>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</si>
  <si>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</si>
  <si>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</si>
  <si>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</si>
  <si>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</si>
  <si>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</si>
  <si>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</si>
  <si>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</si>
  <si>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</si>
  <si>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</si>
  <si>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</si>
  <si>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</si>
  <si>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</si>
  <si>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</si>
  <si>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</si>
  <si>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</si>
  <si>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</si>
  <si>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</si>
  <si>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</si>
  <si>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</si>
  <si>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</si>
  <si>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</si>
  <si>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</si>
  <si>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</si>
  <si>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</si>
  <si>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</si>
  <si>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</si>
  <si>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</si>
  <si>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</si>
  <si>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</si>
  <si>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</si>
  <si>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</si>
  <si>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</si>
  <si>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</si>
  <si>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</si>
  <si>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</si>
  <si>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</si>
  <si>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</si>
  <si>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</si>
  <si>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</si>
  <si>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</si>
  <si>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</si>
  <si>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</si>
  <si>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</si>
  <si>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</si>
  <si>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</si>
  <si>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</si>
  <si>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</si>
  <si>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</si>
  <si>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</si>
  <si>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</si>
  <si>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</si>
  <si>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</si>
  <si>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</si>
  <si>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</si>
  <si>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</si>
  <si>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</si>
  <si>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</si>
  <si>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</si>
  <si>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</si>
  <si>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</si>
  <si>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</si>
  <si>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</si>
  <si>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</si>
  <si>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</si>
  <si>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</si>
  <si>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</si>
  <si>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</si>
  <si>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</si>
  <si>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</si>
  <si>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</si>
  <si>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</si>
  <si>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</si>
  <si>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</si>
  <si>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</si>
  <si>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</si>
  <si>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</si>
  <si>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</si>
  <si>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</si>
  <si>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</si>
  <si>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</si>
  <si>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</si>
  <si>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</si>
  <si>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</si>
  <si>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</si>
  <si>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</si>
  <si>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</si>
  <si>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</si>
  <si>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</si>
  <si>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</si>
  <si>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</si>
  <si>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</si>
  <si>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</si>
  <si>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</si>
  <si>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</si>
  <si>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</si>
  <si>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</si>
  <si>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</si>
  <si>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</si>
  <si>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</si>
  <si>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</si>
  <si>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</si>
  <si>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</si>
  <si>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</si>
  <si>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</si>
  <si>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</si>
  <si>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</si>
  <si>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</si>
  <si>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</si>
  <si>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</si>
  <si>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</si>
  <si>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</si>
  <si>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</si>
  <si>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</si>
  <si>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</si>
  <si>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</si>
  <si>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</si>
  <si>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</si>
  <si>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</si>
  <si>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</si>
  <si>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</si>
  <si>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</si>
  <si>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</si>
  <si>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</si>
  <si>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</si>
  <si>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</si>
  <si>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</si>
  <si>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</si>
  <si>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</si>
  <si>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</si>
  <si>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</si>
  <si>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</si>
  <si>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</si>
  <si>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</si>
  <si>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</si>
  <si>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</si>
  <si>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</si>
  <si>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</si>
  <si>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</si>
  <si>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</si>
  <si>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</si>
  <si>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</si>
  <si>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</si>
  <si>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</si>
  <si>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</si>
  <si>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</si>
  <si>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</si>
  <si>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</si>
  <si>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</si>
  <si>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</si>
  <si>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</si>
  <si>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</si>
  <si>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</si>
  <si>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</si>
  <si>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</si>
  <si>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</si>
  <si>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</si>
  <si>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</si>
  <si>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</si>
  <si>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</si>
  <si>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</si>
  <si>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</si>
  <si>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</si>
  <si>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</si>
  <si>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</si>
  <si>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</si>
  <si>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</si>
  <si>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</si>
  <si>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</si>
  <si>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</si>
  <si>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</si>
  <si>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</si>
  <si>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</si>
  <si>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</si>
  <si>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</si>
  <si>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</si>
  <si>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</si>
  <si>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</si>
  <si>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</si>
  <si>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</si>
  <si>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</si>
  <si>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</si>
  <si>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</si>
  <si>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</si>
  <si>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</si>
  <si>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</si>
  <si>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</si>
  <si>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</si>
  <si>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</si>
  <si>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</si>
  <si>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</si>
  <si>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</si>
  <si>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</si>
  <si>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</si>
  <si>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</si>
  <si>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</si>
  <si>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</si>
  <si>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</si>
  <si>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</si>
  <si>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</si>
  <si>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</si>
  <si>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</si>
  <si>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</si>
  <si>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</si>
  <si>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</si>
  <si>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</si>
  <si>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</si>
  <si>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</si>
  <si>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</si>
  <si>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</si>
  <si>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</si>
  <si>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</si>
  <si>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</si>
  <si>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</si>
  <si>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</si>
  <si>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</si>
  <si>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</si>
  <si>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</si>
  <si>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</si>
  <si>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</si>
  <si>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</si>
  <si>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</si>
  <si>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</si>
  <si>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 xml:space="preserve">Phay, Alex, Ivan </t>
  </si>
  <si>
    <t>Rahhulann , Phay</t>
  </si>
  <si>
    <t xml:space="preserve">Tai Wei,Rahhulann </t>
  </si>
  <si>
    <t xml:space="preserve">Marlon, Phay </t>
  </si>
  <si>
    <t>Rahhulann 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</si>
</sst>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4"/>
      <c r="H2" s="714"/>
      <c r="I2" s="714"/>
      <c r="J2" s="714"/>
      <c r="K2" s="7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 x14ac:dyDescent="0.2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6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6" t="s">
        <v>75</v>
      </c>
      <c r="B1" s="72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230</v>
      </c>
      <c r="G5" s="223" t="s">
        <v>231</v>
      </c>
      <c r="H5" s="223" t="s">
        <v>232</v>
      </c>
      <c r="I5" s="223" t="s">
        <v>233</v>
      </c>
      <c r="J5" s="223" t="s">
        <v>234</v>
      </c>
      <c r="K5" s="223" t="s">
        <v>235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236</v>
      </c>
      <c r="F6" s="282" t="s">
        <v>236</v>
      </c>
      <c r="G6" s="282" t="s">
        <v>236</v>
      </c>
      <c r="H6" s="282" t="s">
        <v>236</v>
      </c>
      <c r="I6" s="282" t="s">
        <v>236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237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238</v>
      </c>
      <c r="F5" s="223" t="s">
        <v>239</v>
      </c>
      <c r="G5" s="223" t="s">
        <v>240</v>
      </c>
      <c r="H5" s="223" t="s">
        <v>241</v>
      </c>
      <c r="I5" s="223" t="s">
        <v>242</v>
      </c>
      <c r="J5" s="223" t="s">
        <v>243</v>
      </c>
      <c r="K5" s="223" t="s">
        <v>244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245</v>
      </c>
      <c r="F6" s="282" t="s">
        <v>245</v>
      </c>
      <c r="G6" s="282" t="s">
        <v>245</v>
      </c>
      <c r="H6" s="282" t="s">
        <v>245</v>
      </c>
      <c r="I6" s="282" t="s">
        <v>245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246</v>
      </c>
      <c r="F5" s="223" t="s">
        <v>247</v>
      </c>
      <c r="G5" s="223" t="s">
        <v>248</v>
      </c>
      <c r="H5" s="223" t="s">
        <v>249</v>
      </c>
      <c r="I5" s="223" t="s">
        <v>250</v>
      </c>
      <c r="J5" s="223" t="s">
        <v>251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252</v>
      </c>
      <c r="F6" s="282" t="s">
        <v>252</v>
      </c>
      <c r="G6" s="282" t="s">
        <v>252</v>
      </c>
      <c r="H6" s="282" t="s">
        <v>252</v>
      </c>
      <c r="I6" s="282" t="s">
        <v>252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256</v>
      </c>
      <c r="F6" s="282" t="s">
        <v>256</v>
      </c>
      <c r="G6" s="282" t="s">
        <v>256</v>
      </c>
      <c r="H6" s="282" t="s">
        <v>256</v>
      </c>
      <c r="I6" s="282" t="s">
        <v>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257</v>
      </c>
      <c r="I12" s="515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257</v>
      </c>
      <c r="I13" s="515" t="s">
        <v>257</v>
      </c>
      <c r="J13" s="458" t="s">
        <v>258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259</v>
      </c>
      <c r="I16" s="515" t="s">
        <v>54</v>
      </c>
      <c r="J16" s="458" t="s">
        <v>258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259</v>
      </c>
      <c r="I17" s="515" t="s">
        <v>54</v>
      </c>
      <c r="J17" s="458" t="s">
        <v>258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259</v>
      </c>
      <c r="I18" s="515" t="s">
        <v>54</v>
      </c>
      <c r="J18" s="458" t="s">
        <v>258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259</v>
      </c>
      <c r="I19" s="452" t="s">
        <v>54</v>
      </c>
      <c r="J19" s="458" t="s">
        <v>258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259</v>
      </c>
      <c r="I20" s="452" t="s">
        <v>54</v>
      </c>
      <c r="J20" s="458" t="s">
        <v>258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260</v>
      </c>
      <c r="I21" s="452" t="s">
        <v>261</v>
      </c>
      <c r="J21" s="458" t="s">
        <v>258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260</v>
      </c>
      <c r="I22" s="452" t="s">
        <v>261</v>
      </c>
      <c r="J22" s="458" t="s">
        <v>258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262</v>
      </c>
      <c r="I23" s="452" t="s">
        <v>263</v>
      </c>
      <c r="J23" s="458" t="s">
        <v>258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264</v>
      </c>
      <c r="I24" s="452" t="s">
        <v>263</v>
      </c>
      <c r="J24" s="458" t="s">
        <v>258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264</v>
      </c>
      <c r="I25" s="575" t="s">
        <v>265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264</v>
      </c>
      <c r="I26" s="575" t="s">
        <v>265</v>
      </c>
      <c r="J26" s="458" t="s">
        <v>258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266</v>
      </c>
      <c r="I27" s="575" t="s">
        <v>265</v>
      </c>
      <c r="J27" s="458" t="s">
        <v>258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266</v>
      </c>
      <c r="I28" s="575" t="s">
        <v>265</v>
      </c>
      <c r="J28" s="458" t="s">
        <v>258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267</v>
      </c>
      <c r="I29" s="575" t="s">
        <v>268</v>
      </c>
      <c r="J29" s="458" t="s">
        <v>258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267</v>
      </c>
      <c r="I30" s="575" t="s">
        <v>268</v>
      </c>
      <c r="J30" s="458" t="s">
        <v>258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267</v>
      </c>
      <c r="I31" s="575" t="s">
        <v>268</v>
      </c>
      <c r="J31" s="458" t="s">
        <v>258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269</v>
      </c>
      <c r="I32" s="575" t="s">
        <v>268</v>
      </c>
      <c r="J32" s="458" t="s">
        <v>258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269</v>
      </c>
      <c r="I33" s="575" t="s">
        <v>108</v>
      </c>
      <c r="J33" s="458" t="s">
        <v>258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270</v>
      </c>
      <c r="I34" s="537" t="s">
        <v>271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270</v>
      </c>
      <c r="I35" s="537" t="s">
        <v>271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270</v>
      </c>
      <c r="I36" s="537" t="s">
        <v>271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272</v>
      </c>
      <c r="I37" s="537" t="s">
        <v>271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272</v>
      </c>
      <c r="I38" s="537" t="s">
        <v>271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279</v>
      </c>
      <c r="F12" s="515" t="s">
        <v>279</v>
      </c>
      <c r="G12" s="515" t="s">
        <v>279</v>
      </c>
      <c r="H12" s="515" t="s">
        <v>279</v>
      </c>
      <c r="I12" s="515" t="s">
        <v>279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279</v>
      </c>
      <c r="F13" s="515" t="s">
        <v>279</v>
      </c>
      <c r="G13" s="515" t="s">
        <v>279</v>
      </c>
      <c r="H13" s="515" t="s">
        <v>279</v>
      </c>
      <c r="I13" s="515" t="s">
        <v>279</v>
      </c>
      <c r="J13" s="458" t="s">
        <v>258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279</v>
      </c>
      <c r="F14" s="515" t="s">
        <v>280</v>
      </c>
      <c r="G14" s="515" t="s">
        <v>57</v>
      </c>
      <c r="H14" s="515" t="s">
        <v>54</v>
      </c>
      <c r="I14" s="452" t="s">
        <v>57</v>
      </c>
      <c r="J14" s="458" t="s">
        <v>258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279</v>
      </c>
      <c r="F15" s="515" t="s">
        <v>281</v>
      </c>
      <c r="G15" s="515" t="s">
        <v>54</v>
      </c>
      <c r="H15" s="515" t="s">
        <v>54</v>
      </c>
      <c r="I15" s="452" t="s">
        <v>57</v>
      </c>
      <c r="J15" s="458" t="s">
        <v>258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279</v>
      </c>
      <c r="F16" s="515" t="s">
        <v>281</v>
      </c>
      <c r="G16" s="515" t="s">
        <v>282</v>
      </c>
      <c r="H16" s="515" t="s">
        <v>54</v>
      </c>
      <c r="I16" s="452" t="s">
        <v>57</v>
      </c>
      <c r="J16" s="458" t="s">
        <v>258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279</v>
      </c>
      <c r="F17" s="515" t="s">
        <v>281</v>
      </c>
      <c r="G17" s="515" t="s">
        <v>282</v>
      </c>
      <c r="H17" s="515" t="s">
        <v>54</v>
      </c>
      <c r="I17" s="452" t="s">
        <v>283</v>
      </c>
      <c r="J17" s="458" t="s">
        <v>258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284</v>
      </c>
      <c r="G18" s="515" t="s">
        <v>282</v>
      </c>
      <c r="H18" s="561" t="s">
        <v>285</v>
      </c>
      <c r="I18" s="452" t="s">
        <v>283</v>
      </c>
      <c r="J18" s="458" t="s">
        <v>258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284</v>
      </c>
      <c r="G19" s="515" t="s">
        <v>282</v>
      </c>
      <c r="H19" s="561" t="s">
        <v>286</v>
      </c>
      <c r="I19" s="452" t="s">
        <v>287</v>
      </c>
      <c r="J19" s="458" t="s">
        <v>258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288</v>
      </c>
      <c r="F20" s="515" t="s">
        <v>289</v>
      </c>
      <c r="G20" s="515" t="s">
        <v>282</v>
      </c>
      <c r="H20" s="561" t="s">
        <v>286</v>
      </c>
      <c r="I20" s="452" t="s">
        <v>287</v>
      </c>
      <c r="J20" s="458" t="s">
        <v>258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288</v>
      </c>
      <c r="F21" s="515" t="s">
        <v>284</v>
      </c>
      <c r="G21" s="515" t="s">
        <v>54</v>
      </c>
      <c r="H21" s="561" t="s">
        <v>290</v>
      </c>
      <c r="I21" s="452" t="s">
        <v>291</v>
      </c>
      <c r="J21" s="458" t="s">
        <v>258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288</v>
      </c>
      <c r="F22" s="515" t="s">
        <v>292</v>
      </c>
      <c r="G22" s="515" t="s">
        <v>54</v>
      </c>
      <c r="H22" s="561" t="s">
        <v>290</v>
      </c>
      <c r="I22" s="452" t="s">
        <v>293</v>
      </c>
      <c r="J22" s="458" t="s">
        <v>258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295</v>
      </c>
      <c r="G23" s="515" t="s">
        <v>54</v>
      </c>
      <c r="H23" s="561" t="s">
        <v>290</v>
      </c>
      <c r="I23" s="452" t="s">
        <v>293</v>
      </c>
      <c r="J23" s="458" t="s">
        <v>258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288</v>
      </c>
      <c r="F24" s="515" t="s">
        <v>295</v>
      </c>
      <c r="G24" s="515" t="s">
        <v>54</v>
      </c>
      <c r="H24" s="561" t="s">
        <v>296</v>
      </c>
      <c r="I24" s="452" t="s">
        <v>293</v>
      </c>
      <c r="J24" s="458" t="s">
        <v>258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297</v>
      </c>
      <c r="F25" s="515" t="s">
        <v>298</v>
      </c>
      <c r="G25" s="515" t="s">
        <v>299</v>
      </c>
      <c r="H25" s="561" t="s">
        <v>300</v>
      </c>
      <c r="I25" s="452" t="s">
        <v>293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297</v>
      </c>
      <c r="F26" s="515" t="s">
        <v>298</v>
      </c>
      <c r="G26" s="452" t="s">
        <v>282</v>
      </c>
      <c r="H26" s="561" t="s">
        <v>301</v>
      </c>
      <c r="I26" s="452" t="s">
        <v>302</v>
      </c>
      <c r="J26" s="458" t="s">
        <v>258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260</v>
      </c>
      <c r="F27" s="515" t="s">
        <v>303</v>
      </c>
      <c r="G27" s="452" t="s">
        <v>282</v>
      </c>
      <c r="H27" s="561" t="s">
        <v>301</v>
      </c>
      <c r="I27" s="452" t="s">
        <v>302</v>
      </c>
      <c r="J27" s="458" t="s">
        <v>258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260</v>
      </c>
      <c r="F28" s="515" t="s">
        <v>304</v>
      </c>
      <c r="G28" s="452" t="s">
        <v>54</v>
      </c>
      <c r="H28" s="561" t="s">
        <v>301</v>
      </c>
      <c r="I28" s="306" t="s">
        <v>305</v>
      </c>
      <c r="J28" s="458" t="s">
        <v>258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260</v>
      </c>
      <c r="F29" s="515" t="s">
        <v>260</v>
      </c>
      <c r="G29" s="452" t="s">
        <v>54</v>
      </c>
      <c r="H29" s="561" t="s">
        <v>306</v>
      </c>
      <c r="I29" s="306" t="s">
        <v>161</v>
      </c>
      <c r="J29" s="458" t="s">
        <v>258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260</v>
      </c>
      <c r="F30" s="515" t="s">
        <v>260</v>
      </c>
      <c r="G30" s="452" t="s">
        <v>54</v>
      </c>
      <c r="H30" s="561" t="s">
        <v>306</v>
      </c>
      <c r="I30" s="306" t="s">
        <v>161</v>
      </c>
      <c r="J30" s="458" t="s">
        <v>258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307</v>
      </c>
      <c r="F31" s="515" t="s">
        <v>260</v>
      </c>
      <c r="G31" s="452" t="s">
        <v>54</v>
      </c>
      <c r="H31" s="561" t="s">
        <v>306</v>
      </c>
      <c r="I31" s="306" t="s">
        <v>161</v>
      </c>
      <c r="J31" s="458" t="s">
        <v>258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307</v>
      </c>
      <c r="F32" s="515" t="s">
        <v>260</v>
      </c>
      <c r="G32" s="452" t="s">
        <v>54</v>
      </c>
      <c r="H32" s="561" t="s">
        <v>306</v>
      </c>
      <c r="I32" s="306" t="s">
        <v>161</v>
      </c>
      <c r="J32" s="458" t="s">
        <v>258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307</v>
      </c>
      <c r="F33" s="515" t="s">
        <v>260</v>
      </c>
      <c r="G33" s="452" t="s">
        <v>54</v>
      </c>
      <c r="H33" s="561" t="s">
        <v>308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310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311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290</v>
      </c>
      <c r="F12" s="515" t="s">
        <v>290</v>
      </c>
      <c r="G12" s="515" t="s">
        <v>290</v>
      </c>
      <c r="H12" s="515" t="s">
        <v>290</v>
      </c>
      <c r="I12" s="515" t="s">
        <v>290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290</v>
      </c>
      <c r="G13" s="515" t="s">
        <v>290</v>
      </c>
      <c r="H13" s="515" t="s">
        <v>290</v>
      </c>
      <c r="I13" s="515" t="s">
        <v>290</v>
      </c>
      <c r="J13" s="583" t="s">
        <v>313</v>
      </c>
      <c r="K13" s="459" t="s">
        <v>258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259</v>
      </c>
      <c r="F14" s="515" t="s">
        <v>67</v>
      </c>
      <c r="G14" s="515" t="s">
        <v>314</v>
      </c>
      <c r="H14" s="585" t="s">
        <v>290</v>
      </c>
      <c r="I14" s="515" t="s">
        <v>290</v>
      </c>
      <c r="J14" s="583" t="s">
        <v>313</v>
      </c>
      <c r="K14" s="583" t="s">
        <v>313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259</v>
      </c>
      <c r="F15" s="515" t="s">
        <v>67</v>
      </c>
      <c r="G15" s="515" t="s">
        <v>314</v>
      </c>
      <c r="H15" s="585" t="s">
        <v>290</v>
      </c>
      <c r="I15" s="515" t="s">
        <v>290</v>
      </c>
      <c r="J15" s="583" t="s">
        <v>313</v>
      </c>
      <c r="K15" s="583" t="s">
        <v>313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259</v>
      </c>
      <c r="F16" s="452" t="s">
        <v>67</v>
      </c>
      <c r="G16" s="515" t="s">
        <v>314</v>
      </c>
      <c r="H16" s="585" t="s">
        <v>290</v>
      </c>
      <c r="I16" s="452" t="s">
        <v>65</v>
      </c>
      <c r="J16" s="583" t="s">
        <v>313</v>
      </c>
      <c r="K16" s="583" t="s">
        <v>313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259</v>
      </c>
      <c r="F17" s="515" t="s">
        <v>315</v>
      </c>
      <c r="G17" s="515" t="s">
        <v>314</v>
      </c>
      <c r="H17" s="585" t="s">
        <v>290</v>
      </c>
      <c r="I17" s="452" t="s">
        <v>65</v>
      </c>
      <c r="J17" s="583" t="s">
        <v>313</v>
      </c>
      <c r="K17" s="583" t="s">
        <v>313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315</v>
      </c>
      <c r="G18" s="515" t="s">
        <v>316</v>
      </c>
      <c r="H18" s="585" t="s">
        <v>161</v>
      </c>
      <c r="I18" s="452" t="s">
        <v>317</v>
      </c>
      <c r="J18" s="583" t="s">
        <v>313</v>
      </c>
      <c r="K18" s="583" t="s">
        <v>313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318</v>
      </c>
      <c r="F19" s="515" t="s">
        <v>315</v>
      </c>
      <c r="G19" s="515" t="s">
        <v>314</v>
      </c>
      <c r="H19" s="585" t="s">
        <v>161</v>
      </c>
      <c r="I19" s="452" t="s">
        <v>317</v>
      </c>
      <c r="J19" s="583" t="s">
        <v>313</v>
      </c>
      <c r="K19" s="583" t="s">
        <v>313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318</v>
      </c>
      <c r="F20" s="515" t="s">
        <v>315</v>
      </c>
      <c r="G20" s="515" t="s">
        <v>314</v>
      </c>
      <c r="H20" s="585" t="s">
        <v>161</v>
      </c>
      <c r="I20" s="452" t="s">
        <v>317</v>
      </c>
      <c r="J20" s="583" t="s">
        <v>313</v>
      </c>
      <c r="K20" s="583" t="s">
        <v>313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319</v>
      </c>
      <c r="F21" s="515" t="s">
        <v>320</v>
      </c>
      <c r="G21" s="452" t="s">
        <v>314</v>
      </c>
      <c r="H21" s="585" t="s">
        <v>321</v>
      </c>
      <c r="I21" s="452" t="s">
        <v>322</v>
      </c>
      <c r="J21" s="583" t="s">
        <v>313</v>
      </c>
      <c r="K21" s="583" t="s">
        <v>313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323</v>
      </c>
      <c r="F22" s="515" t="s">
        <v>324</v>
      </c>
      <c r="G22" s="452" t="s">
        <v>325</v>
      </c>
      <c r="H22" s="585" t="s">
        <v>326</v>
      </c>
      <c r="I22" s="585" t="s">
        <v>327</v>
      </c>
      <c r="J22" s="583" t="s">
        <v>313</v>
      </c>
      <c r="K22" s="583" t="s">
        <v>313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323</v>
      </c>
      <c r="F23" s="515" t="s">
        <v>328</v>
      </c>
      <c r="G23" s="452" t="s">
        <v>325</v>
      </c>
      <c r="H23" s="585" t="s">
        <v>326</v>
      </c>
      <c r="I23" s="585" t="s">
        <v>327</v>
      </c>
      <c r="J23" s="583" t="s">
        <v>313</v>
      </c>
      <c r="K23" s="583" t="s">
        <v>313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329</v>
      </c>
      <c r="F24" s="515" t="s">
        <v>328</v>
      </c>
      <c r="G24" s="452" t="s">
        <v>330</v>
      </c>
      <c r="H24" s="585" t="s">
        <v>331</v>
      </c>
      <c r="I24" s="585" t="s">
        <v>327</v>
      </c>
      <c r="J24" s="583" t="s">
        <v>258</v>
      </c>
      <c r="K24" s="583" t="s">
        <v>313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329</v>
      </c>
      <c r="F25" s="515" t="s">
        <v>328</v>
      </c>
      <c r="G25" s="452" t="s">
        <v>330</v>
      </c>
      <c r="H25" s="585" t="s">
        <v>331</v>
      </c>
      <c r="I25" s="585" t="s">
        <v>332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329</v>
      </c>
      <c r="F26" s="515" t="s">
        <v>333</v>
      </c>
      <c r="G26" s="452" t="s">
        <v>334</v>
      </c>
      <c r="H26" s="585" t="s">
        <v>331</v>
      </c>
      <c r="I26" s="585" t="s">
        <v>335</v>
      </c>
      <c r="J26" s="583" t="s">
        <v>313</v>
      </c>
      <c r="K26" s="583" t="s">
        <v>258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336</v>
      </c>
      <c r="F27" s="515" t="s">
        <v>337</v>
      </c>
      <c r="G27" s="452" t="s">
        <v>338</v>
      </c>
      <c r="H27" s="585" t="s">
        <v>331</v>
      </c>
      <c r="I27" s="585" t="s">
        <v>339</v>
      </c>
      <c r="J27" s="583" t="s">
        <v>313</v>
      </c>
      <c r="K27" s="583" t="s">
        <v>313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336</v>
      </c>
      <c r="F28" s="515" t="s">
        <v>337</v>
      </c>
      <c r="G28" s="452" t="s">
        <v>338</v>
      </c>
      <c r="H28" s="585" t="s">
        <v>340</v>
      </c>
      <c r="I28" s="585" t="s">
        <v>339</v>
      </c>
      <c r="J28" s="459" t="s">
        <v>313</v>
      </c>
      <c r="K28" s="583" t="s">
        <v>313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337</v>
      </c>
      <c r="G29" s="452" t="s">
        <v>342</v>
      </c>
      <c r="H29" s="585" t="s">
        <v>340</v>
      </c>
      <c r="I29" s="585" t="s">
        <v>343</v>
      </c>
      <c r="J29" s="459" t="s">
        <v>313</v>
      </c>
      <c r="K29" s="459" t="s">
        <v>313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341</v>
      </c>
      <c r="F30" s="452" t="s">
        <v>68</v>
      </c>
      <c r="G30" s="452" t="s">
        <v>344</v>
      </c>
      <c r="H30" s="585" t="s">
        <v>345</v>
      </c>
      <c r="I30" s="585" t="s">
        <v>343</v>
      </c>
      <c r="J30" s="459" t="s">
        <v>313</v>
      </c>
      <c r="K30" s="459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346</v>
      </c>
      <c r="F31" s="452" t="s">
        <v>347</v>
      </c>
      <c r="G31" s="452" t="s">
        <v>344</v>
      </c>
      <c r="H31" s="585" t="s">
        <v>345</v>
      </c>
      <c r="I31" s="585" t="s">
        <v>343</v>
      </c>
      <c r="J31" s="459" t="s">
        <v>258</v>
      </c>
      <c r="K31" s="459" t="s">
        <v>258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348</v>
      </c>
      <c r="F32" s="452" t="s">
        <v>347</v>
      </c>
      <c r="G32" s="452" t="s">
        <v>349</v>
      </c>
      <c r="H32" s="585" t="s">
        <v>345</v>
      </c>
      <c r="I32" s="585" t="s">
        <v>343</v>
      </c>
      <c r="J32" s="459" t="s">
        <v>258</v>
      </c>
      <c r="K32" s="459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350</v>
      </c>
      <c r="F33" s="452" t="s">
        <v>347</v>
      </c>
      <c r="G33" s="452" t="s">
        <v>351</v>
      </c>
      <c r="H33" s="585" t="s">
        <v>345</v>
      </c>
      <c r="I33" s="585" t="s">
        <v>343</v>
      </c>
      <c r="J33" s="583" t="s">
        <v>258</v>
      </c>
      <c r="K33" s="459" t="s">
        <v>258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352</v>
      </c>
      <c r="F34" s="586" t="s">
        <v>353</v>
      </c>
      <c r="G34" s="538" t="s">
        <v>351</v>
      </c>
      <c r="H34" s="538"/>
      <c r="I34" s="537" t="s">
        <v>108</v>
      </c>
      <c r="J34" s="583" t="s">
        <v>258</v>
      </c>
      <c r="K34" s="459" t="s">
        <v>258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352</v>
      </c>
      <c r="F35" s="586" t="s">
        <v>353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352</v>
      </c>
      <c r="F36" s="586" t="s">
        <v>353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354</v>
      </c>
      <c r="F37" s="586" t="s">
        <v>353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354</v>
      </c>
      <c r="F38" s="586" t="s">
        <v>353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355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256</v>
      </c>
      <c r="F6" s="282" t="s">
        <v>256</v>
      </c>
      <c r="G6" s="282" t="s">
        <v>256</v>
      </c>
      <c r="H6" s="282" t="s">
        <v>256</v>
      </c>
      <c r="I6" s="282" t="s">
        <v>256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257</v>
      </c>
      <c r="F12" s="515" t="s">
        <v>257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257</v>
      </c>
      <c r="F13" s="515" t="s">
        <v>257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356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356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288</v>
      </c>
      <c r="F17" s="515" t="s">
        <v>356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288</v>
      </c>
      <c r="F18" s="515" t="s">
        <v>356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297</v>
      </c>
      <c r="F19" s="515" t="s">
        <v>356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297</v>
      </c>
      <c r="F20" s="515" t="s">
        <v>356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297</v>
      </c>
      <c r="F21" s="515" t="s">
        <v>356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357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358</v>
      </c>
      <c r="F23" s="515" t="s">
        <v>357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358</v>
      </c>
      <c r="F24" s="515" t="s">
        <v>359</v>
      </c>
      <c r="G24" s="515"/>
      <c r="H24" s="515"/>
      <c r="I24" s="515" t="s">
        <v>67</v>
      </c>
      <c r="J24" s="458"/>
      <c r="K24" s="460"/>
      <c r="L24" s="61"/>
      <c r="M24" s="416" t="s">
        <v>360</v>
      </c>
      <c r="N24" s="565">
        <f>COUNTIF(E7:K44, "*Wei Jun*")/2</f>
        <v>4.5</v>
      </c>
      <c r="O24" s="550"/>
      <c r="P24" s="199"/>
      <c r="Q24" s="416" t="s">
        <v>360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358</v>
      </c>
      <c r="F25" s="515" t="s">
        <v>359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358</v>
      </c>
      <c r="F26" s="515" t="s">
        <v>359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358</v>
      </c>
      <c r="F27" s="515" t="s">
        <v>359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361</v>
      </c>
      <c r="F28" s="515" t="s">
        <v>361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361</v>
      </c>
      <c r="F29" s="515" t="s">
        <v>362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363</v>
      </c>
      <c r="F30" s="515" t="s">
        <v>362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363</v>
      </c>
      <c r="F31" s="515" t="s">
        <v>364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363</v>
      </c>
      <c r="F32" s="515" t="s">
        <v>364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363</v>
      </c>
      <c r="F33" s="515" t="s">
        <v>364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365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366</v>
      </c>
      <c r="F6" s="282" t="s">
        <v>366</v>
      </c>
      <c r="G6" s="282" t="s">
        <v>366</v>
      </c>
      <c r="H6" s="282" t="s">
        <v>366</v>
      </c>
      <c r="I6" s="282" t="s">
        <v>366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367</v>
      </c>
      <c r="F12" s="515" t="s">
        <v>367</v>
      </c>
      <c r="G12" s="515" t="s">
        <v>367</v>
      </c>
      <c r="H12" s="515" t="s">
        <v>367</v>
      </c>
      <c r="I12" s="515" t="s">
        <v>367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367</v>
      </c>
      <c r="F13" s="515" t="s">
        <v>367</v>
      </c>
      <c r="G13" s="515" t="s">
        <v>367</v>
      </c>
      <c r="H13" s="515" t="s">
        <v>367</v>
      </c>
      <c r="I13" s="515" t="s">
        <v>367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284</v>
      </c>
      <c r="F14" s="515" t="s">
        <v>368</v>
      </c>
      <c r="G14" s="515" t="s">
        <v>367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284</v>
      </c>
      <c r="F15" s="515" t="s">
        <v>369</v>
      </c>
      <c r="G15" s="515" t="s">
        <v>284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284</v>
      </c>
      <c r="F16" s="515" t="s">
        <v>369</v>
      </c>
      <c r="G16" s="515" t="s">
        <v>284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369</v>
      </c>
      <c r="G17" s="515" t="s">
        <v>284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367</v>
      </c>
      <c r="F18" s="515" t="s">
        <v>369</v>
      </c>
      <c r="G18" s="452" t="s">
        <v>290</v>
      </c>
      <c r="H18" s="261" t="s">
        <v>68</v>
      </c>
      <c r="I18" s="452" t="s">
        <v>308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371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367</v>
      </c>
      <c r="F19" s="515" t="s">
        <v>369</v>
      </c>
      <c r="G19" s="452" t="s">
        <v>290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367</v>
      </c>
      <c r="F20" s="515" t="s">
        <v>369</v>
      </c>
      <c r="G20" s="452" t="s">
        <v>372</v>
      </c>
      <c r="H20" s="261" t="s">
        <v>68</v>
      </c>
      <c r="I20" s="452" t="s">
        <v>308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369</v>
      </c>
      <c r="G21" s="452" t="s">
        <v>374</v>
      </c>
      <c r="H21" s="261" t="s">
        <v>68</v>
      </c>
      <c r="I21" s="452" t="s">
        <v>308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375</v>
      </c>
      <c r="F22" s="515" t="s">
        <v>369</v>
      </c>
      <c r="G22" s="452" t="s">
        <v>374</v>
      </c>
      <c r="H22" s="261" t="s">
        <v>376</v>
      </c>
      <c r="I22" s="452" t="s">
        <v>308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369</v>
      </c>
      <c r="G23" s="452" t="s">
        <v>374</v>
      </c>
      <c r="H23" s="261" t="s">
        <v>376</v>
      </c>
      <c r="I23" s="452" t="s">
        <v>308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369</v>
      </c>
      <c r="G24" s="452" t="s">
        <v>374</v>
      </c>
      <c r="H24" s="515" t="s">
        <v>57</v>
      </c>
      <c r="I24" s="452" t="s">
        <v>308</v>
      </c>
      <c r="J24" s="458"/>
      <c r="K24" s="460"/>
      <c r="L24" s="61"/>
      <c r="M24" s="416" t="s">
        <v>360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378</v>
      </c>
      <c r="F25" s="515" t="s">
        <v>357</v>
      </c>
      <c r="G25" s="452" t="s">
        <v>374</v>
      </c>
      <c r="H25" s="515" t="s">
        <v>57</v>
      </c>
      <c r="I25" s="452" t="s">
        <v>308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378</v>
      </c>
      <c r="F26" s="515" t="s">
        <v>357</v>
      </c>
      <c r="G26" s="452" t="s">
        <v>379</v>
      </c>
      <c r="H26" s="515" t="s">
        <v>57</v>
      </c>
      <c r="I26" s="452" t="s">
        <v>308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380</v>
      </c>
      <c r="F27" s="515" t="s">
        <v>381</v>
      </c>
      <c r="G27" s="452" t="s">
        <v>379</v>
      </c>
      <c r="H27" s="515" t="s">
        <v>57</v>
      </c>
      <c r="I27" s="452" t="s">
        <v>308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515" t="s">
        <v>381</v>
      </c>
      <c r="G28" s="452" t="s">
        <v>383</v>
      </c>
      <c r="H28" s="515" t="s">
        <v>57</v>
      </c>
      <c r="I28" s="306" t="s">
        <v>308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515" t="s">
        <v>381</v>
      </c>
      <c r="G29" s="452" t="s">
        <v>383</v>
      </c>
      <c r="H29" s="261" t="s">
        <v>308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65</v>
      </c>
      <c r="G30" s="452" t="s">
        <v>384</v>
      </c>
      <c r="H30" s="261" t="s">
        <v>308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385</v>
      </c>
      <c r="F31" s="515" t="s">
        <v>379</v>
      </c>
      <c r="G31" s="452" t="s">
        <v>386</v>
      </c>
      <c r="H31" s="261" t="s">
        <v>308</v>
      </c>
      <c r="I31" s="306" t="s">
        <v>387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385</v>
      </c>
      <c r="F32" s="515" t="s">
        <v>379</v>
      </c>
      <c r="G32" s="452" t="s">
        <v>386</v>
      </c>
      <c r="H32" s="261" t="s">
        <v>308</v>
      </c>
      <c r="I32" s="306" t="s">
        <v>387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385</v>
      </c>
      <c r="F33" s="515" t="s">
        <v>379</v>
      </c>
      <c r="G33" s="452" t="s">
        <v>388</v>
      </c>
      <c r="H33" s="261" t="s">
        <v>308</v>
      </c>
      <c r="I33" s="306" t="s">
        <v>387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389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390</v>
      </c>
      <c r="F6" s="282" t="s">
        <v>391</v>
      </c>
      <c r="G6" s="282" t="s">
        <v>391</v>
      </c>
      <c r="H6" s="282" t="s">
        <v>391</v>
      </c>
      <c r="I6" s="282" t="s">
        <v>391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294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392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392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 t="s">
        <v>258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394</v>
      </c>
      <c r="G14" s="515" t="s">
        <v>395</v>
      </c>
      <c r="H14" s="261" t="s">
        <v>393</v>
      </c>
      <c r="I14" s="452" t="s">
        <v>395</v>
      </c>
      <c r="J14" s="458"/>
      <c r="K14" s="460" t="s">
        <v>258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396</v>
      </c>
      <c r="F15" s="515" t="s">
        <v>394</v>
      </c>
      <c r="G15" s="515" t="s">
        <v>395</v>
      </c>
      <c r="H15" s="261" t="s">
        <v>393</v>
      </c>
      <c r="I15" s="452" t="s">
        <v>395</v>
      </c>
      <c r="J15" s="458"/>
      <c r="K15" s="460" t="s">
        <v>258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396</v>
      </c>
      <c r="F16" s="515" t="s">
        <v>394</v>
      </c>
      <c r="G16" s="515" t="s">
        <v>395</v>
      </c>
      <c r="H16" s="261" t="s">
        <v>393</v>
      </c>
      <c r="I16" s="452" t="s">
        <v>395</v>
      </c>
      <c r="J16" s="458" t="s">
        <v>397</v>
      </c>
      <c r="K16" s="460" t="s">
        <v>258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394</v>
      </c>
      <c r="G17" s="515" t="s">
        <v>395</v>
      </c>
      <c r="H17" s="261" t="s">
        <v>393</v>
      </c>
      <c r="I17" s="452" t="s">
        <v>395</v>
      </c>
      <c r="J17" s="458" t="s">
        <v>397</v>
      </c>
      <c r="K17" s="460" t="s">
        <v>258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398</v>
      </c>
      <c r="F18" s="515" t="s">
        <v>57</v>
      </c>
      <c r="G18" s="452" t="s">
        <v>67</v>
      </c>
      <c r="H18" s="261" t="s">
        <v>393</v>
      </c>
      <c r="I18" s="452" t="s">
        <v>395</v>
      </c>
      <c r="J18" s="458" t="s">
        <v>399</v>
      </c>
      <c r="K18" s="460" t="s">
        <v>258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398</v>
      </c>
      <c r="F19" s="515" t="s">
        <v>394</v>
      </c>
      <c r="G19" s="452" t="s">
        <v>398</v>
      </c>
      <c r="H19" s="261" t="s">
        <v>393</v>
      </c>
      <c r="I19" s="452" t="s">
        <v>400</v>
      </c>
      <c r="J19" s="458" t="s">
        <v>399</v>
      </c>
      <c r="K19" s="460" t="s">
        <v>258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401</v>
      </c>
      <c r="F20" s="515" t="s">
        <v>395</v>
      </c>
      <c r="G20" s="452" t="s">
        <v>402</v>
      </c>
      <c r="H20" s="261" t="s">
        <v>68</v>
      </c>
      <c r="I20" s="452" t="s">
        <v>57</v>
      </c>
      <c r="J20" s="458" t="s">
        <v>399</v>
      </c>
      <c r="K20" s="460" t="s">
        <v>258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401</v>
      </c>
      <c r="F21" s="515" t="s">
        <v>393</v>
      </c>
      <c r="G21" s="452" t="s">
        <v>402</v>
      </c>
      <c r="H21" s="261" t="s">
        <v>68</v>
      </c>
      <c r="I21" s="452" t="s">
        <v>403</v>
      </c>
      <c r="J21" s="458" t="s">
        <v>404</v>
      </c>
      <c r="K21" s="460" t="s">
        <v>258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393</v>
      </c>
      <c r="G22" s="452" t="s">
        <v>402</v>
      </c>
      <c r="H22" s="561" t="s">
        <v>70</v>
      </c>
      <c r="I22" s="452" t="s">
        <v>403</v>
      </c>
      <c r="J22" s="458" t="s">
        <v>404</v>
      </c>
      <c r="K22" s="460" t="s">
        <v>258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401</v>
      </c>
      <c r="F23" s="515" t="s">
        <v>393</v>
      </c>
      <c r="G23" s="452" t="s">
        <v>405</v>
      </c>
      <c r="H23" s="561" t="s">
        <v>70</v>
      </c>
      <c r="I23" s="452" t="s">
        <v>406</v>
      </c>
      <c r="J23" s="458" t="s">
        <v>404</v>
      </c>
      <c r="K23" s="460" t="s">
        <v>258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407</v>
      </c>
      <c r="F24" s="515" t="s">
        <v>393</v>
      </c>
      <c r="G24" s="452" t="s">
        <v>408</v>
      </c>
      <c r="H24" s="561" t="s">
        <v>70</v>
      </c>
      <c r="I24" s="452" t="s">
        <v>406</v>
      </c>
      <c r="J24" s="458" t="s">
        <v>409</v>
      </c>
      <c r="K24" s="460" t="s">
        <v>258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358</v>
      </c>
      <c r="F25" s="515" t="s">
        <v>393</v>
      </c>
      <c r="G25" s="452" t="s">
        <v>70</v>
      </c>
      <c r="H25" s="561" t="s">
        <v>70</v>
      </c>
      <c r="I25" s="452" t="s">
        <v>406</v>
      </c>
      <c r="J25" s="458" t="s">
        <v>410</v>
      </c>
      <c r="K25" s="460" t="s">
        <v>258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393</v>
      </c>
      <c r="G26" s="452" t="s">
        <v>57</v>
      </c>
      <c r="H26" s="561" t="s">
        <v>70</v>
      </c>
      <c r="I26" s="452" t="s">
        <v>57</v>
      </c>
      <c r="J26" s="458" t="s">
        <v>410</v>
      </c>
      <c r="K26" s="460" t="s">
        <v>258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411</v>
      </c>
      <c r="F27" s="515" t="s">
        <v>393</v>
      </c>
      <c r="G27" s="452" t="s">
        <v>57</v>
      </c>
      <c r="H27" s="561" t="s">
        <v>70</v>
      </c>
      <c r="I27" s="452" t="s">
        <v>412</v>
      </c>
      <c r="J27" s="458" t="s">
        <v>410</v>
      </c>
      <c r="K27" s="460" t="s">
        <v>258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411</v>
      </c>
      <c r="F28" s="452" t="s">
        <v>413</v>
      </c>
      <c r="G28" s="452" t="s">
        <v>398</v>
      </c>
      <c r="H28" s="561" t="s">
        <v>67</v>
      </c>
      <c r="I28" s="452" t="s">
        <v>67</v>
      </c>
      <c r="J28" s="458" t="s">
        <v>410</v>
      </c>
      <c r="K28" s="460" t="s">
        <v>258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411</v>
      </c>
      <c r="F29" s="452" t="s">
        <v>413</v>
      </c>
      <c r="G29" s="452" t="s">
        <v>398</v>
      </c>
      <c r="H29" s="561" t="s">
        <v>393</v>
      </c>
      <c r="I29" s="452" t="s">
        <v>393</v>
      </c>
      <c r="J29" s="458" t="s">
        <v>410</v>
      </c>
      <c r="K29" s="460" t="s">
        <v>258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411</v>
      </c>
      <c r="F30" s="452" t="s">
        <v>413</v>
      </c>
      <c r="G30" s="452" t="s">
        <v>398</v>
      </c>
      <c r="H30" s="561" t="s">
        <v>414</v>
      </c>
      <c r="I30" s="452" t="s">
        <v>70</v>
      </c>
      <c r="J30" s="458" t="s">
        <v>410</v>
      </c>
      <c r="K30" s="460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413</v>
      </c>
      <c r="F31" s="452" t="s">
        <v>413</v>
      </c>
      <c r="G31" s="452" t="s">
        <v>70</v>
      </c>
      <c r="H31" s="561" t="s">
        <v>414</v>
      </c>
      <c r="I31" s="452" t="s">
        <v>415</v>
      </c>
      <c r="J31" s="458" t="s">
        <v>410</v>
      </c>
      <c r="K31" s="460" t="s">
        <v>258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413</v>
      </c>
      <c r="F32" s="452" t="s">
        <v>413</v>
      </c>
      <c r="G32" s="452" t="s">
        <v>70</v>
      </c>
      <c r="H32" s="561" t="s">
        <v>414</v>
      </c>
      <c r="I32" s="452" t="s">
        <v>415</v>
      </c>
      <c r="J32" s="458" t="s">
        <v>410</v>
      </c>
      <c r="K32" s="460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413</v>
      </c>
      <c r="F33" s="452" t="s">
        <v>413</v>
      </c>
      <c r="G33" s="452" t="s">
        <v>70</v>
      </c>
      <c r="H33" s="561" t="s">
        <v>414</v>
      </c>
      <c r="I33" s="452" t="s">
        <v>416</v>
      </c>
      <c r="J33" s="458" t="s">
        <v>410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413</v>
      </c>
      <c r="J34" s="458" t="s">
        <v>410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413</v>
      </c>
      <c r="J35" s="458" t="s">
        <v>410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413</v>
      </c>
      <c r="J36" s="458" t="s">
        <v>410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409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409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409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409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418</v>
      </c>
      <c r="F7" s="515" t="s">
        <v>418</v>
      </c>
      <c r="G7" s="515" t="s">
        <v>418</v>
      </c>
      <c r="H7" s="515" t="s">
        <v>418</v>
      </c>
      <c r="I7" s="515" t="s">
        <v>418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66</v>
      </c>
      <c r="G12" s="515" t="s">
        <v>283</v>
      </c>
      <c r="H12" s="515" t="s">
        <v>283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66</v>
      </c>
      <c r="G13" s="515" t="s">
        <v>283</v>
      </c>
      <c r="H13" s="515" t="s">
        <v>283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421</v>
      </c>
      <c r="G14" s="515" t="s">
        <v>422</v>
      </c>
      <c r="H14" s="561" t="s">
        <v>422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421</v>
      </c>
      <c r="G15" s="515" t="s">
        <v>423</v>
      </c>
      <c r="H15" s="561" t="s">
        <v>422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421</v>
      </c>
      <c r="G16" s="515" t="s">
        <v>423</v>
      </c>
      <c r="H16" s="561" t="s">
        <v>422</v>
      </c>
      <c r="I16" s="452" t="s">
        <v>408</v>
      </c>
      <c r="J16" s="458" t="s">
        <v>424</v>
      </c>
      <c r="K16" s="460" t="s">
        <v>425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426</v>
      </c>
      <c r="F17" s="515" t="s">
        <v>421</v>
      </c>
      <c r="G17" s="515" t="s">
        <v>423</v>
      </c>
      <c r="H17" s="561" t="s">
        <v>427</v>
      </c>
      <c r="I17" s="452" t="s">
        <v>408</v>
      </c>
      <c r="J17" s="458" t="s">
        <v>424</v>
      </c>
      <c r="K17" s="460" t="s">
        <v>425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288</v>
      </c>
      <c r="F18" s="515" t="s">
        <v>421</v>
      </c>
      <c r="G18" s="452" t="s">
        <v>398</v>
      </c>
      <c r="H18" s="561" t="s">
        <v>290</v>
      </c>
      <c r="I18" s="452" t="s">
        <v>408</v>
      </c>
      <c r="J18" s="458" t="s">
        <v>424</v>
      </c>
      <c r="K18" s="460" t="s">
        <v>425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288</v>
      </c>
      <c r="F19" s="515" t="s">
        <v>428</v>
      </c>
      <c r="G19" s="452" t="s">
        <v>67</v>
      </c>
      <c r="H19" s="561" t="s">
        <v>381</v>
      </c>
      <c r="I19" s="452" t="s">
        <v>413</v>
      </c>
      <c r="J19" s="458" t="s">
        <v>424</v>
      </c>
      <c r="K19" s="460" t="s">
        <v>429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288</v>
      </c>
      <c r="F20" s="515" t="s">
        <v>428</v>
      </c>
      <c r="G20" s="452" t="s">
        <v>67</v>
      </c>
      <c r="H20" s="561" t="s">
        <v>430</v>
      </c>
      <c r="I20" s="452" t="s">
        <v>413</v>
      </c>
      <c r="J20" s="458" t="s">
        <v>424</v>
      </c>
      <c r="K20" s="460" t="s">
        <v>429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422</v>
      </c>
      <c r="I21" s="452" t="s">
        <v>413</v>
      </c>
      <c r="J21" s="458" t="s">
        <v>424</v>
      </c>
      <c r="K21" s="460" t="s">
        <v>429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288</v>
      </c>
      <c r="F22" s="515" t="s">
        <v>66</v>
      </c>
      <c r="G22" s="452" t="s">
        <v>67</v>
      </c>
      <c r="H22" s="561" t="s">
        <v>431</v>
      </c>
      <c r="I22" s="452" t="s">
        <v>413</v>
      </c>
      <c r="J22" s="458" t="s">
        <v>424</v>
      </c>
      <c r="K22" s="460" t="s">
        <v>429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288</v>
      </c>
      <c r="F23" s="515" t="s">
        <v>66</v>
      </c>
      <c r="G23" s="452" t="s">
        <v>408</v>
      </c>
      <c r="H23" s="452" t="s">
        <v>422</v>
      </c>
      <c r="I23" s="452" t="s">
        <v>413</v>
      </c>
      <c r="J23" s="458" t="s">
        <v>424</v>
      </c>
      <c r="K23" s="460" t="s">
        <v>429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66</v>
      </c>
      <c r="G24" s="452" t="s">
        <v>408</v>
      </c>
      <c r="H24" s="452" t="s">
        <v>432</v>
      </c>
      <c r="I24" s="452" t="s">
        <v>413</v>
      </c>
      <c r="J24" s="458" t="s">
        <v>424</v>
      </c>
      <c r="K24" s="460" t="s">
        <v>429</v>
      </c>
      <c r="L24" s="61"/>
      <c r="M24" s="416" t="s">
        <v>360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426</v>
      </c>
      <c r="F25" s="515" t="s">
        <v>59</v>
      </c>
      <c r="G25" s="452" t="s">
        <v>408</v>
      </c>
      <c r="H25" s="452" t="s">
        <v>432</v>
      </c>
      <c r="I25" s="452" t="s">
        <v>413</v>
      </c>
      <c r="J25" s="458" t="s">
        <v>424</v>
      </c>
      <c r="K25" s="460" t="s">
        <v>429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297</v>
      </c>
      <c r="F26" s="515" t="s">
        <v>59</v>
      </c>
      <c r="G26" s="452" t="s">
        <v>433</v>
      </c>
      <c r="H26" s="452" t="s">
        <v>432</v>
      </c>
      <c r="I26" s="452" t="s">
        <v>61</v>
      </c>
      <c r="J26" s="458" t="s">
        <v>424</v>
      </c>
      <c r="K26" s="460" t="s">
        <v>429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297</v>
      </c>
      <c r="F27" s="515" t="s">
        <v>434</v>
      </c>
      <c r="G27" s="452" t="s">
        <v>435</v>
      </c>
      <c r="H27" s="452" t="s">
        <v>436</v>
      </c>
      <c r="I27" s="452" t="s">
        <v>61</v>
      </c>
      <c r="J27" s="458" t="s">
        <v>424</v>
      </c>
      <c r="K27" s="460" t="s">
        <v>429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515" t="s">
        <v>434</v>
      </c>
      <c r="G28" s="452" t="s">
        <v>435</v>
      </c>
      <c r="H28" s="561" t="s">
        <v>438</v>
      </c>
      <c r="I28" s="452" t="s">
        <v>70</v>
      </c>
      <c r="J28" s="458" t="s">
        <v>424</v>
      </c>
      <c r="K28" s="460" t="s">
        <v>429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435</v>
      </c>
      <c r="F29" s="515" t="s">
        <v>434</v>
      </c>
      <c r="G29" s="452" t="s">
        <v>435</v>
      </c>
      <c r="H29" s="561" t="s">
        <v>438</v>
      </c>
      <c r="I29" s="452" t="s">
        <v>70</v>
      </c>
      <c r="J29" s="458" t="s">
        <v>424</v>
      </c>
      <c r="K29" s="460" t="s">
        <v>429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435</v>
      </c>
      <c r="F30" s="515" t="s">
        <v>434</v>
      </c>
      <c r="G30" s="452" t="s">
        <v>435</v>
      </c>
      <c r="H30" s="561" t="s">
        <v>438</v>
      </c>
      <c r="I30" s="452" t="s">
        <v>438</v>
      </c>
      <c r="J30" s="458" t="s">
        <v>424</v>
      </c>
      <c r="K30" s="460" t="s">
        <v>429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435</v>
      </c>
      <c r="F31" s="515" t="s">
        <v>434</v>
      </c>
      <c r="G31" s="452" t="s">
        <v>435</v>
      </c>
      <c r="H31" s="561" t="s">
        <v>408</v>
      </c>
      <c r="I31" s="452" t="s">
        <v>438</v>
      </c>
      <c r="J31" s="458" t="s">
        <v>424</v>
      </c>
      <c r="K31" s="460" t="s">
        <v>429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435</v>
      </c>
      <c r="F32" s="515" t="s">
        <v>434</v>
      </c>
      <c r="G32" s="452" t="s">
        <v>435</v>
      </c>
      <c r="H32" s="561" t="s">
        <v>408</v>
      </c>
      <c r="I32" s="452" t="s">
        <v>438</v>
      </c>
      <c r="J32" s="458"/>
      <c r="K32" s="460" t="s">
        <v>429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435</v>
      </c>
      <c r="F33" s="515" t="s">
        <v>434</v>
      </c>
      <c r="G33" s="452" t="s">
        <v>435</v>
      </c>
      <c r="H33" s="561" t="s">
        <v>408</v>
      </c>
      <c r="I33" s="452" t="s">
        <v>438</v>
      </c>
      <c r="J33" s="458"/>
      <c r="K33" s="460" t="s">
        <v>429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439</v>
      </c>
      <c r="F34" s="538"/>
      <c r="G34" s="538"/>
      <c r="H34" s="538"/>
      <c r="I34" s="537" t="s">
        <v>438</v>
      </c>
      <c r="J34" s="458"/>
      <c r="K34" s="460" t="s">
        <v>429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439</v>
      </c>
      <c r="F35" s="353"/>
      <c r="G35" s="350"/>
      <c r="H35" s="538"/>
      <c r="I35" s="537"/>
      <c r="J35" s="458"/>
      <c r="K35" s="460" t="s">
        <v>429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439</v>
      </c>
      <c r="F36" s="353"/>
      <c r="G36" s="350"/>
      <c r="H36" s="538"/>
      <c r="I36" s="537"/>
      <c r="J36" s="458"/>
      <c r="K36" s="460" t="s">
        <v>429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439</v>
      </c>
      <c r="F37" s="353"/>
      <c r="G37" s="337"/>
      <c r="H37" s="538"/>
      <c r="I37" s="273"/>
      <c r="J37" s="458"/>
      <c r="K37" s="460" t="s">
        <v>425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355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441</v>
      </c>
      <c r="F5" s="223" t="s">
        <v>442</v>
      </c>
      <c r="G5" s="223" t="s">
        <v>443</v>
      </c>
      <c r="H5" s="223" t="s">
        <v>444</v>
      </c>
      <c r="I5" s="223" t="s">
        <v>445</v>
      </c>
      <c r="J5" s="223" t="s">
        <v>446</v>
      </c>
      <c r="K5" s="223" t="s">
        <v>447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448</v>
      </c>
      <c r="F6" s="282" t="s">
        <v>449</v>
      </c>
      <c r="G6" s="282" t="s">
        <v>448</v>
      </c>
      <c r="H6" s="282" t="s">
        <v>450</v>
      </c>
      <c r="I6" s="282" t="s">
        <v>448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451</v>
      </c>
      <c r="F7" s="515" t="s">
        <v>408</v>
      </c>
      <c r="G7" s="515" t="s">
        <v>451</v>
      </c>
      <c r="H7" s="560"/>
      <c r="I7" s="452" t="s">
        <v>451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451</v>
      </c>
      <c r="F8" s="515" t="s">
        <v>408</v>
      </c>
      <c r="G8" s="515" t="s">
        <v>451</v>
      </c>
      <c r="H8" s="560"/>
      <c r="I8" s="452" t="s">
        <v>451</v>
      </c>
      <c r="J8" s="458" t="s">
        <v>397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452</v>
      </c>
      <c r="F9" s="515" t="s">
        <v>433</v>
      </c>
      <c r="G9" s="515" t="s">
        <v>451</v>
      </c>
      <c r="H9" s="308"/>
      <c r="I9" s="452" t="s">
        <v>451</v>
      </c>
      <c r="J9" s="458" t="s">
        <v>397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426</v>
      </c>
      <c r="F10" s="515" t="s">
        <v>433</v>
      </c>
      <c r="G10" s="515" t="s">
        <v>451</v>
      </c>
      <c r="H10" s="308"/>
      <c r="I10" s="452" t="s">
        <v>433</v>
      </c>
      <c r="J10" s="458" t="s">
        <v>397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426</v>
      </c>
      <c r="F11" s="452" t="s">
        <v>453</v>
      </c>
      <c r="G11" s="515" t="s">
        <v>451</v>
      </c>
      <c r="H11" s="308"/>
      <c r="I11" s="452" t="s">
        <v>433</v>
      </c>
      <c r="J11" s="458" t="s">
        <v>397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426</v>
      </c>
      <c r="F12" s="515" t="s">
        <v>454</v>
      </c>
      <c r="G12" s="515" t="s">
        <v>451</v>
      </c>
      <c r="H12" s="308"/>
      <c r="I12" s="452" t="s">
        <v>433</v>
      </c>
      <c r="J12" s="458" t="s">
        <v>397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315</v>
      </c>
      <c r="F13" s="515" t="s">
        <v>454</v>
      </c>
      <c r="G13" s="452" t="s">
        <v>428</v>
      </c>
      <c r="H13" s="308"/>
      <c r="I13" s="452" t="s">
        <v>433</v>
      </c>
      <c r="J13" s="458" t="s">
        <v>397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315</v>
      </c>
      <c r="F14" s="515" t="s">
        <v>454</v>
      </c>
      <c r="G14" s="452" t="s">
        <v>454</v>
      </c>
      <c r="H14" s="308"/>
      <c r="I14" s="452" t="s">
        <v>433</v>
      </c>
      <c r="J14" s="458" t="s">
        <v>397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315</v>
      </c>
      <c r="F15" s="515" t="s">
        <v>454</v>
      </c>
      <c r="G15" s="452" t="s">
        <v>454</v>
      </c>
      <c r="H15" s="308"/>
      <c r="I15" s="452" t="s">
        <v>433</v>
      </c>
      <c r="J15" s="458" t="s">
        <v>397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455</v>
      </c>
      <c r="F16" s="515" t="s">
        <v>454</v>
      </c>
      <c r="G16" s="452" t="s">
        <v>454</v>
      </c>
      <c r="H16" s="308"/>
      <c r="I16" s="452" t="s">
        <v>433</v>
      </c>
      <c r="J16" s="458" t="s">
        <v>397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455</v>
      </c>
      <c r="F17" s="515" t="s">
        <v>456</v>
      </c>
      <c r="G17" s="452" t="s">
        <v>454</v>
      </c>
      <c r="H17" s="308"/>
      <c r="I17" s="452" t="s">
        <v>457</v>
      </c>
      <c r="J17" s="458" t="s">
        <v>397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515" t="s">
        <v>458</v>
      </c>
      <c r="G18" s="452" t="s">
        <v>454</v>
      </c>
      <c r="H18" s="308"/>
      <c r="I18" s="452" t="s">
        <v>457</v>
      </c>
      <c r="J18" s="458" t="s">
        <v>397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515" t="s">
        <v>458</v>
      </c>
      <c r="G19" s="452" t="s">
        <v>459</v>
      </c>
      <c r="H19" s="308"/>
      <c r="I19" s="452" t="s">
        <v>454</v>
      </c>
      <c r="J19" s="458" t="s">
        <v>397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515" t="s">
        <v>456</v>
      </c>
      <c r="G20" s="452" t="s">
        <v>408</v>
      </c>
      <c r="H20" s="308" t="s">
        <v>68</v>
      </c>
      <c r="I20" s="452" t="s">
        <v>457</v>
      </c>
      <c r="J20" s="458" t="s">
        <v>397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455</v>
      </c>
      <c r="F21" s="515" t="s">
        <v>456</v>
      </c>
      <c r="G21" s="452" t="s">
        <v>435</v>
      </c>
      <c r="H21" s="308" t="s">
        <v>309</v>
      </c>
      <c r="I21" s="452" t="s">
        <v>433</v>
      </c>
      <c r="J21" s="458" t="s">
        <v>397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297</v>
      </c>
      <c r="F22" s="452" t="s">
        <v>460</v>
      </c>
      <c r="G22" s="452" t="s">
        <v>435</v>
      </c>
      <c r="H22" s="308" t="s">
        <v>337</v>
      </c>
      <c r="I22" s="452" t="s">
        <v>433</v>
      </c>
      <c r="J22" s="458" t="s">
        <v>397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461</v>
      </c>
      <c r="F23" s="452" t="s">
        <v>460</v>
      </c>
      <c r="G23" s="452" t="s">
        <v>462</v>
      </c>
      <c r="H23" s="308" t="s">
        <v>337</v>
      </c>
      <c r="I23" s="452" t="s">
        <v>433</v>
      </c>
      <c r="J23" s="458" t="s">
        <v>397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437</v>
      </c>
      <c r="F24" s="452" t="s">
        <v>460</v>
      </c>
      <c r="G24" s="452" t="s">
        <v>462</v>
      </c>
      <c r="H24" s="308" t="s">
        <v>337</v>
      </c>
      <c r="I24" s="452" t="s">
        <v>433</v>
      </c>
      <c r="J24" s="458" t="s">
        <v>397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437</v>
      </c>
      <c r="F25" s="452" t="s">
        <v>456</v>
      </c>
      <c r="G25" s="452" t="s">
        <v>438</v>
      </c>
      <c r="H25" s="308" t="s">
        <v>337</v>
      </c>
      <c r="I25" s="306" t="s">
        <v>463</v>
      </c>
      <c r="J25" s="458" t="s">
        <v>397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437</v>
      </c>
      <c r="F26" s="452" t="s">
        <v>413</v>
      </c>
      <c r="G26" s="452" t="s">
        <v>438</v>
      </c>
      <c r="H26" s="308" t="s">
        <v>337</v>
      </c>
      <c r="I26" s="306" t="s">
        <v>463</v>
      </c>
      <c r="J26" s="458" t="s">
        <v>397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437</v>
      </c>
      <c r="F27" s="452" t="s">
        <v>413</v>
      </c>
      <c r="G27" s="452" t="s">
        <v>433</v>
      </c>
      <c r="H27" s="308" t="s">
        <v>337</v>
      </c>
      <c r="I27" s="306" t="s">
        <v>463</v>
      </c>
      <c r="J27" s="458" t="s">
        <v>397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437</v>
      </c>
      <c r="F28" s="452" t="s">
        <v>408</v>
      </c>
      <c r="G28" s="452" t="s">
        <v>433</v>
      </c>
      <c r="H28" s="308" t="s">
        <v>337</v>
      </c>
      <c r="I28" s="306" t="s">
        <v>463</v>
      </c>
      <c r="J28" s="458" t="s">
        <v>397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433</v>
      </c>
      <c r="H29" s="308" t="s">
        <v>337</v>
      </c>
      <c r="I29" s="537" t="s">
        <v>438</v>
      </c>
      <c r="J29" s="458" t="s">
        <v>397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337</v>
      </c>
      <c r="I30" s="537" t="s">
        <v>438</v>
      </c>
      <c r="J30" s="458" t="s">
        <v>397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337</v>
      </c>
      <c r="I31" s="537"/>
      <c r="J31" s="458" t="s">
        <v>397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337</v>
      </c>
      <c r="I32" s="273"/>
      <c r="J32" s="458" t="s">
        <v>397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277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464</v>
      </c>
      <c r="F5" s="223" t="s">
        <v>465</v>
      </c>
      <c r="G5" s="223" t="s">
        <v>466</v>
      </c>
      <c r="H5" s="223" t="s">
        <v>467</v>
      </c>
      <c r="I5" s="223" t="s">
        <v>468</v>
      </c>
      <c r="J5" s="223" t="s">
        <v>469</v>
      </c>
      <c r="K5" s="223" t="s">
        <v>470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263</v>
      </c>
      <c r="F7" s="515" t="s">
        <v>263</v>
      </c>
      <c r="G7" s="515" t="s">
        <v>263</v>
      </c>
      <c r="H7" s="515" t="s">
        <v>263</v>
      </c>
      <c r="I7" s="452" t="s">
        <v>263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263</v>
      </c>
      <c r="F8" s="515" t="s">
        <v>263</v>
      </c>
      <c r="G8" s="452" t="s">
        <v>263</v>
      </c>
      <c r="H8" s="515" t="s">
        <v>263</v>
      </c>
      <c r="I8" s="452" t="s">
        <v>263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257</v>
      </c>
      <c r="F9" s="515" t="s">
        <v>428</v>
      </c>
      <c r="G9" s="452" t="s">
        <v>413</v>
      </c>
      <c r="H9" s="452" t="s">
        <v>472</v>
      </c>
      <c r="I9" s="452" t="s">
        <v>473</v>
      </c>
      <c r="J9" s="460" t="s">
        <v>474</v>
      </c>
      <c r="K9" s="460" t="s">
        <v>474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257</v>
      </c>
      <c r="F10" s="515" t="s">
        <v>428</v>
      </c>
      <c r="G10" s="452" t="s">
        <v>413</v>
      </c>
      <c r="H10" s="452" t="s">
        <v>356</v>
      </c>
      <c r="I10" s="452" t="s">
        <v>413</v>
      </c>
      <c r="J10" s="460" t="s">
        <v>474</v>
      </c>
      <c r="K10" s="460" t="s">
        <v>474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428</v>
      </c>
      <c r="G11" s="452" t="s">
        <v>413</v>
      </c>
      <c r="H11" s="452" t="s">
        <v>356</v>
      </c>
      <c r="I11" s="452" t="s">
        <v>413</v>
      </c>
      <c r="J11" s="460" t="s">
        <v>474</v>
      </c>
      <c r="K11" s="460" t="s">
        <v>474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257</v>
      </c>
      <c r="F12" s="515" t="s">
        <v>428</v>
      </c>
      <c r="G12" s="452" t="s">
        <v>413</v>
      </c>
      <c r="H12" s="452" t="s">
        <v>257</v>
      </c>
      <c r="I12" s="452" t="s">
        <v>433</v>
      </c>
      <c r="J12" s="460" t="s">
        <v>474</v>
      </c>
      <c r="K12" s="460" t="s">
        <v>474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257</v>
      </c>
      <c r="F13" s="515" t="s">
        <v>428</v>
      </c>
      <c r="G13" s="452" t="s">
        <v>263</v>
      </c>
      <c r="H13" s="306" t="s">
        <v>475</v>
      </c>
      <c r="I13" s="452" t="s">
        <v>476</v>
      </c>
      <c r="J13" s="460" t="s">
        <v>474</v>
      </c>
      <c r="K13" s="460" t="s">
        <v>474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257</v>
      </c>
      <c r="F14" s="515" t="s">
        <v>428</v>
      </c>
      <c r="G14" s="452" t="s">
        <v>477</v>
      </c>
      <c r="H14" s="306" t="s">
        <v>475</v>
      </c>
      <c r="I14" s="452" t="s">
        <v>476</v>
      </c>
      <c r="J14" s="460" t="s">
        <v>474</v>
      </c>
      <c r="K14" s="460" t="s">
        <v>474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257</v>
      </c>
      <c r="F15" s="515" t="s">
        <v>428</v>
      </c>
      <c r="G15" s="452" t="s">
        <v>477</v>
      </c>
      <c r="H15" s="452" t="s">
        <v>478</v>
      </c>
      <c r="I15" s="452" t="s">
        <v>476</v>
      </c>
      <c r="J15" s="460" t="s">
        <v>474</v>
      </c>
      <c r="K15" s="460" t="s">
        <v>474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257</v>
      </c>
      <c r="F16" s="515" t="s">
        <v>428</v>
      </c>
      <c r="G16" s="452" t="s">
        <v>477</v>
      </c>
      <c r="H16" s="452" t="s">
        <v>478</v>
      </c>
      <c r="I16" s="452" t="s">
        <v>476</v>
      </c>
      <c r="J16" s="460" t="s">
        <v>474</v>
      </c>
      <c r="K16" s="460" t="s">
        <v>474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283</v>
      </c>
      <c r="G17" s="452" t="s">
        <v>477</v>
      </c>
      <c r="H17" s="452" t="s">
        <v>478</v>
      </c>
      <c r="I17" s="452" t="s">
        <v>479</v>
      </c>
      <c r="J17" s="460" t="s">
        <v>474</v>
      </c>
      <c r="K17" s="460" t="s">
        <v>474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257</v>
      </c>
      <c r="F18" s="452" t="s">
        <v>283</v>
      </c>
      <c r="G18" s="452" t="s">
        <v>477</v>
      </c>
      <c r="H18" s="452" t="s">
        <v>457</v>
      </c>
      <c r="I18" s="452" t="s">
        <v>479</v>
      </c>
      <c r="J18" s="460" t="s">
        <v>474</v>
      </c>
      <c r="K18" s="460" t="s">
        <v>480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257</v>
      </c>
      <c r="F19" s="452" t="s">
        <v>283</v>
      </c>
      <c r="G19" s="452" t="s">
        <v>433</v>
      </c>
      <c r="H19" s="452" t="s">
        <v>481</v>
      </c>
      <c r="I19" s="452" t="s">
        <v>479</v>
      </c>
      <c r="J19" s="460" t="s">
        <v>474</v>
      </c>
      <c r="K19" s="460" t="s">
        <v>480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257</v>
      </c>
      <c r="F20" s="452" t="s">
        <v>283</v>
      </c>
      <c r="G20" s="452" t="s">
        <v>433</v>
      </c>
      <c r="H20" s="452" t="s">
        <v>481</v>
      </c>
      <c r="I20" s="452" t="s">
        <v>479</v>
      </c>
      <c r="J20" s="460" t="s">
        <v>474</v>
      </c>
      <c r="K20" s="460" t="s">
        <v>480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257</v>
      </c>
      <c r="F21" s="452" t="s">
        <v>283</v>
      </c>
      <c r="G21" s="452" t="s">
        <v>433</v>
      </c>
      <c r="H21" s="452" t="s">
        <v>481</v>
      </c>
      <c r="I21" s="306" t="s">
        <v>455</v>
      </c>
      <c r="J21" s="460" t="s">
        <v>474</v>
      </c>
      <c r="K21" s="460" t="s">
        <v>480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257</v>
      </c>
      <c r="F22" s="452" t="s">
        <v>283</v>
      </c>
      <c r="G22" s="452" t="s">
        <v>433</v>
      </c>
      <c r="H22" s="452" t="s">
        <v>481</v>
      </c>
      <c r="I22" s="306" t="s">
        <v>454</v>
      </c>
      <c r="J22" s="460" t="s">
        <v>474</v>
      </c>
      <c r="K22" s="460" t="s">
        <v>480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257</v>
      </c>
      <c r="F23" s="452" t="s">
        <v>479</v>
      </c>
      <c r="G23" s="452" t="s">
        <v>434</v>
      </c>
      <c r="H23" s="452" t="s">
        <v>433</v>
      </c>
      <c r="I23" s="306" t="s">
        <v>457</v>
      </c>
      <c r="J23" s="460" t="s">
        <v>474</v>
      </c>
      <c r="K23" s="46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428</v>
      </c>
      <c r="F24" s="452" t="s">
        <v>479</v>
      </c>
      <c r="G24" s="452" t="s">
        <v>434</v>
      </c>
      <c r="H24" s="452" t="s">
        <v>433</v>
      </c>
      <c r="I24" s="306" t="s">
        <v>457</v>
      </c>
      <c r="J24" s="460" t="s">
        <v>474</v>
      </c>
      <c r="K24" s="460" t="s">
        <v>474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428</v>
      </c>
      <c r="F25" s="452" t="s">
        <v>479</v>
      </c>
      <c r="G25" s="452" t="s">
        <v>434</v>
      </c>
      <c r="H25" s="452" t="s">
        <v>482</v>
      </c>
      <c r="I25" s="306" t="s">
        <v>457</v>
      </c>
      <c r="J25" s="460" t="s">
        <v>474</v>
      </c>
      <c r="K25" s="460" t="s">
        <v>474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428</v>
      </c>
      <c r="F26" s="452" t="s">
        <v>479</v>
      </c>
      <c r="G26" s="452" t="s">
        <v>434</v>
      </c>
      <c r="H26" s="452" t="s">
        <v>483</v>
      </c>
      <c r="I26" s="306" t="s">
        <v>457</v>
      </c>
      <c r="J26" s="460" t="s">
        <v>474</v>
      </c>
      <c r="K26" s="460" t="s">
        <v>474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428</v>
      </c>
      <c r="F27" s="452" t="s">
        <v>479</v>
      </c>
      <c r="G27" s="452" t="s">
        <v>484</v>
      </c>
      <c r="H27" s="213" t="s">
        <v>483</v>
      </c>
      <c r="I27" s="306" t="s">
        <v>457</v>
      </c>
      <c r="J27" s="460" t="s">
        <v>474</v>
      </c>
      <c r="K27" s="460" t="s">
        <v>474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428</v>
      </c>
      <c r="F28" s="452" t="s">
        <v>479</v>
      </c>
      <c r="G28" s="452" t="s">
        <v>485</v>
      </c>
      <c r="H28" s="213" t="s">
        <v>483</v>
      </c>
      <c r="I28" s="306" t="s">
        <v>457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486</v>
      </c>
      <c r="H29" s="539" t="s">
        <v>483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486</v>
      </c>
      <c r="H30" s="559" t="s">
        <v>483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486</v>
      </c>
      <c r="H31" s="559" t="s">
        <v>483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486</v>
      </c>
      <c r="H32" s="559" t="s">
        <v>483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277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488</v>
      </c>
      <c r="H5" s="223" t="s">
        <v>489</v>
      </c>
      <c r="I5" s="223" t="s">
        <v>490</v>
      </c>
      <c r="J5" s="223" t="s">
        <v>491</v>
      </c>
      <c r="K5" s="223" t="s">
        <v>492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493</v>
      </c>
      <c r="F6" s="282" t="s">
        <v>493</v>
      </c>
      <c r="G6" s="282" t="s">
        <v>493</v>
      </c>
      <c r="H6" s="282" t="s">
        <v>493</v>
      </c>
      <c r="I6" s="282" t="s">
        <v>493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374</v>
      </c>
      <c r="F7" s="452" t="s">
        <v>374</v>
      </c>
      <c r="G7" s="452" t="s">
        <v>374</v>
      </c>
      <c r="H7" s="452" t="s">
        <v>374</v>
      </c>
      <c r="I7" s="452" t="s">
        <v>374</v>
      </c>
      <c r="J7" s="458" t="s">
        <v>397</v>
      </c>
      <c r="K7" s="459"/>
      <c r="L7" s="61"/>
      <c r="M7" s="414" t="s">
        <v>54</v>
      </c>
      <c r="N7" s="326">
        <f>COUNTIF(E7:K39, "*YZ*")/2</f>
        <v>0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374</v>
      </c>
      <c r="F8" s="452" t="s">
        <v>374</v>
      </c>
      <c r="G8" s="452" t="s">
        <v>495</v>
      </c>
      <c r="H8" s="452" t="s">
        <v>374</v>
      </c>
      <c r="I8" s="452" t="s">
        <v>374</v>
      </c>
      <c r="J8" s="458" t="s">
        <v>397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477</v>
      </c>
      <c r="G9" s="452" t="s">
        <v>428</v>
      </c>
      <c r="H9" s="452" t="s">
        <v>53</v>
      </c>
      <c r="I9" s="452" t="s">
        <v>433</v>
      </c>
      <c r="J9" s="458" t="s">
        <v>397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428</v>
      </c>
      <c r="H10" s="452" t="s">
        <v>53</v>
      </c>
      <c r="I10" s="452" t="s">
        <v>433</v>
      </c>
      <c r="J10" s="458" t="s">
        <v>397</v>
      </c>
      <c r="K10" s="460"/>
      <c r="L10" s="61"/>
      <c r="M10" s="414" t="s">
        <v>58</v>
      </c>
      <c r="N10" s="552">
        <f>COUNTIF(E7:K39, "*Wei Yen*")/2</f>
        <v>3.5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367</v>
      </c>
      <c r="G11" s="452" t="s">
        <v>428</v>
      </c>
      <c r="H11" s="452" t="s">
        <v>477</v>
      </c>
      <c r="I11" s="452" t="s">
        <v>433</v>
      </c>
      <c r="J11" s="458" t="s">
        <v>397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367</v>
      </c>
      <c r="G12" s="452" t="s">
        <v>428</v>
      </c>
      <c r="H12" s="452" t="s">
        <v>477</v>
      </c>
      <c r="I12" s="452" t="s">
        <v>433</v>
      </c>
      <c r="J12" s="458" t="s">
        <v>397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454</v>
      </c>
      <c r="F13" s="452" t="s">
        <v>367</v>
      </c>
      <c r="G13" s="452" t="s">
        <v>428</v>
      </c>
      <c r="H13" s="306" t="s">
        <v>454</v>
      </c>
      <c r="I13" s="452" t="s">
        <v>433</v>
      </c>
      <c r="J13" s="458" t="s">
        <v>397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477</v>
      </c>
      <c r="F14" s="452" t="s">
        <v>367</v>
      </c>
      <c r="G14" s="452" t="s">
        <v>428</v>
      </c>
      <c r="H14" s="306" t="s">
        <v>454</v>
      </c>
      <c r="I14" s="452" t="s">
        <v>433</v>
      </c>
      <c r="J14" s="458" t="s">
        <v>397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477</v>
      </c>
      <c r="F15" s="452" t="s">
        <v>367</v>
      </c>
      <c r="G15" s="452" t="s">
        <v>428</v>
      </c>
      <c r="H15" s="452" t="s">
        <v>53</v>
      </c>
      <c r="I15" s="452" t="s">
        <v>433</v>
      </c>
      <c r="J15" s="458" t="s">
        <v>397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477</v>
      </c>
      <c r="F16" s="452" t="s">
        <v>367</v>
      </c>
      <c r="G16" s="452" t="s">
        <v>428</v>
      </c>
      <c r="H16" s="452" t="s">
        <v>455</v>
      </c>
      <c r="I16" s="306" t="s">
        <v>433</v>
      </c>
      <c r="J16" s="458" t="s">
        <v>397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477</v>
      </c>
      <c r="F17" s="452" t="s">
        <v>367</v>
      </c>
      <c r="G17" s="452" t="s">
        <v>428</v>
      </c>
      <c r="H17" s="452" t="s">
        <v>455</v>
      </c>
      <c r="I17" s="306" t="s">
        <v>496</v>
      </c>
      <c r="J17" s="458" t="s">
        <v>397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454</v>
      </c>
      <c r="F18" s="452" t="s">
        <v>367</v>
      </c>
      <c r="G18" s="452" t="s">
        <v>428</v>
      </c>
      <c r="H18" s="452" t="s">
        <v>333</v>
      </c>
      <c r="I18" s="306" t="s">
        <v>496</v>
      </c>
      <c r="J18" s="458" t="s">
        <v>397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454</v>
      </c>
      <c r="F19" s="452" t="s">
        <v>497</v>
      </c>
      <c r="G19" s="452" t="s">
        <v>428</v>
      </c>
      <c r="H19" s="452" t="s">
        <v>333</v>
      </c>
      <c r="I19" s="306" t="s">
        <v>496</v>
      </c>
      <c r="J19" s="458" t="s">
        <v>397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454</v>
      </c>
      <c r="F20" s="452" t="s">
        <v>497</v>
      </c>
      <c r="G20" s="452" t="s">
        <v>428</v>
      </c>
      <c r="H20" s="452" t="s">
        <v>333</v>
      </c>
      <c r="I20" s="306" t="s">
        <v>496</v>
      </c>
      <c r="J20" s="458" t="s">
        <v>397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497</v>
      </c>
      <c r="G21" s="452" t="s">
        <v>498</v>
      </c>
      <c r="H21" s="452" t="s">
        <v>333</v>
      </c>
      <c r="I21" s="452" t="s">
        <v>53</v>
      </c>
      <c r="J21" s="458" t="s">
        <v>397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499</v>
      </c>
      <c r="G22" s="452" t="s">
        <v>498</v>
      </c>
      <c r="H22" s="452" t="s">
        <v>333</v>
      </c>
      <c r="I22" s="452" t="s">
        <v>53</v>
      </c>
      <c r="J22" s="458" t="s">
        <v>397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263</v>
      </c>
      <c r="F23" s="452" t="s">
        <v>499</v>
      </c>
      <c r="G23" s="452" t="s">
        <v>498</v>
      </c>
      <c r="H23" s="452" t="s">
        <v>452</v>
      </c>
      <c r="I23" s="452" t="s">
        <v>53</v>
      </c>
      <c r="J23" s="458" t="s">
        <v>397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263</v>
      </c>
      <c r="F24" s="452" t="s">
        <v>499</v>
      </c>
      <c r="G24" s="452" t="s">
        <v>498</v>
      </c>
      <c r="H24" s="452" t="s">
        <v>433</v>
      </c>
      <c r="I24" s="452" t="s">
        <v>53</v>
      </c>
      <c r="J24" s="458" t="s">
        <v>397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499</v>
      </c>
      <c r="G25" s="452" t="s">
        <v>53</v>
      </c>
      <c r="H25" s="452" t="s">
        <v>433</v>
      </c>
      <c r="I25" s="452" t="s">
        <v>500</v>
      </c>
      <c r="J25" s="458" t="s">
        <v>397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499</v>
      </c>
      <c r="G26" s="452" t="s">
        <v>501</v>
      </c>
      <c r="H26" s="452" t="s">
        <v>433</v>
      </c>
      <c r="I26" s="452" t="s">
        <v>500</v>
      </c>
      <c r="J26" s="458" t="s">
        <v>397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499</v>
      </c>
      <c r="G27" s="452" t="s">
        <v>501</v>
      </c>
      <c r="H27" s="452" t="s">
        <v>53</v>
      </c>
      <c r="I27" s="452" t="s">
        <v>500</v>
      </c>
      <c r="J27" s="458" t="s">
        <v>397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499</v>
      </c>
      <c r="G28" s="452" t="s">
        <v>501</v>
      </c>
      <c r="H28" s="452" t="s">
        <v>53</v>
      </c>
      <c r="I28" s="306" t="s">
        <v>434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277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504</v>
      </c>
      <c r="F6" s="282" t="s">
        <v>504</v>
      </c>
      <c r="G6" s="282" t="s">
        <v>504</v>
      </c>
      <c r="H6" s="282" t="s">
        <v>504</v>
      </c>
      <c r="I6" s="282" t="s">
        <v>504</v>
      </c>
      <c r="J6" s="237" t="s">
        <v>505</v>
      </c>
      <c r="K6" s="237" t="s">
        <v>505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506</v>
      </c>
      <c r="F7" s="452" t="s">
        <v>497</v>
      </c>
      <c r="G7" s="452" t="s">
        <v>506</v>
      </c>
      <c r="H7" s="452" t="s">
        <v>506</v>
      </c>
      <c r="I7" s="452" t="s">
        <v>454</v>
      </c>
      <c r="J7" s="540" t="s">
        <v>507</v>
      </c>
      <c r="K7" s="540" t="s">
        <v>508</v>
      </c>
      <c r="L7" s="61"/>
      <c r="M7" s="414" t="s">
        <v>54</v>
      </c>
      <c r="N7" s="326">
        <f>COUNTIF(E7:K39, "*YZ*")/2</f>
        <v>3.5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506</v>
      </c>
      <c r="F8" s="452" t="s">
        <v>497</v>
      </c>
      <c r="G8" s="452" t="s">
        <v>506</v>
      </c>
      <c r="H8" s="452" t="s">
        <v>506</v>
      </c>
      <c r="I8" s="452" t="s">
        <v>454</v>
      </c>
      <c r="J8" s="540" t="s">
        <v>507</v>
      </c>
      <c r="K8" s="540" t="s">
        <v>508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454</v>
      </c>
      <c r="F9" s="452" t="s">
        <v>497</v>
      </c>
      <c r="G9" s="452" t="s">
        <v>68</v>
      </c>
      <c r="H9" s="452" t="s">
        <v>68</v>
      </c>
      <c r="I9" s="452" t="s">
        <v>454</v>
      </c>
      <c r="J9" s="540" t="s">
        <v>507</v>
      </c>
      <c r="K9" s="540" t="s">
        <v>508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428</v>
      </c>
      <c r="F10" s="452" t="s">
        <v>506</v>
      </c>
      <c r="G10" s="452" t="s">
        <v>68</v>
      </c>
      <c r="H10" s="452" t="s">
        <v>68</v>
      </c>
      <c r="I10" s="452" t="s">
        <v>454</v>
      </c>
      <c r="J10" s="540" t="s">
        <v>507</v>
      </c>
      <c r="K10" s="540" t="s">
        <v>508</v>
      </c>
      <c r="L10" s="61"/>
      <c r="M10" s="414" t="s">
        <v>58</v>
      </c>
      <c r="N10" s="552">
        <f>COUNTIF(E7:K39, "*Wei Yen*")/2</f>
        <v>0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428</v>
      </c>
      <c r="F11" s="452" t="s">
        <v>506</v>
      </c>
      <c r="G11" s="452" t="s">
        <v>68</v>
      </c>
      <c r="H11" s="452" t="s">
        <v>481</v>
      </c>
      <c r="I11" s="452" t="s">
        <v>454</v>
      </c>
      <c r="J11" s="540" t="s">
        <v>507</v>
      </c>
      <c r="K11" s="540" t="s">
        <v>508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428</v>
      </c>
      <c r="F12" s="452" t="s">
        <v>506</v>
      </c>
      <c r="G12" s="452" t="s">
        <v>68</v>
      </c>
      <c r="H12" s="452" t="s">
        <v>481</v>
      </c>
      <c r="I12" s="452" t="s">
        <v>454</v>
      </c>
      <c r="J12" s="540" t="s">
        <v>507</v>
      </c>
      <c r="K12" s="540" t="s">
        <v>508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509</v>
      </c>
      <c r="F13" s="452" t="s">
        <v>506</v>
      </c>
      <c r="G13" s="515" t="s">
        <v>428</v>
      </c>
      <c r="H13" s="306" t="s">
        <v>510</v>
      </c>
      <c r="I13" s="515" t="s">
        <v>428</v>
      </c>
      <c r="J13" s="540" t="s">
        <v>507</v>
      </c>
      <c r="K13" s="540" t="s">
        <v>508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456</v>
      </c>
      <c r="F14" s="452" t="s">
        <v>506</v>
      </c>
      <c r="G14" s="515" t="s">
        <v>428</v>
      </c>
      <c r="H14" s="306" t="s">
        <v>510</v>
      </c>
      <c r="I14" s="515" t="s">
        <v>428</v>
      </c>
      <c r="J14" s="540" t="s">
        <v>507</v>
      </c>
      <c r="K14" s="540" t="s">
        <v>508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456</v>
      </c>
      <c r="F15" s="452" t="s">
        <v>506</v>
      </c>
      <c r="G15" s="515" t="s">
        <v>428</v>
      </c>
      <c r="H15" s="452" t="s">
        <v>54</v>
      </c>
      <c r="I15" s="515" t="s">
        <v>428</v>
      </c>
      <c r="J15" s="540" t="s">
        <v>507</v>
      </c>
      <c r="K15" s="540" t="s">
        <v>508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511</v>
      </c>
      <c r="F16" s="452" t="s">
        <v>506</v>
      </c>
      <c r="G16" s="452" t="s">
        <v>68</v>
      </c>
      <c r="H16" s="452" t="s">
        <v>481</v>
      </c>
      <c r="I16" s="306" t="s">
        <v>314</v>
      </c>
      <c r="J16" s="540" t="s">
        <v>507</v>
      </c>
      <c r="K16" s="540" t="s">
        <v>508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511</v>
      </c>
      <c r="F17" s="452" t="s">
        <v>512</v>
      </c>
      <c r="G17" s="452" t="s">
        <v>68</v>
      </c>
      <c r="H17" s="452" t="s">
        <v>481</v>
      </c>
      <c r="I17" s="306" t="s">
        <v>314</v>
      </c>
      <c r="J17" s="540" t="s">
        <v>507</v>
      </c>
      <c r="K17" s="540" t="s">
        <v>508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511</v>
      </c>
      <c r="F18" s="452" t="s">
        <v>513</v>
      </c>
      <c r="G18" s="452" t="s">
        <v>68</v>
      </c>
      <c r="H18" s="452" t="s">
        <v>309</v>
      </c>
      <c r="I18" s="306" t="s">
        <v>514</v>
      </c>
      <c r="J18" s="540" t="s">
        <v>515</v>
      </c>
      <c r="K18" s="540" t="s">
        <v>508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511</v>
      </c>
      <c r="F19" s="452" t="s">
        <v>516</v>
      </c>
      <c r="G19" s="452" t="s">
        <v>53</v>
      </c>
      <c r="H19" s="452" t="s">
        <v>517</v>
      </c>
      <c r="I19" s="306" t="s">
        <v>497</v>
      </c>
      <c r="J19" s="540" t="s">
        <v>518</v>
      </c>
      <c r="K19" s="540" t="s">
        <v>519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511</v>
      </c>
      <c r="F20" s="452" t="s">
        <v>516</v>
      </c>
      <c r="G20" s="452" t="s">
        <v>53</v>
      </c>
      <c r="H20" s="452" t="s">
        <v>517</v>
      </c>
      <c r="I20" s="306" t="s">
        <v>514</v>
      </c>
      <c r="J20" s="540" t="s">
        <v>518</v>
      </c>
      <c r="K20" s="540" t="s">
        <v>508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511</v>
      </c>
      <c r="F21" s="452" t="s">
        <v>511</v>
      </c>
      <c r="G21" s="452" t="s">
        <v>68</v>
      </c>
      <c r="H21" s="452" t="s">
        <v>517</v>
      </c>
      <c r="I21" s="306" t="s">
        <v>520</v>
      </c>
      <c r="J21" s="540" t="s">
        <v>518</v>
      </c>
      <c r="K21" s="540" t="s">
        <v>508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511</v>
      </c>
      <c r="F22" s="452" t="s">
        <v>511</v>
      </c>
      <c r="G22" s="452" t="s">
        <v>521</v>
      </c>
      <c r="H22" s="452" t="s">
        <v>517</v>
      </c>
      <c r="I22" s="306" t="s">
        <v>520</v>
      </c>
      <c r="J22" s="540" t="s">
        <v>518</v>
      </c>
      <c r="K22" s="540" t="s">
        <v>508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472</v>
      </c>
      <c r="F23" s="452" t="s">
        <v>511</v>
      </c>
      <c r="G23" s="452" t="s">
        <v>521</v>
      </c>
      <c r="H23" s="452" t="s">
        <v>517</v>
      </c>
      <c r="I23" s="306" t="s">
        <v>520</v>
      </c>
      <c r="J23" s="540" t="s">
        <v>518</v>
      </c>
      <c r="K23" s="540" t="s">
        <v>508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472</v>
      </c>
      <c r="F24" s="452" t="s">
        <v>511</v>
      </c>
      <c r="G24" s="452" t="s">
        <v>521</v>
      </c>
      <c r="H24" s="452" t="s">
        <v>517</v>
      </c>
      <c r="I24" s="306" t="s">
        <v>522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511</v>
      </c>
      <c r="F25" s="452" t="s">
        <v>511</v>
      </c>
      <c r="G25" s="452" t="s">
        <v>67</v>
      </c>
      <c r="H25" s="452" t="s">
        <v>523</v>
      </c>
      <c r="I25" s="306" t="s">
        <v>522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511</v>
      </c>
      <c r="F26" s="452" t="s">
        <v>524</v>
      </c>
      <c r="G26" s="452" t="s">
        <v>67</v>
      </c>
      <c r="H26" s="452" t="s">
        <v>523</v>
      </c>
      <c r="I26" s="515" t="s">
        <v>428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511</v>
      </c>
      <c r="F27" s="452" t="s">
        <v>524</v>
      </c>
      <c r="G27" s="452" t="s">
        <v>67</v>
      </c>
      <c r="H27" s="452" t="s">
        <v>523</v>
      </c>
      <c r="I27" s="515" t="s">
        <v>428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511</v>
      </c>
      <c r="F28" s="452" t="s">
        <v>524</v>
      </c>
      <c r="G28" s="452" t="s">
        <v>67</v>
      </c>
      <c r="H28" s="452" t="s">
        <v>523</v>
      </c>
      <c r="I28" s="515" t="s">
        <v>428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277</v>
      </c>
      <c r="M50" s="61"/>
    </row>
    <row r="51" spans="2:13" x14ac:dyDescent="0.2">
      <c r="B51" s="387" t="s">
        <v>136</v>
      </c>
      <c r="D51" t="s">
        <v>526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528</v>
      </c>
      <c r="F5" s="223" t="s">
        <v>529</v>
      </c>
      <c r="G5" s="223" t="s">
        <v>530</v>
      </c>
      <c r="H5" s="223" t="s">
        <v>531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477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277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528</v>
      </c>
      <c r="F5" s="223" t="s">
        <v>529</v>
      </c>
      <c r="G5" s="223" t="s">
        <v>530</v>
      </c>
      <c r="H5" s="223" t="s">
        <v>531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543</v>
      </c>
      <c r="F6" s="282" t="s">
        <v>543</v>
      </c>
      <c r="G6" s="282" t="s">
        <v>543</v>
      </c>
      <c r="H6" s="282" t="s">
        <v>543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501</v>
      </c>
      <c r="F7" s="452" t="s">
        <v>533</v>
      </c>
      <c r="G7" s="452" t="s">
        <v>544</v>
      </c>
      <c r="H7" s="452" t="s">
        <v>545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546</v>
      </c>
      <c r="F8" s="452" t="s">
        <v>547</v>
      </c>
      <c r="G8" s="452" t="s">
        <v>548</v>
      </c>
      <c r="H8" s="452" t="s">
        <v>545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501</v>
      </c>
      <c r="F9" s="452" t="s">
        <v>547</v>
      </c>
      <c r="G9" s="452" t="s">
        <v>544</v>
      </c>
      <c r="H9" s="452" t="s">
        <v>472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549</v>
      </c>
      <c r="F10" s="452" t="s">
        <v>547</v>
      </c>
      <c r="G10" s="452" t="s">
        <v>550</v>
      </c>
      <c r="H10" s="452" t="s">
        <v>472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551</v>
      </c>
      <c r="F11" s="452" t="s">
        <v>547</v>
      </c>
      <c r="G11" s="452" t="s">
        <v>552</v>
      </c>
      <c r="H11" s="452" t="s">
        <v>472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549</v>
      </c>
      <c r="F12" s="452" t="s">
        <v>553</v>
      </c>
      <c r="G12" s="452" t="s">
        <v>552</v>
      </c>
      <c r="H12" s="306" t="s">
        <v>514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549</v>
      </c>
      <c r="F13" s="452" t="s">
        <v>533</v>
      </c>
      <c r="G13" s="452" t="s">
        <v>552</v>
      </c>
      <c r="H13" s="306" t="s">
        <v>514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549</v>
      </c>
      <c r="F14" s="452" t="s">
        <v>533</v>
      </c>
      <c r="G14" s="452" t="s">
        <v>552</v>
      </c>
      <c r="H14" s="452" t="s">
        <v>472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549</v>
      </c>
      <c r="F15" s="452" t="s">
        <v>554</v>
      </c>
      <c r="G15" s="452" t="s">
        <v>555</v>
      </c>
      <c r="H15" s="452" t="s">
        <v>556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549</v>
      </c>
      <c r="F16" s="452" t="s">
        <v>557</v>
      </c>
      <c r="G16" s="452" t="s">
        <v>558</v>
      </c>
      <c r="H16" s="452" t="s">
        <v>559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551</v>
      </c>
      <c r="F17" s="452" t="s">
        <v>560</v>
      </c>
      <c r="G17" s="452" t="s">
        <v>558</v>
      </c>
      <c r="H17" s="452" t="s">
        <v>561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551</v>
      </c>
      <c r="F18" s="452" t="s">
        <v>560</v>
      </c>
      <c r="G18" s="452" t="s">
        <v>562</v>
      </c>
      <c r="H18" s="452" t="s">
        <v>561</v>
      </c>
      <c r="I18" s="306"/>
      <c r="J18" s="458"/>
      <c r="K18" s="458"/>
      <c r="L18" s="61"/>
      <c r="M18" s="414" t="s">
        <v>516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563</v>
      </c>
      <c r="F19" s="452" t="s">
        <v>560</v>
      </c>
      <c r="G19" s="452" t="s">
        <v>562</v>
      </c>
      <c r="H19" s="452" t="s">
        <v>564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563</v>
      </c>
      <c r="F20" s="452" t="s">
        <v>560</v>
      </c>
      <c r="G20" s="452" t="s">
        <v>562</v>
      </c>
      <c r="H20" s="452" t="s">
        <v>564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563</v>
      </c>
      <c r="F21" s="452" t="s">
        <v>560</v>
      </c>
      <c r="G21" s="452" t="s">
        <v>562</v>
      </c>
      <c r="H21" s="452" t="s">
        <v>565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566</v>
      </c>
      <c r="F22" s="452" t="s">
        <v>567</v>
      </c>
      <c r="G22" s="452" t="s">
        <v>568</v>
      </c>
      <c r="H22" s="452" t="s">
        <v>569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566</v>
      </c>
      <c r="F23" s="452" t="s">
        <v>567</v>
      </c>
      <c r="G23" s="452" t="s">
        <v>568</v>
      </c>
      <c r="H23" s="452" t="s">
        <v>569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566</v>
      </c>
      <c r="F24" s="452" t="s">
        <v>567</v>
      </c>
      <c r="G24" s="452" t="s">
        <v>568</v>
      </c>
      <c r="H24" s="452" t="s">
        <v>569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566</v>
      </c>
      <c r="F25" s="452" t="s">
        <v>570</v>
      </c>
      <c r="G25" s="452" t="s">
        <v>568</v>
      </c>
      <c r="H25" s="452" t="s">
        <v>569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566</v>
      </c>
      <c r="F26" s="452" t="s">
        <v>570</v>
      </c>
      <c r="G26" s="452" t="s">
        <v>568</v>
      </c>
      <c r="H26" s="452" t="s">
        <v>569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566</v>
      </c>
      <c r="F27" s="452" t="s">
        <v>571</v>
      </c>
      <c r="G27" s="452" t="s">
        <v>544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566</v>
      </c>
      <c r="F28" s="538" t="s">
        <v>57</v>
      </c>
      <c r="G28" s="353" t="s">
        <v>544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566</v>
      </c>
      <c r="F29" s="353"/>
      <c r="G29" s="353" t="s">
        <v>544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549</v>
      </c>
      <c r="F30" s="353"/>
      <c r="G30" s="353" t="s">
        <v>544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572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574</v>
      </c>
      <c r="F5" s="223" t="s">
        <v>575</v>
      </c>
      <c r="G5" s="223" t="s">
        <v>576</v>
      </c>
      <c r="H5" s="223" t="s">
        <v>577</v>
      </c>
      <c r="I5" s="223" t="s">
        <v>578</v>
      </c>
      <c r="J5" s="223" t="s">
        <v>579</v>
      </c>
      <c r="K5" s="223" t="s">
        <v>580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581</v>
      </c>
      <c r="F6" s="282" t="s">
        <v>581</v>
      </c>
      <c r="G6" s="282" t="s">
        <v>581</v>
      </c>
      <c r="H6" s="282" t="s">
        <v>581</v>
      </c>
      <c r="I6" s="282" t="s">
        <v>581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456</v>
      </c>
      <c r="F7" s="452" t="s">
        <v>456</v>
      </c>
      <c r="G7" s="452" t="s">
        <v>456</v>
      </c>
      <c r="H7" s="306" t="s">
        <v>497</v>
      </c>
      <c r="I7" s="306" t="s">
        <v>456</v>
      </c>
      <c r="J7" s="458" t="s">
        <v>582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456</v>
      </c>
      <c r="F8" s="452" t="s">
        <v>456</v>
      </c>
      <c r="G8" s="452" t="s">
        <v>583</v>
      </c>
      <c r="H8" s="306" t="s">
        <v>497</v>
      </c>
      <c r="I8" s="306" t="s">
        <v>456</v>
      </c>
      <c r="J8" s="458" t="s">
        <v>584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516</v>
      </c>
      <c r="F9" s="452" t="s">
        <v>456</v>
      </c>
      <c r="G9" s="452" t="s">
        <v>585</v>
      </c>
      <c r="H9" s="306" t="s">
        <v>585</v>
      </c>
      <c r="I9" s="306" t="s">
        <v>456</v>
      </c>
      <c r="J9" s="458" t="s">
        <v>584</v>
      </c>
      <c r="K9" s="460"/>
      <c r="L9" s="61"/>
      <c r="M9" s="414" t="s">
        <v>57</v>
      </c>
      <c r="N9" s="326">
        <f>COUNTIF(E7:K39, "*Rafi*")/2</f>
        <v>33</v>
      </c>
      <c r="O9" s="419" t="s">
        <v>586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583</v>
      </c>
      <c r="F10" s="452" t="s">
        <v>587</v>
      </c>
      <c r="G10" s="452" t="s">
        <v>588</v>
      </c>
      <c r="H10" s="306" t="s">
        <v>589</v>
      </c>
      <c r="I10" s="306" t="s">
        <v>587</v>
      </c>
      <c r="J10" s="458" t="s">
        <v>584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583</v>
      </c>
      <c r="F11" s="452" t="s">
        <v>587</v>
      </c>
      <c r="G11" s="452" t="s">
        <v>588</v>
      </c>
      <c r="H11" s="306" t="s">
        <v>589</v>
      </c>
      <c r="I11" s="306" t="s">
        <v>587</v>
      </c>
      <c r="J11" s="458" t="s">
        <v>590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583</v>
      </c>
      <c r="F12" s="452" t="s">
        <v>587</v>
      </c>
      <c r="G12" s="452" t="s">
        <v>588</v>
      </c>
      <c r="H12" s="306" t="s">
        <v>589</v>
      </c>
      <c r="I12" s="306" t="s">
        <v>587</v>
      </c>
      <c r="J12" s="458" t="s">
        <v>590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591</v>
      </c>
      <c r="F13" s="452" t="s">
        <v>587</v>
      </c>
      <c r="G13" s="452" t="s">
        <v>588</v>
      </c>
      <c r="H13" s="306" t="s">
        <v>589</v>
      </c>
      <c r="I13" s="306" t="s">
        <v>587</v>
      </c>
      <c r="J13" s="458" t="s">
        <v>590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591</v>
      </c>
      <c r="F14" s="452" t="s">
        <v>587</v>
      </c>
      <c r="G14" s="452" t="s">
        <v>588</v>
      </c>
      <c r="H14" s="306" t="s">
        <v>589</v>
      </c>
      <c r="I14" s="306" t="s">
        <v>587</v>
      </c>
      <c r="J14" s="458" t="s">
        <v>590</v>
      </c>
      <c r="K14" s="460" t="s">
        <v>592</v>
      </c>
      <c r="L14" s="61"/>
      <c r="M14" s="414" t="s">
        <v>62</v>
      </c>
      <c r="N14" s="326">
        <f>COUNTIF(E7:K39, "*Vijay*")/2</f>
        <v>36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591</v>
      </c>
      <c r="F15" s="452" t="s">
        <v>587</v>
      </c>
      <c r="G15" s="452" t="s">
        <v>588</v>
      </c>
      <c r="H15" s="306" t="s">
        <v>589</v>
      </c>
      <c r="I15" s="306" t="s">
        <v>587</v>
      </c>
      <c r="J15" s="458" t="s">
        <v>590</v>
      </c>
      <c r="K15" s="460" t="s">
        <v>592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591</v>
      </c>
      <c r="F16" s="452" t="s">
        <v>587</v>
      </c>
      <c r="G16" s="452" t="s">
        <v>593</v>
      </c>
      <c r="H16" s="306" t="s">
        <v>589</v>
      </c>
      <c r="I16" s="306" t="s">
        <v>587</v>
      </c>
      <c r="J16" s="458" t="s">
        <v>590</v>
      </c>
      <c r="K16" s="460" t="s">
        <v>594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587</v>
      </c>
      <c r="F17" s="452" t="s">
        <v>587</v>
      </c>
      <c r="G17" s="452" t="s">
        <v>593</v>
      </c>
      <c r="H17" s="306" t="s">
        <v>514</v>
      </c>
      <c r="I17" s="306" t="s">
        <v>587</v>
      </c>
      <c r="J17" s="458" t="s">
        <v>590</v>
      </c>
      <c r="K17" s="460" t="s">
        <v>595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591</v>
      </c>
      <c r="F18" s="452" t="s">
        <v>587</v>
      </c>
      <c r="G18" s="452" t="s">
        <v>596</v>
      </c>
      <c r="H18" s="452" t="s">
        <v>597</v>
      </c>
      <c r="I18" s="306" t="s">
        <v>587</v>
      </c>
      <c r="J18" s="458" t="s">
        <v>590</v>
      </c>
      <c r="K18" s="460" t="s">
        <v>595</v>
      </c>
      <c r="L18" s="61"/>
      <c r="M18" s="414" t="s">
        <v>516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591</v>
      </c>
      <c r="F19" s="452" t="s">
        <v>314</v>
      </c>
      <c r="G19" s="452" t="s">
        <v>598</v>
      </c>
      <c r="H19" s="452" t="s">
        <v>599</v>
      </c>
      <c r="I19" s="306" t="s">
        <v>600</v>
      </c>
      <c r="J19" s="458" t="s">
        <v>590</v>
      </c>
      <c r="K19" s="460" t="s">
        <v>595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591</v>
      </c>
      <c r="F20" s="452" t="s">
        <v>591</v>
      </c>
      <c r="G20" s="452" t="s">
        <v>601</v>
      </c>
      <c r="H20" s="452" t="s">
        <v>602</v>
      </c>
      <c r="I20" s="306" t="s">
        <v>603</v>
      </c>
      <c r="J20" s="458" t="s">
        <v>590</v>
      </c>
      <c r="K20" s="460" t="s">
        <v>595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591</v>
      </c>
      <c r="F21" s="452" t="s">
        <v>591</v>
      </c>
      <c r="G21" s="452" t="s">
        <v>601</v>
      </c>
      <c r="H21" s="452" t="s">
        <v>602</v>
      </c>
      <c r="I21" s="306" t="s">
        <v>604</v>
      </c>
      <c r="J21" s="458" t="s">
        <v>590</v>
      </c>
      <c r="K21" s="460" t="s">
        <v>595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591</v>
      </c>
      <c r="F22" s="452" t="s">
        <v>591</v>
      </c>
      <c r="G22" s="452" t="s">
        <v>605</v>
      </c>
      <c r="H22" s="452" t="s">
        <v>606</v>
      </c>
      <c r="I22" s="306" t="s">
        <v>607</v>
      </c>
      <c r="J22" s="458" t="s">
        <v>590</v>
      </c>
      <c r="K22" s="460" t="s">
        <v>608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591</v>
      </c>
      <c r="F23" s="452" t="s">
        <v>591</v>
      </c>
      <c r="G23" s="452" t="s">
        <v>605</v>
      </c>
      <c r="H23" s="452" t="s">
        <v>606</v>
      </c>
      <c r="I23" s="306" t="s">
        <v>609</v>
      </c>
      <c r="J23" s="458" t="s">
        <v>590</v>
      </c>
      <c r="K23" s="460" t="s">
        <v>608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591</v>
      </c>
      <c r="F24" s="452" t="s">
        <v>591</v>
      </c>
      <c r="G24" s="452" t="s">
        <v>610</v>
      </c>
      <c r="H24" s="452" t="s">
        <v>606</v>
      </c>
      <c r="I24" s="306" t="s">
        <v>609</v>
      </c>
      <c r="J24" s="458" t="s">
        <v>590</v>
      </c>
      <c r="K24" s="460" t="s">
        <v>608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611</v>
      </c>
      <c r="F25" s="452" t="s">
        <v>591</v>
      </c>
      <c r="G25" s="452" t="s">
        <v>610</v>
      </c>
      <c r="H25" s="452" t="s">
        <v>606</v>
      </c>
      <c r="I25" s="306" t="s">
        <v>609</v>
      </c>
      <c r="J25" s="458" t="s">
        <v>590</v>
      </c>
      <c r="K25" s="460" t="s">
        <v>608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611</v>
      </c>
      <c r="F26" s="452" t="s">
        <v>591</v>
      </c>
      <c r="G26" s="452" t="s">
        <v>612</v>
      </c>
      <c r="H26" s="452" t="s">
        <v>613</v>
      </c>
      <c r="I26" s="306" t="s">
        <v>609</v>
      </c>
      <c r="J26" s="458" t="s">
        <v>614</v>
      </c>
      <c r="K26" s="460" t="s">
        <v>615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611</v>
      </c>
      <c r="F27" s="452" t="s">
        <v>591</v>
      </c>
      <c r="G27" s="452" t="s">
        <v>612</v>
      </c>
      <c r="H27" s="452" t="s">
        <v>616</v>
      </c>
      <c r="I27" s="306" t="s">
        <v>609</v>
      </c>
      <c r="J27" s="458" t="s">
        <v>614</v>
      </c>
      <c r="K27" s="460" t="s">
        <v>615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611</v>
      </c>
      <c r="F28" s="452" t="s">
        <v>591</v>
      </c>
      <c r="G28" s="452" t="s">
        <v>617</v>
      </c>
      <c r="H28" s="452" t="s">
        <v>618</v>
      </c>
      <c r="I28" s="306" t="s">
        <v>619</v>
      </c>
      <c r="J28" s="458" t="s">
        <v>614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620</v>
      </c>
      <c r="G29" s="438" t="s">
        <v>621</v>
      </c>
      <c r="H29" s="438" t="s">
        <v>622</v>
      </c>
      <c r="I29" s="439" t="s">
        <v>623</v>
      </c>
      <c r="J29" s="458" t="s">
        <v>614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624</v>
      </c>
      <c r="G30" s="438" t="s">
        <v>621</v>
      </c>
      <c r="H30" s="438" t="s">
        <v>622</v>
      </c>
      <c r="I30" s="439" t="s">
        <v>625</v>
      </c>
      <c r="J30" s="458" t="s">
        <v>614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624</v>
      </c>
      <c r="G31" s="438" t="s">
        <v>621</v>
      </c>
      <c r="H31" s="438" t="s">
        <v>626</v>
      </c>
      <c r="I31" s="439" t="s">
        <v>625</v>
      </c>
      <c r="J31" s="458" t="s">
        <v>614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627</v>
      </c>
      <c r="G32" s="438" t="s">
        <v>621</v>
      </c>
      <c r="H32" s="438" t="s">
        <v>628</v>
      </c>
      <c r="I32" s="439" t="s">
        <v>625</v>
      </c>
      <c r="J32" s="458" t="s">
        <v>614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627</v>
      </c>
      <c r="G33" s="438" t="s">
        <v>621</v>
      </c>
      <c r="H33" s="438" t="s">
        <v>628</v>
      </c>
      <c r="I33" s="439" t="s">
        <v>625</v>
      </c>
      <c r="J33" s="458" t="s">
        <v>614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624</v>
      </c>
      <c r="G34" s="438" t="s">
        <v>629</v>
      </c>
      <c r="H34" s="438" t="s">
        <v>630</v>
      </c>
      <c r="I34" s="439" t="s">
        <v>625</v>
      </c>
      <c r="J34" s="458" t="s">
        <v>614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624</v>
      </c>
      <c r="G35" s="438" t="s">
        <v>629</v>
      </c>
      <c r="H35" s="438" t="s">
        <v>630</v>
      </c>
      <c r="I35" s="439" t="s">
        <v>625</v>
      </c>
      <c r="J35" s="458" t="s">
        <v>614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624</v>
      </c>
      <c r="G36" s="438" t="s">
        <v>629</v>
      </c>
      <c r="H36" s="438" t="s">
        <v>630</v>
      </c>
      <c r="I36" s="439" t="s">
        <v>625</v>
      </c>
      <c r="J36" s="458" t="s">
        <v>614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624</v>
      </c>
      <c r="G37" s="438" t="s">
        <v>631</v>
      </c>
      <c r="H37" s="438" t="s">
        <v>630</v>
      </c>
      <c r="I37" s="439" t="s">
        <v>625</v>
      </c>
      <c r="J37" s="458" t="s">
        <v>614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624</v>
      </c>
      <c r="G38" s="438" t="s">
        <v>631</v>
      </c>
      <c r="H38" s="438" t="s">
        <v>630</v>
      </c>
      <c r="I38" s="439" t="s">
        <v>625</v>
      </c>
      <c r="J38" s="458" t="s">
        <v>590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624</v>
      </c>
      <c r="G39" s="350" t="s">
        <v>60</v>
      </c>
      <c r="H39" s="276" t="s">
        <v>60</v>
      </c>
      <c r="I39" s="439" t="s">
        <v>623</v>
      </c>
      <c r="J39" s="458" t="s">
        <v>590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572</v>
      </c>
      <c r="M50" s="61"/>
      <c r="N50" s="62"/>
    </row>
    <row r="51" spans="2:14" x14ac:dyDescent="0.2">
      <c r="B51" s="387" t="s">
        <v>136</v>
      </c>
      <c r="D51" t="s">
        <v>526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633</v>
      </c>
      <c r="F5" s="223" t="s">
        <v>634</v>
      </c>
      <c r="G5" s="223" t="s">
        <v>635</v>
      </c>
      <c r="H5" s="223" t="s">
        <v>636</v>
      </c>
      <c r="I5" s="223" t="s">
        <v>637</v>
      </c>
      <c r="J5" s="223" t="s">
        <v>638</v>
      </c>
      <c r="K5" s="223" t="s">
        <v>639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640</v>
      </c>
      <c r="I7" s="306" t="s">
        <v>641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642</v>
      </c>
      <c r="H8" s="306" t="s">
        <v>643</v>
      </c>
      <c r="I8" s="306" t="s">
        <v>642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642</v>
      </c>
      <c r="H9" s="306" t="s">
        <v>643</v>
      </c>
      <c r="I9" s="306" t="s">
        <v>642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642</v>
      </c>
      <c r="H10" s="306" t="s">
        <v>643</v>
      </c>
      <c r="I10" s="306" t="s">
        <v>644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642</v>
      </c>
      <c r="H11" s="306" t="s">
        <v>643</v>
      </c>
      <c r="I11" s="306" t="s">
        <v>644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642</v>
      </c>
      <c r="H12" s="306" t="s">
        <v>643</v>
      </c>
      <c r="I12" s="306" t="s">
        <v>644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642</v>
      </c>
      <c r="H13" s="306" t="s">
        <v>643</v>
      </c>
      <c r="I13" s="306" t="s">
        <v>644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642</v>
      </c>
      <c r="H14" s="306" t="s">
        <v>643</v>
      </c>
      <c r="I14" s="306" t="s">
        <v>645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642</v>
      </c>
      <c r="H15" s="306" t="s">
        <v>643</v>
      </c>
      <c r="I15" s="306" t="s">
        <v>645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646</v>
      </c>
      <c r="I16" s="306" t="s">
        <v>647</v>
      </c>
      <c r="J16" s="458" t="s">
        <v>61</v>
      </c>
      <c r="K16" s="459" t="s">
        <v>648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649</v>
      </c>
      <c r="H17" s="306" t="s">
        <v>650</v>
      </c>
      <c r="I17" s="452" t="s">
        <v>651</v>
      </c>
      <c r="J17" s="458" t="s">
        <v>61</v>
      </c>
      <c r="K17" s="459" t="s">
        <v>648</v>
      </c>
      <c r="L17" s="61"/>
      <c r="M17" s="414" t="s">
        <v>65</v>
      </c>
      <c r="N17" s="326">
        <f>COUNTIF(E7:K39, "*Michael*")/2</f>
        <v>15</v>
      </c>
      <c r="O17" s="547" t="s">
        <v>652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649</v>
      </c>
      <c r="H18" s="306" t="s">
        <v>653</v>
      </c>
      <c r="I18" s="452" t="s">
        <v>651</v>
      </c>
      <c r="J18" s="458" t="s">
        <v>61</v>
      </c>
      <c r="K18" s="459" t="s">
        <v>648</v>
      </c>
      <c r="L18" s="61"/>
      <c r="M18" s="414" t="s">
        <v>516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649</v>
      </c>
      <c r="H19" s="306" t="s">
        <v>653</v>
      </c>
      <c r="I19" s="452" t="s">
        <v>651</v>
      </c>
      <c r="J19" s="458" t="s">
        <v>61</v>
      </c>
      <c r="K19" s="459" t="s">
        <v>648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654</v>
      </c>
      <c r="H20" s="306" t="s">
        <v>655</v>
      </c>
      <c r="I20" s="452" t="s">
        <v>656</v>
      </c>
      <c r="J20" s="458" t="s">
        <v>61</v>
      </c>
      <c r="K20" s="459" t="s">
        <v>648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657</v>
      </c>
      <c r="H21" s="306" t="s">
        <v>653</v>
      </c>
      <c r="I21" s="452" t="s">
        <v>651</v>
      </c>
      <c r="J21" s="458" t="s">
        <v>61</v>
      </c>
      <c r="K21" s="459" t="s">
        <v>648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654</v>
      </c>
      <c r="H22" s="306" t="s">
        <v>653</v>
      </c>
      <c r="I22" s="452" t="s">
        <v>651</v>
      </c>
      <c r="J22" s="458" t="s">
        <v>61</v>
      </c>
      <c r="K22" s="459" t="s">
        <v>648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658</v>
      </c>
      <c r="H23" s="306" t="s">
        <v>653</v>
      </c>
      <c r="I23" s="452" t="s">
        <v>651</v>
      </c>
      <c r="J23" s="458" t="s">
        <v>61</v>
      </c>
      <c r="K23" s="459" t="s">
        <v>648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658</v>
      </c>
      <c r="H24" s="306" t="s">
        <v>650</v>
      </c>
      <c r="I24" s="452" t="s">
        <v>659</v>
      </c>
      <c r="J24" s="458" t="s">
        <v>61</v>
      </c>
      <c r="K24" s="459" t="s">
        <v>648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658</v>
      </c>
      <c r="H25" s="452" t="s">
        <v>660</v>
      </c>
      <c r="I25" s="452" t="s">
        <v>660</v>
      </c>
      <c r="J25" s="458" t="s">
        <v>61</v>
      </c>
      <c r="K25" s="459" t="s">
        <v>648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658</v>
      </c>
      <c r="H26" s="452" t="s">
        <v>660</v>
      </c>
      <c r="I26" s="452" t="s">
        <v>661</v>
      </c>
      <c r="J26" s="458"/>
      <c r="K26" s="459" t="s">
        <v>648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517</v>
      </c>
      <c r="H27" s="452" t="s">
        <v>517</v>
      </c>
      <c r="I27" s="452" t="s">
        <v>516</v>
      </c>
      <c r="J27" s="458"/>
      <c r="K27" s="459" t="s">
        <v>648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516</v>
      </c>
      <c r="H28" s="452" t="s">
        <v>517</v>
      </c>
      <c r="I28" s="452" t="s">
        <v>516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663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666</v>
      </c>
      <c r="F6" s="282" t="s">
        <v>666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667</v>
      </c>
      <c r="F7" s="452" t="s">
        <v>668</v>
      </c>
      <c r="G7" s="452" t="s">
        <v>668</v>
      </c>
      <c r="H7" s="306" t="s">
        <v>314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667</v>
      </c>
      <c r="F8" s="452" t="s">
        <v>668</v>
      </c>
      <c r="G8" s="452" t="s">
        <v>669</v>
      </c>
      <c r="H8" s="306" t="s">
        <v>670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667</v>
      </c>
      <c r="F9" s="452" t="s">
        <v>668</v>
      </c>
      <c r="G9" s="452" t="s">
        <v>669</v>
      </c>
      <c r="H9" s="306" t="s">
        <v>671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667</v>
      </c>
      <c r="F10" s="452" t="s">
        <v>668</v>
      </c>
      <c r="G10" s="452" t="s">
        <v>669</v>
      </c>
      <c r="H10" s="306" t="s">
        <v>671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667</v>
      </c>
      <c r="F11" s="452" t="s">
        <v>668</v>
      </c>
      <c r="G11" s="452" t="s">
        <v>669</v>
      </c>
      <c r="H11" s="306" t="s">
        <v>671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667</v>
      </c>
      <c r="F12" s="452" t="s">
        <v>668</v>
      </c>
      <c r="G12" s="452" t="s">
        <v>669</v>
      </c>
      <c r="H12" s="306" t="s">
        <v>671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667</v>
      </c>
      <c r="F13" s="452" t="s">
        <v>672</v>
      </c>
      <c r="G13" s="452" t="s">
        <v>669</v>
      </c>
      <c r="H13" s="306" t="s">
        <v>671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673</v>
      </c>
      <c r="F14" s="452" t="s">
        <v>672</v>
      </c>
      <c r="G14" s="452" t="s">
        <v>669</v>
      </c>
      <c r="H14" s="306" t="s">
        <v>671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673</v>
      </c>
      <c r="F15" s="452" t="s">
        <v>672</v>
      </c>
      <c r="G15" s="452" t="s">
        <v>669</v>
      </c>
      <c r="H15" s="306" t="s">
        <v>671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673</v>
      </c>
      <c r="F16" s="452" t="s">
        <v>672</v>
      </c>
      <c r="G16" s="452" t="s">
        <v>669</v>
      </c>
      <c r="H16" s="452" t="s">
        <v>674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675</v>
      </c>
      <c r="F17" s="452" t="s">
        <v>672</v>
      </c>
      <c r="G17" s="306" t="s">
        <v>676</v>
      </c>
      <c r="H17" s="452" t="s">
        <v>674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673</v>
      </c>
      <c r="F18" s="452" t="s">
        <v>668</v>
      </c>
      <c r="G18" s="306" t="s">
        <v>676</v>
      </c>
      <c r="H18" s="452" t="s">
        <v>674</v>
      </c>
      <c r="I18" s="308"/>
      <c r="J18" s="458"/>
      <c r="K18" s="460" t="s">
        <v>57</v>
      </c>
      <c r="L18" s="61"/>
      <c r="M18" s="414" t="s">
        <v>516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337</v>
      </c>
      <c r="F19" s="452" t="s">
        <v>512</v>
      </c>
      <c r="G19" s="452" t="s">
        <v>678</v>
      </c>
      <c r="H19" s="452" t="s">
        <v>679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680</v>
      </c>
      <c r="F20" s="452" t="s">
        <v>512</v>
      </c>
      <c r="G20" s="452" t="s">
        <v>681</v>
      </c>
      <c r="H20" s="452" t="s">
        <v>682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680</v>
      </c>
      <c r="F21" s="452" t="s">
        <v>512</v>
      </c>
      <c r="G21" s="452" t="s">
        <v>683</v>
      </c>
      <c r="H21" s="452" t="s">
        <v>684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685</v>
      </c>
      <c r="F22" s="452" t="s">
        <v>686</v>
      </c>
      <c r="G22" s="452" t="s">
        <v>683</v>
      </c>
      <c r="H22" s="452" t="s">
        <v>687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685</v>
      </c>
      <c r="F23" s="452" t="s">
        <v>686</v>
      </c>
      <c r="G23" s="452" t="s">
        <v>683</v>
      </c>
      <c r="H23" s="452" t="s">
        <v>688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685</v>
      </c>
      <c r="F24" s="452" t="s">
        <v>689</v>
      </c>
      <c r="G24" s="452" t="s">
        <v>683</v>
      </c>
      <c r="H24" s="452" t="s">
        <v>688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685</v>
      </c>
      <c r="F25" s="452" t="s">
        <v>689</v>
      </c>
      <c r="G25" s="452" t="s">
        <v>683</v>
      </c>
      <c r="H25" s="452" t="s">
        <v>690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685</v>
      </c>
      <c r="F26" s="452" t="s">
        <v>691</v>
      </c>
      <c r="G26" s="452" t="s">
        <v>683</v>
      </c>
      <c r="H26" s="452" t="s">
        <v>690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501</v>
      </c>
      <c r="F27" s="452" t="s">
        <v>691</v>
      </c>
      <c r="G27" s="452" t="s">
        <v>683</v>
      </c>
      <c r="H27" s="452" t="s">
        <v>690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501</v>
      </c>
      <c r="F28" s="452" t="s">
        <v>691</v>
      </c>
      <c r="G28" s="452" t="s">
        <v>498</v>
      </c>
      <c r="H28" s="452" t="s">
        <v>690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694</v>
      </c>
      <c r="F5" s="223" t="s">
        <v>695</v>
      </c>
      <c r="G5" s="223" t="s">
        <v>696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697</v>
      </c>
      <c r="I6" s="282" t="s">
        <v>698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700</v>
      </c>
      <c r="J10" s="458"/>
      <c r="K10" s="459" t="s">
        <v>701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700</v>
      </c>
      <c r="J11" s="458"/>
      <c r="K11" s="459" t="s">
        <v>701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702</v>
      </c>
      <c r="J12" s="458"/>
      <c r="K12" s="459" t="s">
        <v>701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703</v>
      </c>
      <c r="J13" s="458"/>
      <c r="K13" s="459" t="s">
        <v>701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704</v>
      </c>
      <c r="J14" s="458"/>
      <c r="K14" s="459" t="s">
        <v>701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704</v>
      </c>
      <c r="J15" s="458"/>
      <c r="K15" s="459" t="s">
        <v>701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704</v>
      </c>
      <c r="J16" s="458" t="s">
        <v>631</v>
      </c>
      <c r="K16" s="459" t="s">
        <v>701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704</v>
      </c>
      <c r="J17" s="458" t="s">
        <v>631</v>
      </c>
      <c r="K17" s="459" t="s">
        <v>701</v>
      </c>
      <c r="L17" s="61"/>
      <c r="M17" s="414" t="s">
        <v>65</v>
      </c>
      <c r="N17" s="326">
        <f>COUNTIF(E7:K39, "*Michael*")/2</f>
        <v>4.5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704</v>
      </c>
      <c r="J18" s="458" t="s">
        <v>631</v>
      </c>
      <c r="K18" s="459" t="s">
        <v>701</v>
      </c>
      <c r="L18" s="61"/>
      <c r="M18" s="414" t="s">
        <v>516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705</v>
      </c>
      <c r="J19" s="458" t="s">
        <v>631</v>
      </c>
      <c r="K19" s="459" t="s">
        <v>701</v>
      </c>
      <c r="L19" s="61"/>
      <c r="M19" s="545" t="s">
        <v>67</v>
      </c>
      <c r="N19" s="551">
        <f>COUNTIF(E7:K39, "*Jia Leong*")/2</f>
        <v>0</v>
      </c>
      <c r="O19" s="547" t="s">
        <v>294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706</v>
      </c>
      <c r="J20" s="458" t="s">
        <v>631</v>
      </c>
      <c r="K20" s="459" t="s">
        <v>701</v>
      </c>
      <c r="L20" s="61"/>
      <c r="M20" s="414" t="s">
        <v>68</v>
      </c>
      <c r="N20" s="326">
        <f>COUNTIF(E7:K39, "*Shaun*")/2</f>
        <v>4</v>
      </c>
      <c r="O20" s="547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707</v>
      </c>
      <c r="J21" s="458" t="s">
        <v>631</v>
      </c>
      <c r="K21" s="459" t="s">
        <v>701</v>
      </c>
      <c r="L21" s="61"/>
      <c r="M21" s="414" t="s">
        <v>104</v>
      </c>
      <c r="N21" s="326">
        <f>COUNTIF(E7:K39, "*Angel*")/2</f>
        <v>0</v>
      </c>
      <c r="O21" s="547" t="s">
        <v>294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707</v>
      </c>
      <c r="J22" s="458" t="s">
        <v>631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707</v>
      </c>
      <c r="J23" s="458" t="s">
        <v>631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694</v>
      </c>
      <c r="F5" s="223" t="s">
        <v>695</v>
      </c>
      <c r="G5" s="223" t="s">
        <v>696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708</v>
      </c>
      <c r="F6" s="282" t="s">
        <v>698</v>
      </c>
      <c r="G6" s="282" t="s">
        <v>698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709</v>
      </c>
      <c r="F7" s="452" t="s">
        <v>710</v>
      </c>
      <c r="G7" s="452" t="s">
        <v>710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709</v>
      </c>
      <c r="F8" s="452" t="s">
        <v>710</v>
      </c>
      <c r="G8" s="452" t="s">
        <v>710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494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709</v>
      </c>
      <c r="F9" s="452" t="s">
        <v>710</v>
      </c>
      <c r="G9" s="452" t="s">
        <v>710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709</v>
      </c>
      <c r="F10" s="452" t="s">
        <v>710</v>
      </c>
      <c r="G10" s="452" t="s">
        <v>710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709</v>
      </c>
      <c r="F11" s="452" t="s">
        <v>710</v>
      </c>
      <c r="G11" s="452" t="s">
        <v>710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709</v>
      </c>
      <c r="F12" s="452" t="s">
        <v>63</v>
      </c>
      <c r="G12" s="452" t="s">
        <v>710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709</v>
      </c>
      <c r="F13" s="452" t="s">
        <v>68</v>
      </c>
      <c r="G13" s="306" t="s">
        <v>711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712</v>
      </c>
      <c r="F14" s="452" t="s">
        <v>68</v>
      </c>
      <c r="G14" s="452" t="s">
        <v>711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712</v>
      </c>
      <c r="F15" s="452" t="s">
        <v>713</v>
      </c>
      <c r="G15" s="452" t="s">
        <v>711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712</v>
      </c>
      <c r="F16" s="452" t="s">
        <v>714</v>
      </c>
      <c r="G16" s="452" t="s">
        <v>711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712</v>
      </c>
      <c r="F17" s="452" t="s">
        <v>714</v>
      </c>
      <c r="G17" s="452" t="s">
        <v>711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715</v>
      </c>
      <c r="F18" s="452" t="s">
        <v>716</v>
      </c>
      <c r="G18" s="452" t="s">
        <v>386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717</v>
      </c>
      <c r="F19" s="452" t="s">
        <v>284</v>
      </c>
      <c r="G19" s="452" t="s">
        <v>386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718</v>
      </c>
      <c r="G20" s="452" t="s">
        <v>386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719</v>
      </c>
      <c r="F21" s="452" t="s">
        <v>718</v>
      </c>
      <c r="G21" s="452" t="s">
        <v>386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719</v>
      </c>
      <c r="F22" s="452" t="s">
        <v>718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719</v>
      </c>
      <c r="F23" s="452" t="s">
        <v>720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719</v>
      </c>
      <c r="F24" s="452" t="s">
        <v>720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720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720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721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721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723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724</v>
      </c>
      <c r="F5" s="223" t="s">
        <v>725</v>
      </c>
      <c r="G5" s="223" t="s">
        <v>726</v>
      </c>
      <c r="H5" s="223" t="s">
        <v>727</v>
      </c>
      <c r="I5" s="223" t="s">
        <v>728</v>
      </c>
      <c r="J5" s="223" t="s">
        <v>729</v>
      </c>
      <c r="K5" s="223" t="s">
        <v>730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731</v>
      </c>
      <c r="F7" s="452" t="s">
        <v>732</v>
      </c>
      <c r="G7" s="452" t="s">
        <v>731</v>
      </c>
      <c r="H7" s="733"/>
      <c r="I7" s="306" t="s">
        <v>733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731</v>
      </c>
      <c r="F8" s="452" t="s">
        <v>732</v>
      </c>
      <c r="G8" s="452" t="s">
        <v>731</v>
      </c>
      <c r="H8" s="733"/>
      <c r="I8" s="306" t="s">
        <v>733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731</v>
      </c>
      <c r="F9" s="452" t="s">
        <v>732</v>
      </c>
      <c r="G9" s="452" t="s">
        <v>731</v>
      </c>
      <c r="H9" s="733"/>
      <c r="I9" s="306" t="s">
        <v>733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731</v>
      </c>
      <c r="F10" s="452" t="s">
        <v>732</v>
      </c>
      <c r="G10" s="452" t="s">
        <v>731</v>
      </c>
      <c r="H10" s="733"/>
      <c r="I10" s="306" t="s">
        <v>733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731</v>
      </c>
      <c r="F11" s="452" t="s">
        <v>732</v>
      </c>
      <c r="G11" s="452" t="s">
        <v>731</v>
      </c>
      <c r="H11" s="733"/>
      <c r="I11" s="306" t="s">
        <v>733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731</v>
      </c>
      <c r="F12" s="452" t="s">
        <v>734</v>
      </c>
      <c r="G12" s="306" t="s">
        <v>731</v>
      </c>
      <c r="H12" s="733"/>
      <c r="I12" s="306" t="s">
        <v>733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386</v>
      </c>
      <c r="F13" s="452" t="s">
        <v>713</v>
      </c>
      <c r="G13" s="452" t="s">
        <v>731</v>
      </c>
      <c r="H13" s="733"/>
      <c r="I13" s="306" t="s">
        <v>733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386</v>
      </c>
      <c r="F14" s="452" t="s">
        <v>714</v>
      </c>
      <c r="G14" s="452" t="s">
        <v>731</v>
      </c>
      <c r="H14" s="733"/>
      <c r="I14" s="306" t="s">
        <v>733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386</v>
      </c>
      <c r="F15" s="452" t="s">
        <v>714</v>
      </c>
      <c r="G15" s="452" t="s">
        <v>56</v>
      </c>
      <c r="H15" s="733"/>
      <c r="I15" s="306" t="s">
        <v>279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735</v>
      </c>
      <c r="F16" s="452" t="s">
        <v>714</v>
      </c>
      <c r="G16" s="452" t="s">
        <v>56</v>
      </c>
      <c r="H16" s="733"/>
      <c r="I16" s="306" t="s">
        <v>279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736</v>
      </c>
      <c r="F17" s="452" t="s">
        <v>376</v>
      </c>
      <c r="G17" s="452" t="s">
        <v>362</v>
      </c>
      <c r="H17" s="733"/>
      <c r="I17" s="306" t="s">
        <v>737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376</v>
      </c>
      <c r="F18" s="452" t="s">
        <v>732</v>
      </c>
      <c r="G18" s="452" t="s">
        <v>362</v>
      </c>
      <c r="H18" s="733"/>
      <c r="I18" s="306" t="s">
        <v>737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376</v>
      </c>
      <c r="F19" s="452" t="s">
        <v>732</v>
      </c>
      <c r="G19" s="452" t="s">
        <v>362</v>
      </c>
      <c r="H19" s="733"/>
      <c r="I19" s="306" t="s">
        <v>737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376</v>
      </c>
      <c r="F20" s="452" t="s">
        <v>738</v>
      </c>
      <c r="G20" s="452" t="s">
        <v>362</v>
      </c>
      <c r="H20" s="733"/>
      <c r="I20" s="306" t="s">
        <v>737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376</v>
      </c>
      <c r="F21" s="452" t="s">
        <v>738</v>
      </c>
      <c r="G21" s="452" t="s">
        <v>362</v>
      </c>
      <c r="H21" s="733"/>
      <c r="I21" s="306" t="s">
        <v>737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732</v>
      </c>
      <c r="F22" s="452" t="s">
        <v>739</v>
      </c>
      <c r="G22" s="452" t="s">
        <v>362</v>
      </c>
      <c r="H22" s="733"/>
      <c r="I22" s="306" t="s">
        <v>737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732</v>
      </c>
      <c r="F23" s="452" t="s">
        <v>739</v>
      </c>
      <c r="G23" s="452" t="s">
        <v>740</v>
      </c>
      <c r="H23" s="733"/>
      <c r="I23" s="306" t="s">
        <v>737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284</v>
      </c>
      <c r="F24" s="452" t="s">
        <v>739</v>
      </c>
      <c r="G24" s="452" t="s">
        <v>741</v>
      </c>
      <c r="H24" s="733"/>
      <c r="I24" s="306" t="s">
        <v>742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284</v>
      </c>
      <c r="F25" s="452" t="s">
        <v>743</v>
      </c>
      <c r="G25" s="452" t="s">
        <v>744</v>
      </c>
      <c r="H25" s="733"/>
      <c r="I25" s="306" t="s">
        <v>742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284</v>
      </c>
      <c r="F26" s="452" t="s">
        <v>745</v>
      </c>
      <c r="G26" s="452" t="s">
        <v>744</v>
      </c>
      <c r="H26" s="733"/>
      <c r="I26" s="306" t="s">
        <v>742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284</v>
      </c>
      <c r="F27" s="452" t="s">
        <v>745</v>
      </c>
      <c r="G27" s="452" t="s">
        <v>744</v>
      </c>
      <c r="H27" s="734"/>
      <c r="I27" s="306" t="s">
        <v>742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746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748</v>
      </c>
      <c r="F5" s="223" t="s">
        <v>749</v>
      </c>
      <c r="G5" s="223" t="s">
        <v>750</v>
      </c>
      <c r="H5" s="223" t="s">
        <v>751</v>
      </c>
      <c r="I5" s="223" t="s">
        <v>752</v>
      </c>
      <c r="J5" s="223" t="s">
        <v>753</v>
      </c>
      <c r="K5" s="223" t="s">
        <v>754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493</v>
      </c>
      <c r="F6" s="282" t="s">
        <v>493</v>
      </c>
      <c r="G6" s="282" t="s">
        <v>493</v>
      </c>
      <c r="H6" s="282" t="s">
        <v>493</v>
      </c>
      <c r="I6" s="282" t="s">
        <v>493</v>
      </c>
      <c r="J6" s="456"/>
      <c r="K6" s="457"/>
      <c r="L6" s="61"/>
      <c r="M6" s="424" t="s">
        <v>755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388</v>
      </c>
      <c r="F7" s="452" t="s">
        <v>756</v>
      </c>
      <c r="G7" s="452" t="s">
        <v>374</v>
      </c>
      <c r="H7" s="306" t="s">
        <v>757</v>
      </c>
      <c r="I7" s="452" t="s">
        <v>758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388</v>
      </c>
      <c r="F8" s="452" t="s">
        <v>477</v>
      </c>
      <c r="G8" s="452" t="s">
        <v>759</v>
      </c>
      <c r="H8" s="306" t="s">
        <v>755</v>
      </c>
      <c r="I8" s="452" t="s">
        <v>758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760</v>
      </c>
      <c r="G9" s="452" t="s">
        <v>759</v>
      </c>
      <c r="H9" s="306" t="s">
        <v>755</v>
      </c>
      <c r="I9" s="452" t="s">
        <v>758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760</v>
      </c>
      <c r="G10" s="452" t="s">
        <v>759</v>
      </c>
      <c r="H10" s="306" t="s">
        <v>755</v>
      </c>
      <c r="I10" s="452" t="s">
        <v>758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760</v>
      </c>
      <c r="G11" s="452" t="s">
        <v>759</v>
      </c>
      <c r="H11" s="306" t="s">
        <v>755</v>
      </c>
      <c r="I11" s="452" t="s">
        <v>498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477</v>
      </c>
      <c r="G12" s="452" t="s">
        <v>731</v>
      </c>
      <c r="H12" s="452" t="s">
        <v>755</v>
      </c>
      <c r="I12" s="452" t="s">
        <v>498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641</v>
      </c>
      <c r="F13" s="452" t="s">
        <v>477</v>
      </c>
      <c r="G13" s="452" t="s">
        <v>731</v>
      </c>
      <c r="H13" s="452" t="s">
        <v>755</v>
      </c>
      <c r="I13" s="452" t="s">
        <v>498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641</v>
      </c>
      <c r="F14" s="452" t="s">
        <v>477</v>
      </c>
      <c r="G14" s="452" t="s">
        <v>731</v>
      </c>
      <c r="H14" s="452"/>
      <c r="I14" s="452" t="s">
        <v>498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641</v>
      </c>
      <c r="F15" s="452" t="s">
        <v>477</v>
      </c>
      <c r="G15" s="452" t="s">
        <v>731</v>
      </c>
      <c r="H15" s="452" t="s">
        <v>641</v>
      </c>
      <c r="I15" s="452" t="s">
        <v>498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641</v>
      </c>
      <c r="F16" s="452" t="s">
        <v>683</v>
      </c>
      <c r="G16" s="452" t="s">
        <v>731</v>
      </c>
      <c r="H16" s="452" t="s">
        <v>641</v>
      </c>
      <c r="I16" s="452" t="s">
        <v>761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641</v>
      </c>
      <c r="F17" s="452" t="s">
        <v>759</v>
      </c>
      <c r="G17" s="452" t="s">
        <v>762</v>
      </c>
      <c r="H17" s="452" t="s">
        <v>641</v>
      </c>
      <c r="I17" s="452" t="s">
        <v>761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759</v>
      </c>
      <c r="G18" s="452" t="s">
        <v>763</v>
      </c>
      <c r="H18" s="452" t="s">
        <v>641</v>
      </c>
      <c r="I18" s="452" t="s">
        <v>761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764</v>
      </c>
      <c r="G19" s="452" t="s">
        <v>765</v>
      </c>
      <c r="H19" s="452" t="s">
        <v>641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764</v>
      </c>
      <c r="G20" s="452" t="s">
        <v>765</v>
      </c>
      <c r="H20" s="452" t="s">
        <v>641</v>
      </c>
      <c r="I20" s="452" t="s">
        <v>755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766</v>
      </c>
      <c r="G21" s="452" t="s">
        <v>765</v>
      </c>
      <c r="H21" s="452"/>
      <c r="I21" s="452" t="s">
        <v>755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767</v>
      </c>
      <c r="F22" s="452" t="s">
        <v>339</v>
      </c>
      <c r="G22" s="452" t="s">
        <v>668</v>
      </c>
      <c r="H22" s="452"/>
      <c r="I22" s="452" t="s">
        <v>755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767</v>
      </c>
      <c r="F23" s="452" t="s">
        <v>768</v>
      </c>
      <c r="G23" s="452" t="s">
        <v>63</v>
      </c>
      <c r="H23" s="452"/>
      <c r="I23" s="452" t="s">
        <v>755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767</v>
      </c>
      <c r="F24" s="452" t="s">
        <v>768</v>
      </c>
      <c r="G24" s="452" t="s">
        <v>63</v>
      </c>
      <c r="H24" s="452"/>
      <c r="I24" s="452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767</v>
      </c>
      <c r="F25" s="452" t="s">
        <v>768</v>
      </c>
      <c r="G25" s="452" t="s">
        <v>63</v>
      </c>
      <c r="H25" s="452"/>
      <c r="I25" s="452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767</v>
      </c>
      <c r="F26" s="452" t="s">
        <v>768</v>
      </c>
      <c r="G26" s="452" t="s">
        <v>63</v>
      </c>
      <c r="H26" s="452" t="s">
        <v>755</v>
      </c>
      <c r="I26" s="452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767</v>
      </c>
      <c r="F27" s="452" t="s">
        <v>768</v>
      </c>
      <c r="G27" s="452" t="s">
        <v>63</v>
      </c>
      <c r="H27" s="452" t="s">
        <v>755</v>
      </c>
      <c r="I27" s="452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746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770</v>
      </c>
      <c r="K5" s="223" t="s">
        <v>771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494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755</v>
      </c>
      <c r="F11" s="452" t="s">
        <v>53</v>
      </c>
      <c r="G11" s="306"/>
      <c r="H11" s="306" t="s">
        <v>772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773</v>
      </c>
      <c r="F12" s="452" t="s">
        <v>53</v>
      </c>
      <c r="G12" s="306"/>
      <c r="H12" s="306" t="s">
        <v>755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774</v>
      </c>
      <c r="F13" s="452" t="s">
        <v>53</v>
      </c>
      <c r="G13" s="452"/>
      <c r="H13" s="306" t="s">
        <v>755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775</v>
      </c>
      <c r="F14" s="452" t="s">
        <v>53</v>
      </c>
      <c r="G14" s="452"/>
      <c r="H14" s="306" t="s">
        <v>755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775</v>
      </c>
      <c r="F15" s="452" t="s">
        <v>776</v>
      </c>
      <c r="G15" s="452"/>
      <c r="H15" s="306" t="s">
        <v>755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775</v>
      </c>
      <c r="F16" s="452" t="s">
        <v>776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777</v>
      </c>
      <c r="F17" s="452" t="s">
        <v>776</v>
      </c>
      <c r="G17" s="452" t="s">
        <v>498</v>
      </c>
      <c r="H17" s="452" t="s">
        <v>778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755</v>
      </c>
      <c r="F18" s="452" t="s">
        <v>498</v>
      </c>
      <c r="G18" s="452" t="s">
        <v>498</v>
      </c>
      <c r="H18" s="452" t="s">
        <v>778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755</v>
      </c>
      <c r="F19" s="452" t="s">
        <v>498</v>
      </c>
      <c r="G19" s="452" t="s">
        <v>498</v>
      </c>
      <c r="H19" s="452" t="s">
        <v>778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755</v>
      </c>
      <c r="F20" s="452" t="s">
        <v>779</v>
      </c>
      <c r="G20" s="452" t="s">
        <v>498</v>
      </c>
      <c r="H20" s="452" t="s">
        <v>778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780</v>
      </c>
      <c r="F21" s="452" t="s">
        <v>779</v>
      </c>
      <c r="G21" s="452" t="s">
        <v>498</v>
      </c>
      <c r="H21" s="452" t="s">
        <v>778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371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781</v>
      </c>
      <c r="G22" s="452" t="s">
        <v>498</v>
      </c>
      <c r="H22" s="452" t="s">
        <v>778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714</v>
      </c>
      <c r="G23" s="452" t="s">
        <v>782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714</v>
      </c>
      <c r="G24" s="452" t="s">
        <v>782</v>
      </c>
      <c r="H24" s="452" t="s">
        <v>755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714</v>
      </c>
      <c r="G25" s="452" t="s">
        <v>783</v>
      </c>
      <c r="H25" s="452" t="s">
        <v>755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714</v>
      </c>
      <c r="G26" s="452" t="s">
        <v>744</v>
      </c>
      <c r="H26" s="452" t="s">
        <v>755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714</v>
      </c>
      <c r="G27" s="452" t="s">
        <v>783</v>
      </c>
      <c r="H27" s="452" t="s">
        <v>755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746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785</v>
      </c>
      <c r="F5" s="223" t="s">
        <v>786</v>
      </c>
      <c r="G5" s="223" t="s">
        <v>787</v>
      </c>
      <c r="H5" s="223" t="s">
        <v>788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282" t="s">
        <v>792</v>
      </c>
      <c r="I6" s="282" t="s">
        <v>792</v>
      </c>
      <c r="J6" s="456"/>
      <c r="K6" s="457"/>
      <c r="L6" s="61"/>
      <c r="M6" s="424" t="s">
        <v>755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283</v>
      </c>
      <c r="F7" s="452" t="s">
        <v>755</v>
      </c>
      <c r="G7" s="306" t="s">
        <v>283</v>
      </c>
      <c r="H7" s="306" t="s">
        <v>283</v>
      </c>
      <c r="I7" s="306" t="s">
        <v>793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283</v>
      </c>
      <c r="F8" s="452" t="s">
        <v>755</v>
      </c>
      <c r="G8" s="306" t="s">
        <v>283</v>
      </c>
      <c r="H8" s="306" t="s">
        <v>283</v>
      </c>
      <c r="I8" s="306" t="s">
        <v>793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283</v>
      </c>
      <c r="F9" s="452" t="s">
        <v>755</v>
      </c>
      <c r="G9" s="306" t="s">
        <v>283</v>
      </c>
      <c r="H9" s="306" t="s">
        <v>283</v>
      </c>
      <c r="I9" s="306" t="s">
        <v>793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283</v>
      </c>
      <c r="F10" s="452" t="s">
        <v>755</v>
      </c>
      <c r="G10" s="306" t="s">
        <v>283</v>
      </c>
      <c r="H10" s="306" t="s">
        <v>283</v>
      </c>
      <c r="I10" s="306" t="s">
        <v>795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283</v>
      </c>
      <c r="F11" s="452" t="s">
        <v>755</v>
      </c>
      <c r="G11" s="306" t="s">
        <v>454</v>
      </c>
      <c r="H11" s="452" t="s">
        <v>283</v>
      </c>
      <c r="I11" s="306" t="s">
        <v>796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283</v>
      </c>
      <c r="F12" s="452" t="s">
        <v>755</v>
      </c>
      <c r="G12" s="306" t="s">
        <v>454</v>
      </c>
      <c r="H12" s="452" t="s">
        <v>283</v>
      </c>
      <c r="I12" s="306" t="s">
        <v>797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283</v>
      </c>
      <c r="F13" s="452"/>
      <c r="G13" s="306" t="s">
        <v>454</v>
      </c>
      <c r="H13" s="452" t="s">
        <v>283</v>
      </c>
      <c r="I13" s="306" t="s">
        <v>797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283</v>
      </c>
      <c r="F14" s="452"/>
      <c r="G14" s="306" t="s">
        <v>799</v>
      </c>
      <c r="H14" s="452" t="s">
        <v>800</v>
      </c>
      <c r="I14" s="306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283</v>
      </c>
      <c r="F15" s="452"/>
      <c r="G15" s="306" t="s">
        <v>799</v>
      </c>
      <c r="H15" s="452" t="s">
        <v>802</v>
      </c>
      <c r="I15" s="452" t="s">
        <v>412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412</v>
      </c>
      <c r="F16" s="452" t="s">
        <v>67</v>
      </c>
      <c r="G16" s="306" t="s">
        <v>799</v>
      </c>
      <c r="H16" s="452" t="s">
        <v>802</v>
      </c>
      <c r="I16" s="452" t="s">
        <v>412</v>
      </c>
      <c r="J16" s="458"/>
      <c r="K16" s="460"/>
      <c r="L16" s="61"/>
      <c r="M16" s="414" t="s">
        <v>803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412</v>
      </c>
      <c r="F17" s="452" t="s">
        <v>67</v>
      </c>
      <c r="G17" s="452" t="s">
        <v>291</v>
      </c>
      <c r="H17" s="452" t="s">
        <v>802</v>
      </c>
      <c r="I17" s="452" t="s">
        <v>412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/>
      <c r="G18" s="452" t="s">
        <v>291</v>
      </c>
      <c r="H18" s="452" t="s">
        <v>805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806</v>
      </c>
      <c r="F19" s="452" t="s">
        <v>67</v>
      </c>
      <c r="G19" s="306" t="s">
        <v>807</v>
      </c>
      <c r="H19" s="452" t="s">
        <v>412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806</v>
      </c>
      <c r="F20" s="452" t="s">
        <v>67</v>
      </c>
      <c r="G20" s="306" t="s">
        <v>807</v>
      </c>
      <c r="H20" s="452" t="s">
        <v>412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806</v>
      </c>
      <c r="F21" s="452" t="s">
        <v>67</v>
      </c>
      <c r="G21" s="306" t="s">
        <v>807</v>
      </c>
      <c r="H21" s="452" t="s">
        <v>808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/>
      <c r="G22" s="452" t="s">
        <v>810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/>
      <c r="G23" s="452" t="s">
        <v>811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809</v>
      </c>
      <c r="F24" s="452"/>
      <c r="G24" s="452" t="s">
        <v>811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812</v>
      </c>
    </row>
    <row r="49" spans="2:15" x14ac:dyDescent="0.2">
      <c r="B49" s="387" t="s">
        <v>136</v>
      </c>
      <c r="D49" t="s">
        <v>813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815</v>
      </c>
      <c r="H5" s="452" t="s">
        <v>803</v>
      </c>
      <c r="I5" s="223" t="s">
        <v>816</v>
      </c>
      <c r="J5" s="223" t="s">
        <v>817</v>
      </c>
      <c r="K5" s="223" t="s">
        <v>818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819</v>
      </c>
      <c r="F6" s="282" t="s">
        <v>819</v>
      </c>
      <c r="G6" s="282" t="s">
        <v>819</v>
      </c>
      <c r="H6" s="452" t="s">
        <v>803</v>
      </c>
      <c r="I6" s="282" t="s">
        <v>819</v>
      </c>
      <c r="J6" s="456"/>
      <c r="K6" s="457"/>
      <c r="L6" s="61"/>
      <c r="M6" s="424" t="s">
        <v>755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755</v>
      </c>
      <c r="F7" s="452" t="s">
        <v>755</v>
      </c>
      <c r="G7" s="306" t="s">
        <v>820</v>
      </c>
      <c r="H7" s="452" t="s">
        <v>803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755</v>
      </c>
      <c r="F8" s="452" t="s">
        <v>755</v>
      </c>
      <c r="G8" s="306" t="s">
        <v>820</v>
      </c>
      <c r="H8" s="452" t="s">
        <v>803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755</v>
      </c>
      <c r="F9" s="452" t="s">
        <v>53</v>
      </c>
      <c r="G9" s="306" t="s">
        <v>821</v>
      </c>
      <c r="H9" s="452" t="s">
        <v>803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755</v>
      </c>
      <c r="F10" s="452" t="s">
        <v>53</v>
      </c>
      <c r="G10" s="306" t="s">
        <v>821</v>
      </c>
      <c r="H10" s="452" t="s">
        <v>803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755</v>
      </c>
      <c r="F11" s="452" t="s">
        <v>53</v>
      </c>
      <c r="G11" s="306" t="s">
        <v>821</v>
      </c>
      <c r="H11" s="452" t="s">
        <v>803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822</v>
      </c>
      <c r="H12" s="452" t="s">
        <v>803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822</v>
      </c>
      <c r="H13" s="452" t="s">
        <v>803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823</v>
      </c>
      <c r="G14" s="452" t="s">
        <v>820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824</v>
      </c>
      <c r="G15" s="452" t="s">
        <v>820</v>
      </c>
      <c r="H15" s="452" t="s">
        <v>62</v>
      </c>
      <c r="I15" s="452" t="s">
        <v>412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824</v>
      </c>
      <c r="G16" s="452" t="s">
        <v>825</v>
      </c>
      <c r="H16" s="452" t="s">
        <v>800</v>
      </c>
      <c r="I16" s="452" t="s">
        <v>412</v>
      </c>
      <c r="J16" s="458"/>
      <c r="K16" s="460"/>
      <c r="L16" s="61"/>
      <c r="M16" s="414" t="s">
        <v>803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826</v>
      </c>
      <c r="F17" s="452" t="s">
        <v>824</v>
      </c>
      <c r="G17" s="452" t="s">
        <v>827</v>
      </c>
      <c r="H17" s="452" t="s">
        <v>828</v>
      </c>
      <c r="I17" s="452" t="s">
        <v>412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830</v>
      </c>
      <c r="G18" s="452" t="s">
        <v>831</v>
      </c>
      <c r="H18" s="452" t="s">
        <v>828</v>
      </c>
      <c r="I18" s="452" t="s">
        <v>412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830</v>
      </c>
      <c r="G19" s="452" t="s">
        <v>367</v>
      </c>
      <c r="H19" s="452" t="s">
        <v>828</v>
      </c>
      <c r="I19" s="452" t="s">
        <v>412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829</v>
      </c>
      <c r="F20" s="452" t="s">
        <v>832</v>
      </c>
      <c r="G20" s="452" t="s">
        <v>367</v>
      </c>
      <c r="H20" s="452" t="s">
        <v>833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836</v>
      </c>
      <c r="F21" s="452" t="s">
        <v>832</v>
      </c>
      <c r="G21" s="452" t="s">
        <v>68</v>
      </c>
      <c r="H21" s="452" t="s">
        <v>833</v>
      </c>
      <c r="I21" s="452" t="s">
        <v>837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838</v>
      </c>
      <c r="F22" s="452" t="s">
        <v>839</v>
      </c>
      <c r="G22" s="452" t="s">
        <v>344</v>
      </c>
      <c r="H22" s="452" t="s">
        <v>521</v>
      </c>
      <c r="I22" s="452" t="s">
        <v>412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838</v>
      </c>
      <c r="F23" s="452" t="s">
        <v>840</v>
      </c>
      <c r="G23" s="452" t="s">
        <v>344</v>
      </c>
      <c r="H23" s="452" t="s">
        <v>521</v>
      </c>
      <c r="I23" s="452" t="s">
        <v>412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840</v>
      </c>
      <c r="G24" s="452" t="s">
        <v>57</v>
      </c>
      <c r="H24" s="452" t="s">
        <v>521</v>
      </c>
      <c r="I24" s="452" t="s">
        <v>412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840</v>
      </c>
      <c r="G25" s="452" t="s">
        <v>57</v>
      </c>
      <c r="H25" s="452" t="s">
        <v>841</v>
      </c>
      <c r="I25" s="452" t="s">
        <v>412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840</v>
      </c>
      <c r="G26" s="452"/>
      <c r="H26" s="452" t="s">
        <v>841</v>
      </c>
      <c r="I26" s="452" t="s">
        <v>412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812</v>
      </c>
    </row>
    <row r="49" spans="2:15" x14ac:dyDescent="0.2">
      <c r="B49" s="387" t="s">
        <v>136</v>
      </c>
      <c r="D49" t="s">
        <v>813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456"/>
      <c r="K6" s="457"/>
      <c r="L6" s="61"/>
      <c r="M6" s="424" t="s">
        <v>755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755</v>
      </c>
      <c r="F9" s="452" t="s">
        <v>412</v>
      </c>
      <c r="G9" s="306" t="s">
        <v>846</v>
      </c>
      <c r="H9" s="306" t="s">
        <v>57</v>
      </c>
      <c r="I9" s="306" t="s">
        <v>710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755</v>
      </c>
      <c r="F10" s="452" t="s">
        <v>847</v>
      </c>
      <c r="G10" s="306" t="s">
        <v>846</v>
      </c>
      <c r="H10" s="306" t="s">
        <v>848</v>
      </c>
      <c r="I10" s="306" t="s">
        <v>710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755</v>
      </c>
      <c r="F11" s="452" t="s">
        <v>56</v>
      </c>
      <c r="G11" s="306" t="s">
        <v>290</v>
      </c>
      <c r="H11" s="452" t="s">
        <v>755</v>
      </c>
      <c r="I11" s="306" t="s">
        <v>710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755</v>
      </c>
      <c r="F12" s="452" t="s">
        <v>849</v>
      </c>
      <c r="G12" s="452" t="s">
        <v>56</v>
      </c>
      <c r="H12" s="452" t="s">
        <v>850</v>
      </c>
      <c r="I12" s="306" t="s">
        <v>710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755</v>
      </c>
      <c r="F13" s="452" t="s">
        <v>849</v>
      </c>
      <c r="G13" s="452" t="s">
        <v>56</v>
      </c>
      <c r="H13" s="452" t="s">
        <v>850</v>
      </c>
      <c r="I13" s="306" t="s">
        <v>710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755</v>
      </c>
      <c r="F14" s="452" t="s">
        <v>849</v>
      </c>
      <c r="G14" s="452" t="s">
        <v>851</v>
      </c>
      <c r="H14" s="452" t="s">
        <v>56</v>
      </c>
      <c r="I14" s="452" t="s">
        <v>852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755</v>
      </c>
      <c r="F15" s="452" t="s">
        <v>849</v>
      </c>
      <c r="G15" s="452" t="s">
        <v>853</v>
      </c>
      <c r="H15" s="452" t="s">
        <v>779</v>
      </c>
      <c r="I15" s="452" t="s">
        <v>852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755</v>
      </c>
      <c r="F16" s="452" t="s">
        <v>849</v>
      </c>
      <c r="G16" s="452" t="s">
        <v>853</v>
      </c>
      <c r="H16" s="452" t="s">
        <v>854</v>
      </c>
      <c r="I16" s="452" t="s">
        <v>855</v>
      </c>
      <c r="J16" s="458"/>
      <c r="K16" s="460"/>
      <c r="L16" s="61"/>
      <c r="M16" s="414" t="s">
        <v>803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856</v>
      </c>
      <c r="F17" s="452" t="s">
        <v>857</v>
      </c>
      <c r="G17" s="452" t="s">
        <v>851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 t="s">
        <v>857</v>
      </c>
      <c r="G18" s="452" t="s">
        <v>851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803</v>
      </c>
      <c r="F19" s="452" t="s">
        <v>857</v>
      </c>
      <c r="G19" s="452" t="s">
        <v>851</v>
      </c>
      <c r="H19" s="452" t="s">
        <v>858</v>
      </c>
      <c r="I19" s="452" t="s">
        <v>860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857</v>
      </c>
      <c r="G20" s="452" t="s">
        <v>851</v>
      </c>
      <c r="H20" s="452" t="s">
        <v>858</v>
      </c>
      <c r="I20" s="452" t="s">
        <v>862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857</v>
      </c>
      <c r="G21" s="452" t="s">
        <v>56</v>
      </c>
      <c r="H21" s="452" t="s">
        <v>412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864</v>
      </c>
      <c r="G22" s="452" t="s">
        <v>339</v>
      </c>
      <c r="H22" s="452" t="s">
        <v>412</v>
      </c>
      <c r="I22" s="452" t="s">
        <v>841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864</v>
      </c>
      <c r="G23" s="452" t="s">
        <v>339</v>
      </c>
      <c r="H23" s="452" t="s">
        <v>865</v>
      </c>
      <c r="I23" s="452" t="s">
        <v>841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864</v>
      </c>
      <c r="G24" s="452" t="s">
        <v>339</v>
      </c>
      <c r="H24" s="452" t="s">
        <v>865</v>
      </c>
      <c r="I24" s="452" t="s">
        <v>841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864</v>
      </c>
      <c r="G25" s="452" t="s">
        <v>339</v>
      </c>
      <c r="H25" s="452" t="s">
        <v>56</v>
      </c>
      <c r="I25" s="452" t="s">
        <v>841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867</v>
      </c>
      <c r="G26" s="452" t="s">
        <v>339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868</v>
      </c>
    </row>
    <row r="49" spans="2:15" x14ac:dyDescent="0.2">
      <c r="B49" s="387" t="s">
        <v>136</v>
      </c>
      <c r="D49" t="s">
        <v>869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871</v>
      </c>
      <c r="F5" s="223" t="s">
        <v>872</v>
      </c>
      <c r="G5" s="223" t="s">
        <v>873</v>
      </c>
      <c r="H5" s="223" t="s">
        <v>874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876</v>
      </c>
      <c r="G6" s="282" t="s">
        <v>877</v>
      </c>
      <c r="H6" s="282" t="s">
        <v>878</v>
      </c>
      <c r="I6" s="282" t="s">
        <v>879</v>
      </c>
      <c r="J6" s="456" t="s">
        <v>880</v>
      </c>
      <c r="K6" s="457"/>
      <c r="L6" s="61"/>
      <c r="M6" s="424" t="s">
        <v>755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876</v>
      </c>
      <c r="G7" s="306" t="s">
        <v>474</v>
      </c>
      <c r="H7" s="306" t="s">
        <v>881</v>
      </c>
      <c r="I7" s="306" t="s">
        <v>474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876</v>
      </c>
      <c r="G8" s="306" t="s">
        <v>474</v>
      </c>
      <c r="H8" s="306" t="s">
        <v>881</v>
      </c>
      <c r="I8" s="306" t="s">
        <v>474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876</v>
      </c>
      <c r="G9" s="306" t="s">
        <v>474</v>
      </c>
      <c r="H9" s="306" t="s">
        <v>881</v>
      </c>
      <c r="I9" s="306" t="s">
        <v>474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876</v>
      </c>
      <c r="G10" s="306" t="s">
        <v>474</v>
      </c>
      <c r="H10" s="306" t="s">
        <v>67</v>
      </c>
      <c r="I10" s="306" t="s">
        <v>474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882</v>
      </c>
      <c r="H11" s="452"/>
      <c r="I11" s="452" t="s">
        <v>883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882</v>
      </c>
      <c r="H12" s="452"/>
      <c r="I12" s="452" t="s">
        <v>883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882</v>
      </c>
      <c r="H13" s="452"/>
      <c r="I13" s="452" t="s">
        <v>883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882</v>
      </c>
      <c r="H14" s="452"/>
      <c r="I14" s="452" t="s">
        <v>884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882</v>
      </c>
      <c r="H15" s="452"/>
      <c r="I15" s="452" t="s">
        <v>884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883</v>
      </c>
      <c r="G16" s="452" t="s">
        <v>882</v>
      </c>
      <c r="H16" s="452" t="s">
        <v>885</v>
      </c>
      <c r="I16" s="452" t="s">
        <v>884</v>
      </c>
      <c r="J16" s="458"/>
      <c r="K16" s="460"/>
      <c r="L16" s="61"/>
      <c r="M16" s="414" t="s">
        <v>803</v>
      </c>
      <c r="N16" s="417">
        <f>COUNTIF(E7:I27, "*Casey*")/2</f>
        <v>1.5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886</v>
      </c>
      <c r="G17" s="452" t="s">
        <v>887</v>
      </c>
      <c r="H17" s="452" t="s">
        <v>885</v>
      </c>
      <c r="I17" s="452" t="s">
        <v>886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886</v>
      </c>
      <c r="G18" s="452" t="s">
        <v>887</v>
      </c>
      <c r="H18" s="452" t="s">
        <v>885</v>
      </c>
      <c r="I18" s="452" t="s">
        <v>886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889</v>
      </c>
      <c r="F19" s="452" t="s">
        <v>890</v>
      </c>
      <c r="G19" s="452" t="s">
        <v>887</v>
      </c>
      <c r="H19" s="452" t="s">
        <v>885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889</v>
      </c>
      <c r="F20" s="452" t="s">
        <v>327</v>
      </c>
      <c r="G20" s="452" t="s">
        <v>887</v>
      </c>
      <c r="H20" s="452" t="s">
        <v>885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889</v>
      </c>
      <c r="F21" s="452" t="s">
        <v>327</v>
      </c>
      <c r="G21" s="452" t="s">
        <v>887</v>
      </c>
      <c r="H21" s="452" t="s">
        <v>885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889</v>
      </c>
      <c r="F22" s="452" t="s">
        <v>890</v>
      </c>
      <c r="G22" s="452" t="s">
        <v>891</v>
      </c>
      <c r="H22" s="452" t="s">
        <v>885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889</v>
      </c>
      <c r="F23" s="452" t="s">
        <v>841</v>
      </c>
      <c r="G23" s="452" t="s">
        <v>891</v>
      </c>
      <c r="H23" s="452" t="s">
        <v>885</v>
      </c>
      <c r="I23" s="452" t="s">
        <v>886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889</v>
      </c>
      <c r="F24" s="452" t="s">
        <v>841</v>
      </c>
      <c r="G24" s="452" t="s">
        <v>891</v>
      </c>
      <c r="H24" s="452" t="s">
        <v>885</v>
      </c>
      <c r="I24" s="452" t="s">
        <v>886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327</v>
      </c>
      <c r="F25" s="452" t="s">
        <v>841</v>
      </c>
      <c r="G25" s="452" t="s">
        <v>882</v>
      </c>
      <c r="H25" s="452" t="s">
        <v>885</v>
      </c>
      <c r="I25" s="452" t="s">
        <v>886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327</v>
      </c>
      <c r="F26" s="452" t="s">
        <v>886</v>
      </c>
      <c r="G26" s="452" t="s">
        <v>891</v>
      </c>
      <c r="H26" s="452" t="s">
        <v>885</v>
      </c>
      <c r="I26" s="452" t="s">
        <v>886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892</v>
      </c>
    </row>
    <row r="49" spans="2:15" x14ac:dyDescent="0.2">
      <c r="B49" s="387" t="s">
        <v>136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 t="s">
        <v>897</v>
      </c>
      <c r="H5" s="223" t="s">
        <v>898</v>
      </c>
      <c r="I5" s="223" t="s">
        <v>899</v>
      </c>
      <c r="J5" s="223" t="s">
        <v>900</v>
      </c>
      <c r="K5" s="223" t="s">
        <v>901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902</v>
      </c>
      <c r="F6" s="282" t="s">
        <v>902</v>
      </c>
      <c r="G6" s="282" t="s">
        <v>902</v>
      </c>
      <c r="H6" s="282" t="s">
        <v>902</v>
      </c>
      <c r="I6" s="282" t="s">
        <v>902</v>
      </c>
      <c r="J6" s="392"/>
      <c r="K6" s="276"/>
      <c r="L6" s="61"/>
      <c r="M6" s="424" t="s">
        <v>755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903</v>
      </c>
      <c r="F7" s="452" t="s">
        <v>904</v>
      </c>
      <c r="G7" s="306" t="s">
        <v>290</v>
      </c>
      <c r="H7" s="306" t="s">
        <v>67</v>
      </c>
      <c r="I7" s="372" t="s">
        <v>905</v>
      </c>
      <c r="J7" s="393" t="s">
        <v>906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904</v>
      </c>
      <c r="F8" s="452" t="s">
        <v>907</v>
      </c>
      <c r="G8" s="306" t="s">
        <v>290</v>
      </c>
      <c r="H8" s="306" t="s">
        <v>67</v>
      </c>
      <c r="I8" s="372" t="s">
        <v>905</v>
      </c>
      <c r="J8" s="393" t="s">
        <v>906</v>
      </c>
      <c r="K8" s="300"/>
      <c r="L8" s="61"/>
      <c r="M8" s="414" t="s">
        <v>54</v>
      </c>
      <c r="N8" s="417">
        <f>COUNTIF(E7:I27, "*YZ*")/2</f>
        <v>0</v>
      </c>
      <c r="O8" s="419" t="s">
        <v>294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904</v>
      </c>
      <c r="F9" s="452" t="s">
        <v>907</v>
      </c>
      <c r="G9" s="306" t="s">
        <v>290</v>
      </c>
      <c r="H9" s="306" t="s">
        <v>67</v>
      </c>
      <c r="I9" s="372" t="s">
        <v>905</v>
      </c>
      <c r="J9" s="393" t="s">
        <v>906</v>
      </c>
      <c r="K9" s="300" t="s">
        <v>258</v>
      </c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907</v>
      </c>
      <c r="F10" s="452" t="s">
        <v>907</v>
      </c>
      <c r="G10" s="306" t="s">
        <v>290</v>
      </c>
      <c r="H10" s="306" t="s">
        <v>67</v>
      </c>
      <c r="I10" s="372" t="s">
        <v>905</v>
      </c>
      <c r="J10" s="393" t="s">
        <v>906</v>
      </c>
      <c r="K10" s="300" t="s">
        <v>908</v>
      </c>
      <c r="L10" s="61"/>
      <c r="M10" s="414" t="s">
        <v>56</v>
      </c>
      <c r="N10" s="417">
        <f>COUNTIF(E7:I27, "*Alex*")/2</f>
        <v>0</v>
      </c>
      <c r="O10" s="419" t="s">
        <v>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907</v>
      </c>
      <c r="F11" s="452" t="s">
        <v>907</v>
      </c>
      <c r="G11" s="306" t="s">
        <v>367</v>
      </c>
      <c r="H11" s="372" t="s">
        <v>68</v>
      </c>
      <c r="I11" s="306" t="s">
        <v>68</v>
      </c>
      <c r="J11" s="393" t="s">
        <v>906</v>
      </c>
      <c r="K11" s="300" t="s">
        <v>908</v>
      </c>
      <c r="L11" s="61"/>
      <c r="M11" s="414" t="s">
        <v>57</v>
      </c>
      <c r="N11" s="417">
        <f>COUNTIF(E7:I27, "*Rafi*")/2</f>
        <v>0</v>
      </c>
      <c r="O11" s="419" t="s">
        <v>845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907</v>
      </c>
      <c r="F12" s="452" t="s">
        <v>907</v>
      </c>
      <c r="G12" s="306" t="s">
        <v>367</v>
      </c>
      <c r="H12" s="372" t="s">
        <v>68</v>
      </c>
      <c r="I12" s="306" t="s">
        <v>68</v>
      </c>
      <c r="J12" s="393" t="s">
        <v>906</v>
      </c>
      <c r="K12" s="300" t="s">
        <v>908</v>
      </c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907</v>
      </c>
      <c r="F13" s="452" t="s">
        <v>907</v>
      </c>
      <c r="G13" s="306" t="s">
        <v>367</v>
      </c>
      <c r="H13" s="372" t="s">
        <v>68</v>
      </c>
      <c r="I13" s="306" t="s">
        <v>68</v>
      </c>
      <c r="J13" s="393" t="s">
        <v>906</v>
      </c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907</v>
      </c>
      <c r="F14" s="452" t="s">
        <v>910</v>
      </c>
      <c r="G14" s="306" t="s">
        <v>367</v>
      </c>
      <c r="H14" s="372" t="s">
        <v>68</v>
      </c>
      <c r="I14" s="306" t="s">
        <v>68</v>
      </c>
      <c r="J14" s="393" t="s">
        <v>906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907</v>
      </c>
      <c r="F15" s="452" t="s">
        <v>912</v>
      </c>
      <c r="G15" s="306" t="s">
        <v>367</v>
      </c>
      <c r="H15" s="372" t="s">
        <v>68</v>
      </c>
      <c r="I15" s="306" t="s">
        <v>68</v>
      </c>
      <c r="J15" s="393" t="s">
        <v>906</v>
      </c>
      <c r="K15" s="30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907</v>
      </c>
      <c r="F16" s="452" t="s">
        <v>913</v>
      </c>
      <c r="G16" s="306" t="s">
        <v>67</v>
      </c>
      <c r="H16" s="336" t="s">
        <v>367</v>
      </c>
      <c r="I16" s="306" t="s">
        <v>454</v>
      </c>
      <c r="J16" s="393" t="s">
        <v>906</v>
      </c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907</v>
      </c>
      <c r="F17" s="466" t="s">
        <v>914</v>
      </c>
      <c r="G17" s="306" t="s">
        <v>290</v>
      </c>
      <c r="H17" s="336" t="s">
        <v>367</v>
      </c>
      <c r="I17" s="306" t="s">
        <v>454</v>
      </c>
      <c r="J17" s="393" t="s">
        <v>906</v>
      </c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907</v>
      </c>
      <c r="F18" s="466" t="s">
        <v>914</v>
      </c>
      <c r="G18" s="306" t="s">
        <v>290</v>
      </c>
      <c r="H18" s="372" t="s">
        <v>915</v>
      </c>
      <c r="I18" s="306" t="s">
        <v>454</v>
      </c>
      <c r="J18" s="393" t="s">
        <v>906</v>
      </c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907</v>
      </c>
      <c r="F19" s="466" t="s">
        <v>914</v>
      </c>
      <c r="G19" s="306" t="s">
        <v>67</v>
      </c>
      <c r="H19" s="372" t="s">
        <v>915</v>
      </c>
      <c r="I19" s="372" t="s">
        <v>905</v>
      </c>
      <c r="J19" s="393" t="s">
        <v>906</v>
      </c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907</v>
      </c>
      <c r="F20" s="452" t="s">
        <v>66</v>
      </c>
      <c r="G20" s="306" t="s">
        <v>67</v>
      </c>
      <c r="H20" s="372" t="s">
        <v>915</v>
      </c>
      <c r="I20" s="372" t="s">
        <v>905</v>
      </c>
      <c r="J20" s="393" t="s">
        <v>906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907</v>
      </c>
      <c r="F21" s="452" t="s">
        <v>65</v>
      </c>
      <c r="G21" s="306" t="s">
        <v>67</v>
      </c>
      <c r="H21" s="372" t="s">
        <v>915</v>
      </c>
      <c r="I21" s="306" t="s">
        <v>907</v>
      </c>
      <c r="J21" s="393" t="s">
        <v>906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916</v>
      </c>
      <c r="H22" s="372" t="s">
        <v>915</v>
      </c>
      <c r="I22" s="306" t="s">
        <v>907</v>
      </c>
      <c r="J22" s="393" t="s">
        <v>906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506</v>
      </c>
      <c r="G23" s="306" t="s">
        <v>916</v>
      </c>
      <c r="H23" s="372" t="s">
        <v>915</v>
      </c>
      <c r="I23" s="306" t="s">
        <v>917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506</v>
      </c>
      <c r="G24" s="306" t="s">
        <v>916</v>
      </c>
      <c r="H24" s="372" t="s">
        <v>905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907</v>
      </c>
      <c r="F25" s="452" t="s">
        <v>506</v>
      </c>
      <c r="G25" s="306" t="s">
        <v>916</v>
      </c>
      <c r="H25" s="372" t="s">
        <v>905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907</v>
      </c>
      <c r="F26" s="452" t="s">
        <v>506</v>
      </c>
      <c r="G26" s="306" t="s">
        <v>916</v>
      </c>
      <c r="H26" s="372" t="s">
        <v>905</v>
      </c>
      <c r="I26" s="372" t="s">
        <v>917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450</v>
      </c>
      <c r="F6" s="282" t="s">
        <v>450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755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313</v>
      </c>
      <c r="H7" s="306" t="s">
        <v>929</v>
      </c>
      <c r="I7" s="306" t="s">
        <v>313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474</v>
      </c>
      <c r="H8" s="336" t="s">
        <v>474</v>
      </c>
      <c r="I8" s="306" t="s">
        <v>258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474</v>
      </c>
      <c r="H9" s="336" t="s">
        <v>258</v>
      </c>
      <c r="I9" s="306" t="s">
        <v>258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313</v>
      </c>
      <c r="H10" s="336" t="s">
        <v>474</v>
      </c>
      <c r="I10" s="306" t="s">
        <v>258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313</v>
      </c>
      <c r="H11" s="336" t="s">
        <v>930</v>
      </c>
      <c r="I11" s="306" t="s">
        <v>258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313</v>
      </c>
      <c r="H12" s="336" t="s">
        <v>931</v>
      </c>
      <c r="I12" s="306" t="s">
        <v>258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313</v>
      </c>
      <c r="H13" s="336" t="s">
        <v>931</v>
      </c>
      <c r="I13" s="306" t="s">
        <v>258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932</v>
      </c>
      <c r="F14" s="308"/>
      <c r="G14" s="306" t="s">
        <v>313</v>
      </c>
      <c r="H14" s="336" t="s">
        <v>931</v>
      </c>
      <c r="I14" s="306" t="s">
        <v>258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313</v>
      </c>
      <c r="H15" s="336" t="s">
        <v>931</v>
      </c>
      <c r="I15" s="306" t="s">
        <v>258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933</v>
      </c>
      <c r="H16" s="336" t="s">
        <v>931</v>
      </c>
      <c r="I16" s="306" t="s">
        <v>258</v>
      </c>
      <c r="J16" s="393"/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934</v>
      </c>
      <c r="H17" s="372" t="s">
        <v>935</v>
      </c>
      <c r="I17" s="306" t="s">
        <v>258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934</v>
      </c>
      <c r="H18" s="372" t="s">
        <v>935</v>
      </c>
      <c r="I18" s="306" t="s">
        <v>258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258</v>
      </c>
      <c r="H19" s="372" t="s">
        <v>936</v>
      </c>
      <c r="I19" s="306" t="s">
        <v>258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258</v>
      </c>
      <c r="H20" s="372" t="s">
        <v>936</v>
      </c>
      <c r="I20" s="306" t="s">
        <v>258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934</v>
      </c>
      <c r="H21" s="372" t="s">
        <v>936</v>
      </c>
      <c r="I21" s="306" t="s">
        <v>258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934</v>
      </c>
      <c r="H22" s="372" t="s">
        <v>936</v>
      </c>
      <c r="I22" s="306" t="s">
        <v>258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934</v>
      </c>
      <c r="H23" s="372" t="s">
        <v>936</v>
      </c>
      <c r="I23" s="306" t="s">
        <v>258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934</v>
      </c>
      <c r="H24" s="372" t="s">
        <v>936</v>
      </c>
      <c r="I24" s="306" t="s">
        <v>258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933</v>
      </c>
      <c r="H25" s="372" t="s">
        <v>936</v>
      </c>
      <c r="I25" s="306" t="s">
        <v>258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933</v>
      </c>
      <c r="H26" s="372" t="s">
        <v>935</v>
      </c>
      <c r="I26" s="306" t="s">
        <v>258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938</v>
      </c>
      <c r="I27" s="439" t="s">
        <v>939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938</v>
      </c>
      <c r="I28" s="439" t="s">
        <v>939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938</v>
      </c>
      <c r="I29" s="439" t="s">
        <v>939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938</v>
      </c>
      <c r="I30" s="439" t="s">
        <v>939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938</v>
      </c>
      <c r="I31" s="439" t="s">
        <v>939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938</v>
      </c>
      <c r="I32" s="439" t="s">
        <v>939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938</v>
      </c>
      <c r="I33" s="439" t="s">
        <v>939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938</v>
      </c>
      <c r="I34" s="439" t="s">
        <v>939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938</v>
      </c>
      <c r="I35" s="439" t="s">
        <v>939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938</v>
      </c>
      <c r="I36" s="439" t="s">
        <v>939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938</v>
      </c>
      <c r="I37" s="439" t="s">
        <v>939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943</v>
      </c>
      <c r="F6" s="282" t="s">
        <v>943</v>
      </c>
      <c r="G6" s="282" t="s">
        <v>943</v>
      </c>
      <c r="H6" s="282" t="s">
        <v>943</v>
      </c>
      <c r="I6" s="282" t="s">
        <v>943</v>
      </c>
      <c r="J6" s="392"/>
      <c r="K6" s="276"/>
      <c r="L6" s="61"/>
      <c r="M6" s="424" t="s">
        <v>755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474</v>
      </c>
      <c r="F7" s="306" t="s">
        <v>474</v>
      </c>
      <c r="G7" s="306" t="s">
        <v>258</v>
      </c>
      <c r="H7" s="336" t="s">
        <v>474</v>
      </c>
      <c r="I7" s="306" t="s">
        <v>474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474</v>
      </c>
      <c r="F8" s="306" t="s">
        <v>474</v>
      </c>
      <c r="G8" s="306" t="s">
        <v>474</v>
      </c>
      <c r="H8" s="336" t="s">
        <v>474</v>
      </c>
      <c r="I8" s="306" t="s">
        <v>474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474</v>
      </c>
      <c r="F9" s="306" t="s">
        <v>474</v>
      </c>
      <c r="G9" s="306" t="s">
        <v>474</v>
      </c>
      <c r="H9" s="336" t="s">
        <v>945</v>
      </c>
      <c r="I9" s="306" t="s">
        <v>474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474</v>
      </c>
      <c r="F10" s="306" t="s">
        <v>474</v>
      </c>
      <c r="G10" s="306" t="s">
        <v>474</v>
      </c>
      <c r="H10" s="336" t="s">
        <v>945</v>
      </c>
      <c r="I10" s="306" t="s">
        <v>474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474</v>
      </c>
      <c r="F11" s="306" t="s">
        <v>474</v>
      </c>
      <c r="G11" s="306" t="s">
        <v>258</v>
      </c>
      <c r="H11" s="336" t="s">
        <v>946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947</v>
      </c>
      <c r="F12" s="306" t="s">
        <v>474</v>
      </c>
      <c r="G12" s="306" t="s">
        <v>258</v>
      </c>
      <c r="H12" s="336" t="s">
        <v>946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947</v>
      </c>
      <c r="F13" s="306" t="s">
        <v>474</v>
      </c>
      <c r="G13" s="306" t="s">
        <v>258</v>
      </c>
      <c r="H13" s="336" t="s">
        <v>946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947</v>
      </c>
      <c r="F14" s="306" t="s">
        <v>474</v>
      </c>
      <c r="G14" s="306" t="s">
        <v>474</v>
      </c>
      <c r="H14" s="336" t="s">
        <v>949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947</v>
      </c>
      <c r="F15" s="306" t="s">
        <v>474</v>
      </c>
      <c r="G15" s="306" t="s">
        <v>66</v>
      </c>
      <c r="H15" s="336" t="s">
        <v>950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947</v>
      </c>
      <c r="F16" s="306" t="s">
        <v>474</v>
      </c>
      <c r="G16" s="306" t="s">
        <v>66</v>
      </c>
      <c r="H16" s="336" t="s">
        <v>950</v>
      </c>
      <c r="I16" s="306" t="s">
        <v>285</v>
      </c>
      <c r="J16" s="393"/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947</v>
      </c>
      <c r="F17" s="306" t="s">
        <v>951</v>
      </c>
      <c r="G17" s="306" t="s">
        <v>952</v>
      </c>
      <c r="H17" s="336" t="s">
        <v>950</v>
      </c>
      <c r="I17" s="306" t="s">
        <v>953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947</v>
      </c>
      <c r="F18" s="306" t="s">
        <v>954</v>
      </c>
      <c r="G18" s="306" t="s">
        <v>952</v>
      </c>
      <c r="H18" s="336" t="s">
        <v>950</v>
      </c>
      <c r="I18" s="306" t="s">
        <v>953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947</v>
      </c>
      <c r="F19" s="306" t="s">
        <v>954</v>
      </c>
      <c r="G19" s="306" t="s">
        <v>952</v>
      </c>
      <c r="H19" s="336" t="s">
        <v>950</v>
      </c>
      <c r="I19" s="306" t="s">
        <v>955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954</v>
      </c>
      <c r="G20" s="306" t="s">
        <v>952</v>
      </c>
      <c r="H20" s="372" t="s">
        <v>956</v>
      </c>
      <c r="I20" s="306" t="s">
        <v>955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951</v>
      </c>
      <c r="G21" s="306" t="s">
        <v>952</v>
      </c>
      <c r="H21" s="372" t="s">
        <v>956</v>
      </c>
      <c r="I21" s="306" t="s">
        <v>955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951</v>
      </c>
      <c r="G22" s="306" t="s">
        <v>952</v>
      </c>
      <c r="H22" s="372" t="s">
        <v>956</v>
      </c>
      <c r="I22" s="306" t="s">
        <v>955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951</v>
      </c>
      <c r="G23" s="306" t="s">
        <v>952</v>
      </c>
      <c r="H23" s="372" t="s">
        <v>956</v>
      </c>
      <c r="I23" s="306" t="s">
        <v>957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951</v>
      </c>
      <c r="G24" s="306" t="s">
        <v>952</v>
      </c>
      <c r="H24" s="372" t="s">
        <v>956</v>
      </c>
      <c r="I24" s="306" t="s">
        <v>939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958</v>
      </c>
      <c r="G25" s="306" t="s">
        <v>952</v>
      </c>
      <c r="H25" s="372" t="s">
        <v>956</v>
      </c>
      <c r="I25" s="306" t="s">
        <v>939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958</v>
      </c>
      <c r="G26" s="306" t="s">
        <v>952</v>
      </c>
      <c r="H26" s="372" t="s">
        <v>258</v>
      </c>
      <c r="I26" s="306" t="s">
        <v>939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959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960</v>
      </c>
      <c r="F5" s="223" t="s">
        <v>961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43" t="s">
        <v>755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963</v>
      </c>
      <c r="F7" s="306" t="s">
        <v>963</v>
      </c>
      <c r="G7" s="306" t="s">
        <v>963</v>
      </c>
      <c r="H7" s="306" t="s">
        <v>963</v>
      </c>
      <c r="I7" s="306" t="s">
        <v>963</v>
      </c>
      <c r="J7" s="393"/>
      <c r="K7" s="301" t="s">
        <v>258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963</v>
      </c>
      <c r="F8" s="306" t="s">
        <v>283</v>
      </c>
      <c r="G8" s="306" t="s">
        <v>66</v>
      </c>
      <c r="H8" s="306" t="s">
        <v>964</v>
      </c>
      <c r="I8" s="306" t="s">
        <v>474</v>
      </c>
      <c r="J8" s="393"/>
      <c r="K8" s="300" t="s">
        <v>258</v>
      </c>
      <c r="L8" s="61"/>
      <c r="M8" s="446" t="s">
        <v>54</v>
      </c>
      <c r="N8" s="440">
        <f>COUNTIF(E7:I27, "*YZ*")/2</f>
        <v>2</v>
      </c>
      <c r="O8" s="447" t="s">
        <v>371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964</v>
      </c>
      <c r="I9" s="306" t="s">
        <v>474</v>
      </c>
      <c r="J9" s="393"/>
      <c r="K9" s="300" t="s">
        <v>258</v>
      </c>
      <c r="L9" s="61"/>
      <c r="M9" s="446" t="s">
        <v>55</v>
      </c>
      <c r="N9" s="440">
        <f>COUNTIF(E7:I27, "*James*")/2</f>
        <v>0</v>
      </c>
      <c r="O9" s="447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501</v>
      </c>
      <c r="G10" s="306" t="s">
        <v>66</v>
      </c>
      <c r="H10" s="306" t="s">
        <v>964</v>
      </c>
      <c r="I10" s="306" t="s">
        <v>965</v>
      </c>
      <c r="J10" s="393"/>
      <c r="K10" s="300" t="s">
        <v>258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283</v>
      </c>
      <c r="F11" s="306" t="s">
        <v>501</v>
      </c>
      <c r="G11" s="306" t="s">
        <v>53</v>
      </c>
      <c r="H11" s="372" t="s">
        <v>58</v>
      </c>
      <c r="I11" s="306" t="s">
        <v>388</v>
      </c>
      <c r="J11" s="393"/>
      <c r="K11" s="300" t="s">
        <v>258</v>
      </c>
      <c r="L11" s="61"/>
      <c r="M11" s="446" t="s">
        <v>57</v>
      </c>
      <c r="N11" s="440">
        <f>COUNTIF(E7:I27, "*Rafi*")/2</f>
        <v>0</v>
      </c>
      <c r="O11" s="447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258</v>
      </c>
      <c r="F12" s="306" t="s">
        <v>501</v>
      </c>
      <c r="G12" s="306" t="s">
        <v>53</v>
      </c>
      <c r="H12" s="372" t="s">
        <v>58</v>
      </c>
      <c r="I12" s="306" t="s">
        <v>388</v>
      </c>
      <c r="J12" s="393"/>
      <c r="K12" s="300" t="s">
        <v>258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258</v>
      </c>
      <c r="F13" s="306" t="s">
        <v>501</v>
      </c>
      <c r="G13" s="306" t="s">
        <v>755</v>
      </c>
      <c r="H13" s="372" t="s">
        <v>58</v>
      </c>
      <c r="I13" s="306" t="s">
        <v>388</v>
      </c>
      <c r="J13" s="393"/>
      <c r="K13" s="300" t="s">
        <v>258</v>
      </c>
      <c r="L13" s="61"/>
      <c r="M13" s="446" t="s">
        <v>59</v>
      </c>
      <c r="N13" s="440">
        <f>COUNTIF(E7:I27, "*Nicholas*")/2</f>
        <v>0</v>
      </c>
      <c r="O13" s="447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258</v>
      </c>
      <c r="F14" s="306" t="s">
        <v>831</v>
      </c>
      <c r="G14" s="306" t="s">
        <v>755</v>
      </c>
      <c r="H14" s="372" t="s">
        <v>58</v>
      </c>
      <c r="I14" s="306" t="s">
        <v>388</v>
      </c>
      <c r="J14" s="393" t="s">
        <v>966</v>
      </c>
      <c r="K14" s="300" t="s">
        <v>258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258</v>
      </c>
      <c r="F15" s="306" t="s">
        <v>755</v>
      </c>
      <c r="G15" s="306" t="s">
        <v>755</v>
      </c>
      <c r="H15" s="372" t="s">
        <v>58</v>
      </c>
      <c r="I15" s="306" t="s">
        <v>388</v>
      </c>
      <c r="J15" s="393" t="s">
        <v>966</v>
      </c>
      <c r="K15" s="300" t="s">
        <v>258</v>
      </c>
      <c r="L15" s="61"/>
      <c r="M15" s="446" t="s">
        <v>61</v>
      </c>
      <c r="N15" s="440">
        <f>COUNTIF(E7:I27, "*Tai Wei*")/2</f>
        <v>0</v>
      </c>
      <c r="O15" s="447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258</v>
      </c>
      <c r="F16" s="306" t="s">
        <v>772</v>
      </c>
      <c r="G16" s="306" t="s">
        <v>967</v>
      </c>
      <c r="H16" s="336" t="s">
        <v>968</v>
      </c>
      <c r="I16" s="306" t="s">
        <v>969</v>
      </c>
      <c r="J16" s="393" t="s">
        <v>966</v>
      </c>
      <c r="K16" s="300"/>
      <c r="L16" s="61"/>
      <c r="M16" s="446" t="s">
        <v>803</v>
      </c>
      <c r="N16" s="440">
        <f>COUNTIF(E7:I27, "*Casey*")/2</f>
        <v>0</v>
      </c>
      <c r="O16" s="447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258</v>
      </c>
      <c r="F17" s="306" t="s">
        <v>772</v>
      </c>
      <c r="G17" s="306" t="s">
        <v>967</v>
      </c>
      <c r="H17" s="336" t="s">
        <v>968</v>
      </c>
      <c r="I17" s="306" t="s">
        <v>970</v>
      </c>
      <c r="J17" s="393" t="s">
        <v>966</v>
      </c>
      <c r="K17" s="300"/>
      <c r="L17" s="61"/>
      <c r="M17" s="446" t="s">
        <v>62</v>
      </c>
      <c r="N17" s="440">
        <f>COUNTIF(E7:I27, "*Vijay*")/2</f>
        <v>0</v>
      </c>
      <c r="O17" s="447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258</v>
      </c>
      <c r="F18" s="306" t="s">
        <v>772</v>
      </c>
      <c r="G18" s="306" t="s">
        <v>967</v>
      </c>
      <c r="H18" s="336" t="s">
        <v>968</v>
      </c>
      <c r="I18" s="306" t="s">
        <v>970</v>
      </c>
      <c r="J18" s="393" t="s">
        <v>966</v>
      </c>
      <c r="K18" s="300"/>
      <c r="L18" s="61"/>
      <c r="M18" s="446" t="s">
        <v>63</v>
      </c>
      <c r="N18" s="440">
        <f>COUNTIF(E7:I27, "*Griselda*")/2</f>
        <v>0</v>
      </c>
      <c r="O18" s="447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474</v>
      </c>
      <c r="F19" s="306" t="s">
        <v>772</v>
      </c>
      <c r="G19" s="306" t="s">
        <v>967</v>
      </c>
      <c r="H19" s="336" t="s">
        <v>968</v>
      </c>
      <c r="I19" s="306" t="s">
        <v>474</v>
      </c>
      <c r="J19" s="393" t="s">
        <v>966</v>
      </c>
      <c r="K19" s="300"/>
      <c r="L19" s="61"/>
      <c r="M19" s="446" t="s">
        <v>64</v>
      </c>
      <c r="N19" s="440">
        <f>COUNTIF(E7:I27, "*Haikal*")/2</f>
        <v>0</v>
      </c>
      <c r="O19" s="447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971</v>
      </c>
      <c r="F20" s="306" t="s">
        <v>772</v>
      </c>
      <c r="G20" s="306" t="s">
        <v>967</v>
      </c>
      <c r="H20" s="336" t="s">
        <v>968</v>
      </c>
      <c r="I20" s="306" t="s">
        <v>474</v>
      </c>
      <c r="J20" s="393" t="s">
        <v>966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971</v>
      </c>
      <c r="F21" s="306" t="s">
        <v>533</v>
      </c>
      <c r="G21" s="306" t="s">
        <v>972</v>
      </c>
      <c r="H21" s="336" t="s">
        <v>968</v>
      </c>
      <c r="I21" s="306" t="s">
        <v>474</v>
      </c>
      <c r="J21" s="393" t="s">
        <v>966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973</v>
      </c>
      <c r="F22" s="306" t="s">
        <v>974</v>
      </c>
      <c r="G22" s="306" t="s">
        <v>66</v>
      </c>
      <c r="H22" s="336" t="s">
        <v>968</v>
      </c>
      <c r="I22" s="306" t="s">
        <v>67</v>
      </c>
      <c r="J22" s="393" t="s">
        <v>966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973</v>
      </c>
      <c r="F23" s="306" t="s">
        <v>974</v>
      </c>
      <c r="G23" s="306" t="s">
        <v>66</v>
      </c>
      <c r="H23" s="336" t="s">
        <v>968</v>
      </c>
      <c r="I23" s="306" t="s">
        <v>67</v>
      </c>
      <c r="J23" s="393" t="s">
        <v>966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971</v>
      </c>
      <c r="F24" s="306" t="s">
        <v>974</v>
      </c>
      <c r="G24" s="306" t="s">
        <v>972</v>
      </c>
      <c r="H24" s="336" t="s">
        <v>67</v>
      </c>
      <c r="I24" s="306" t="s">
        <v>67</v>
      </c>
      <c r="J24" s="393" t="s">
        <v>966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971</v>
      </c>
      <c r="F25" s="306" t="s">
        <v>975</v>
      </c>
      <c r="G25" s="306" t="s">
        <v>972</v>
      </c>
      <c r="H25" s="336" t="s">
        <v>67</v>
      </c>
      <c r="I25" s="306" t="s">
        <v>67</v>
      </c>
      <c r="J25" s="393" t="s">
        <v>966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971</v>
      </c>
      <c r="F26" s="306" t="s">
        <v>975</v>
      </c>
      <c r="G26" s="306" t="s">
        <v>972</v>
      </c>
      <c r="H26" s="372"/>
      <c r="I26" s="372" t="s">
        <v>474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984</v>
      </c>
      <c r="F6" s="282" t="s">
        <v>984</v>
      </c>
      <c r="G6" s="282" t="s">
        <v>984</v>
      </c>
      <c r="H6" s="282" t="s">
        <v>984</v>
      </c>
      <c r="I6" s="282" t="s">
        <v>984</v>
      </c>
      <c r="J6" s="392"/>
      <c r="K6" s="276"/>
      <c r="L6" s="61"/>
      <c r="M6" s="424" t="s">
        <v>755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985</v>
      </c>
      <c r="F7" s="306" t="s">
        <v>985</v>
      </c>
      <c r="G7" s="306" t="s">
        <v>755</v>
      </c>
      <c r="H7" s="336"/>
      <c r="I7" s="306"/>
      <c r="J7" s="393" t="s">
        <v>965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985</v>
      </c>
      <c r="F8" s="306" t="s">
        <v>985</v>
      </c>
      <c r="G8" s="306" t="s">
        <v>755</v>
      </c>
      <c r="H8" s="336" t="s">
        <v>58</v>
      </c>
      <c r="I8" s="306"/>
      <c r="J8" s="393" t="s">
        <v>965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985</v>
      </c>
      <c r="F9" s="306" t="s">
        <v>985</v>
      </c>
      <c r="G9" s="306" t="s">
        <v>986</v>
      </c>
      <c r="H9" s="336" t="s">
        <v>58</v>
      </c>
      <c r="I9" s="306" t="s">
        <v>258</v>
      </c>
      <c r="J9" s="393" t="s">
        <v>987</v>
      </c>
      <c r="K9" s="300" t="s">
        <v>988</v>
      </c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985</v>
      </c>
      <c r="G10" s="306" t="s">
        <v>990</v>
      </c>
      <c r="H10" s="336" t="s">
        <v>58</v>
      </c>
      <c r="I10" s="306" t="s">
        <v>258</v>
      </c>
      <c r="J10" s="393" t="s">
        <v>987</v>
      </c>
      <c r="K10" s="300" t="s">
        <v>991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989</v>
      </c>
      <c r="F11" s="306" t="s">
        <v>992</v>
      </c>
      <c r="G11" s="306" t="s">
        <v>258</v>
      </c>
      <c r="H11" s="372" t="s">
        <v>58</v>
      </c>
      <c r="I11" s="306" t="s">
        <v>258</v>
      </c>
      <c r="J11" s="393" t="s">
        <v>987</v>
      </c>
      <c r="K11" s="300" t="s">
        <v>991</v>
      </c>
      <c r="L11" s="61"/>
      <c r="M11" s="414" t="s">
        <v>57</v>
      </c>
      <c r="N11" s="417">
        <f>COUNTIF(E7:I27, "*Rafi*")/2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989</v>
      </c>
      <c r="F12" s="306" t="s">
        <v>992</v>
      </c>
      <c r="G12" s="306" t="s">
        <v>258</v>
      </c>
      <c r="H12" s="372" t="s">
        <v>58</v>
      </c>
      <c r="I12" s="306" t="s">
        <v>258</v>
      </c>
      <c r="J12" s="393" t="s">
        <v>987</v>
      </c>
      <c r="K12" s="300" t="s">
        <v>991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989</v>
      </c>
      <c r="F13" s="306" t="s">
        <v>992</v>
      </c>
      <c r="G13" s="306" t="s">
        <v>258</v>
      </c>
      <c r="H13" s="372" t="s">
        <v>58</v>
      </c>
      <c r="I13" s="306" t="s">
        <v>258</v>
      </c>
      <c r="J13" s="393" t="s">
        <v>987</v>
      </c>
      <c r="K13" s="300" t="s">
        <v>991</v>
      </c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993</v>
      </c>
      <c r="F14" s="306" t="s">
        <v>992</v>
      </c>
      <c r="G14" s="306" t="s">
        <v>258</v>
      </c>
      <c r="H14" s="372" t="s">
        <v>58</v>
      </c>
      <c r="I14" s="306" t="s">
        <v>258</v>
      </c>
      <c r="J14" s="393" t="s">
        <v>987</v>
      </c>
      <c r="K14" s="300" t="s">
        <v>991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993</v>
      </c>
      <c r="F15" s="306" t="s">
        <v>992</v>
      </c>
      <c r="G15" s="306" t="s">
        <v>474</v>
      </c>
      <c r="H15" s="372" t="s">
        <v>58</v>
      </c>
      <c r="I15" s="306" t="s">
        <v>258</v>
      </c>
      <c r="J15" s="393" t="s">
        <v>987</v>
      </c>
      <c r="K15" s="300" t="s">
        <v>991</v>
      </c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994</v>
      </c>
      <c r="F16" s="306" t="s">
        <v>992</v>
      </c>
      <c r="G16" s="306" t="s">
        <v>65</v>
      </c>
      <c r="H16" s="336" t="s">
        <v>995</v>
      </c>
      <c r="I16" s="306" t="s">
        <v>965</v>
      </c>
      <c r="J16" s="393" t="s">
        <v>987</v>
      </c>
      <c r="K16" s="300" t="s">
        <v>991</v>
      </c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996</v>
      </c>
      <c r="F17" s="306" t="s">
        <v>997</v>
      </c>
      <c r="G17" s="306" t="s">
        <v>998</v>
      </c>
      <c r="H17" s="336" t="s">
        <v>995</v>
      </c>
      <c r="I17" s="306" t="s">
        <v>965</v>
      </c>
      <c r="J17" s="393" t="s">
        <v>987</v>
      </c>
      <c r="K17" s="300" t="s">
        <v>991</v>
      </c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996</v>
      </c>
      <c r="F18" s="306" t="s">
        <v>999</v>
      </c>
      <c r="G18" s="306" t="s">
        <v>998</v>
      </c>
      <c r="H18" s="336" t="s">
        <v>995</v>
      </c>
      <c r="I18" s="306" t="s">
        <v>965</v>
      </c>
      <c r="J18" s="393" t="s">
        <v>987</v>
      </c>
      <c r="K18" s="300" t="s">
        <v>991</v>
      </c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996</v>
      </c>
      <c r="F19" s="306" t="s">
        <v>999</v>
      </c>
      <c r="G19" s="306" t="s">
        <v>998</v>
      </c>
      <c r="H19" s="336" t="s">
        <v>1000</v>
      </c>
      <c r="I19" s="306" t="s">
        <v>965</v>
      </c>
      <c r="J19" s="393" t="s">
        <v>987</v>
      </c>
      <c r="K19" s="300" t="s">
        <v>991</v>
      </c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999</v>
      </c>
      <c r="G20" s="306" t="s">
        <v>998</v>
      </c>
      <c r="H20" s="336" t="s">
        <v>1000</v>
      </c>
      <c r="I20" s="306" t="s">
        <v>965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307</v>
      </c>
      <c r="G21" s="306" t="s">
        <v>998</v>
      </c>
      <c r="H21" s="336" t="s">
        <v>995</v>
      </c>
      <c r="I21" s="306" t="s">
        <v>965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1001</v>
      </c>
      <c r="G22" s="306" t="s">
        <v>65</v>
      </c>
      <c r="H22" s="336" t="s">
        <v>995</v>
      </c>
      <c r="I22" s="306" t="s">
        <v>965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1001</v>
      </c>
      <c r="G23" s="306" t="s">
        <v>65</v>
      </c>
      <c r="H23" s="336" t="s">
        <v>995</v>
      </c>
      <c r="I23" s="306" t="s">
        <v>965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1001</v>
      </c>
      <c r="G24" s="306" t="s">
        <v>65</v>
      </c>
      <c r="H24" s="336" t="s">
        <v>516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1002</v>
      </c>
      <c r="G25" s="306" t="s">
        <v>65</v>
      </c>
      <c r="H25" s="336" t="s">
        <v>1003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1004</v>
      </c>
      <c r="G26" s="306" t="s">
        <v>65</v>
      </c>
      <c r="H26" s="336" t="s">
        <v>1003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1006</v>
      </c>
      <c r="F5" s="223" t="s">
        <v>1007</v>
      </c>
      <c r="G5" s="223" t="s">
        <v>1008</v>
      </c>
      <c r="H5" s="223" t="s">
        <v>1009</v>
      </c>
      <c r="I5" s="223" t="s">
        <v>1010</v>
      </c>
      <c r="J5" s="223" t="s">
        <v>1011</v>
      </c>
      <c r="K5" s="223" t="s">
        <v>1012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755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1013</v>
      </c>
      <c r="K7" s="393" t="s">
        <v>1014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1015</v>
      </c>
      <c r="K8" s="393" t="s">
        <v>1014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258</v>
      </c>
      <c r="F9" s="306"/>
      <c r="G9" s="306" t="s">
        <v>533</v>
      </c>
      <c r="H9" s="336"/>
      <c r="I9" s="306"/>
      <c r="J9" s="393" t="s">
        <v>1015</v>
      </c>
      <c r="K9" s="393" t="s">
        <v>1014</v>
      </c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474</v>
      </c>
      <c r="F10" s="306"/>
      <c r="G10" s="306" t="s">
        <v>258</v>
      </c>
      <c r="H10" s="336"/>
      <c r="I10" s="306"/>
      <c r="J10" s="393" t="s">
        <v>1015</v>
      </c>
      <c r="K10" s="393" t="s">
        <v>1014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474</v>
      </c>
      <c r="F11" s="306" t="s">
        <v>755</v>
      </c>
      <c r="G11" s="306" t="s">
        <v>258</v>
      </c>
      <c r="H11" s="372" t="s">
        <v>54</v>
      </c>
      <c r="I11" s="306"/>
      <c r="J11" s="393" t="s">
        <v>1015</v>
      </c>
      <c r="K11" s="393" t="s">
        <v>1014</v>
      </c>
      <c r="L11" s="61"/>
      <c r="M11" s="414" t="s">
        <v>57</v>
      </c>
      <c r="N11" s="417">
        <f>COUNTIF(E7:I27, "*Rafi*")/2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258</v>
      </c>
      <c r="F12" s="306" t="s">
        <v>755</v>
      </c>
      <c r="G12" s="306" t="s">
        <v>258</v>
      </c>
      <c r="H12" s="372" t="s">
        <v>54</v>
      </c>
      <c r="I12" s="306"/>
      <c r="J12" s="393" t="s">
        <v>1015</v>
      </c>
      <c r="K12" s="393" t="s">
        <v>1014</v>
      </c>
      <c r="L12" s="61"/>
      <c r="M12" s="414" t="s">
        <v>58</v>
      </c>
      <c r="N12" s="417">
        <f>COUNTIF(E7:I27, "*Wei Yen*")/2</f>
        <v>0</v>
      </c>
      <c r="O12" s="419" t="s">
        <v>1016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474</v>
      </c>
      <c r="F13" s="306" t="s">
        <v>755</v>
      </c>
      <c r="G13" s="306" t="s">
        <v>474</v>
      </c>
      <c r="H13" s="372" t="s">
        <v>54</v>
      </c>
      <c r="I13" s="306"/>
      <c r="J13" s="393" t="s">
        <v>1015</v>
      </c>
      <c r="K13" s="393" t="s">
        <v>1014</v>
      </c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755</v>
      </c>
      <c r="F14" s="306" t="s">
        <v>755</v>
      </c>
      <c r="G14" s="306" t="s">
        <v>54</v>
      </c>
      <c r="H14" s="372" t="s">
        <v>54</v>
      </c>
      <c r="I14" s="306"/>
      <c r="J14" s="393" t="s">
        <v>1015</v>
      </c>
      <c r="K14" s="393" t="s">
        <v>1014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996</v>
      </c>
      <c r="F15" s="306" t="s">
        <v>755</v>
      </c>
      <c r="G15" s="306" t="s">
        <v>54</v>
      </c>
      <c r="H15" s="372" t="s">
        <v>1017</v>
      </c>
      <c r="I15" s="306" t="s">
        <v>1018</v>
      </c>
      <c r="J15" s="393" t="s">
        <v>1015</v>
      </c>
      <c r="K15" s="393" t="s">
        <v>1014</v>
      </c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996</v>
      </c>
      <c r="F16" s="306" t="s">
        <v>755</v>
      </c>
      <c r="G16" s="306" t="s">
        <v>54</v>
      </c>
      <c r="H16" s="336" t="s">
        <v>1019</v>
      </c>
      <c r="I16" s="306" t="s">
        <v>1020</v>
      </c>
      <c r="J16" s="393" t="s">
        <v>1015</v>
      </c>
      <c r="K16" s="393" t="s">
        <v>1014</v>
      </c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996</v>
      </c>
      <c r="F17" s="306" t="s">
        <v>793</v>
      </c>
      <c r="G17" s="306" t="s">
        <v>65</v>
      </c>
      <c r="H17" s="336" t="s">
        <v>939</v>
      </c>
      <c r="I17" s="306" t="s">
        <v>1020</v>
      </c>
      <c r="J17" s="393" t="s">
        <v>1015</v>
      </c>
      <c r="K17" s="393" t="s">
        <v>1014</v>
      </c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996</v>
      </c>
      <c r="F18" s="306" t="s">
        <v>757</v>
      </c>
      <c r="G18" s="306" t="s">
        <v>65</v>
      </c>
      <c r="H18" s="372" t="s">
        <v>956</v>
      </c>
      <c r="I18" s="306" t="s">
        <v>1020</v>
      </c>
      <c r="J18" s="393" t="s">
        <v>1015</v>
      </c>
      <c r="K18" s="393" t="s">
        <v>1014</v>
      </c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996</v>
      </c>
      <c r="F19" s="306" t="s">
        <v>1021</v>
      </c>
      <c r="G19" s="306" t="s">
        <v>65</v>
      </c>
      <c r="H19" s="372" t="s">
        <v>956</v>
      </c>
      <c r="I19" s="306" t="s">
        <v>1017</v>
      </c>
      <c r="J19" s="393" t="s">
        <v>1015</v>
      </c>
      <c r="K19" s="393" t="s">
        <v>1014</v>
      </c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1022</v>
      </c>
      <c r="F20" s="306" t="s">
        <v>1023</v>
      </c>
      <c r="G20" s="306" t="s">
        <v>314</v>
      </c>
      <c r="H20" s="372" t="s">
        <v>1024</v>
      </c>
      <c r="I20" s="306" t="s">
        <v>956</v>
      </c>
      <c r="J20" s="393" t="s">
        <v>1015</v>
      </c>
      <c r="K20" s="393" t="s">
        <v>1014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1025</v>
      </c>
      <c r="F21" s="306" t="s">
        <v>1026</v>
      </c>
      <c r="G21" s="306" t="s">
        <v>314</v>
      </c>
      <c r="H21" s="372" t="s">
        <v>1024</v>
      </c>
      <c r="I21" s="306" t="s">
        <v>956</v>
      </c>
      <c r="J21" s="393" t="s">
        <v>1015</v>
      </c>
      <c r="K21" s="393" t="s">
        <v>1014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497</v>
      </c>
      <c r="F22" s="306" t="s">
        <v>1026</v>
      </c>
      <c r="G22" s="306" t="s">
        <v>314</v>
      </c>
      <c r="H22" s="372" t="s">
        <v>1024</v>
      </c>
      <c r="I22" s="306" t="s">
        <v>1027</v>
      </c>
      <c r="J22" s="393" t="s">
        <v>1015</v>
      </c>
      <c r="K22" s="393" t="s">
        <v>1014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497</v>
      </c>
      <c r="F23" s="306" t="s">
        <v>1026</v>
      </c>
      <c r="G23" s="306" t="s">
        <v>314</v>
      </c>
      <c r="H23" s="372" t="s">
        <v>1024</v>
      </c>
      <c r="I23" s="306" t="s">
        <v>1027</v>
      </c>
      <c r="J23" s="393" t="s">
        <v>1015</v>
      </c>
      <c r="K23" s="393" t="s">
        <v>1014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1026</v>
      </c>
      <c r="G24" s="306" t="s">
        <v>314</v>
      </c>
      <c r="H24" s="372" t="s">
        <v>956</v>
      </c>
      <c r="I24" s="306" t="s">
        <v>1027</v>
      </c>
      <c r="J24" s="393" t="s">
        <v>1015</v>
      </c>
      <c r="K24" s="393" t="s">
        <v>1014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1026</v>
      </c>
      <c r="G25" s="306" t="s">
        <v>314</v>
      </c>
      <c r="H25" s="372" t="s">
        <v>956</v>
      </c>
      <c r="I25" s="306" t="s">
        <v>1027</v>
      </c>
      <c r="J25" s="393" t="s">
        <v>1015</v>
      </c>
      <c r="K25" s="393" t="s">
        <v>1014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1028</v>
      </c>
      <c r="G26" s="306"/>
      <c r="H26" s="372" t="s">
        <v>56</v>
      </c>
      <c r="I26" s="372" t="s">
        <v>1029</v>
      </c>
      <c r="J26" s="393" t="s">
        <v>1015</v>
      </c>
      <c r="K26" s="393" t="s">
        <v>1014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1030</v>
      </c>
      <c r="J27" s="393" t="s">
        <v>1015</v>
      </c>
      <c r="K27" s="393" t="s">
        <v>1014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1030</v>
      </c>
      <c r="J28" s="393" t="s">
        <v>1015</v>
      </c>
      <c r="K28" s="393" t="s">
        <v>1014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1030</v>
      </c>
      <c r="J29" s="393" t="s">
        <v>1015</v>
      </c>
      <c r="K29" s="393" t="s">
        <v>1014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1030</v>
      </c>
      <c r="J30" s="393" t="s">
        <v>1015</v>
      </c>
      <c r="K30" s="393" t="s">
        <v>1014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1030</v>
      </c>
      <c r="J31" s="393" t="s">
        <v>1015</v>
      </c>
      <c r="K31" s="393" t="s">
        <v>1014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1030</v>
      </c>
      <c r="J32" s="393" t="s">
        <v>1015</v>
      </c>
      <c r="K32" s="393" t="s">
        <v>1014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1030</v>
      </c>
      <c r="J33" s="393" t="s">
        <v>1015</v>
      </c>
      <c r="K33" s="393" t="s">
        <v>1014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1030</v>
      </c>
      <c r="J34" s="393" t="s">
        <v>1015</v>
      </c>
      <c r="K34" s="393" t="s">
        <v>1014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1030</v>
      </c>
      <c r="J35" s="393" t="s">
        <v>1015</v>
      </c>
      <c r="K35" s="393" t="s">
        <v>1014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1030</v>
      </c>
      <c r="J36" s="393" t="s">
        <v>1015</v>
      </c>
      <c r="K36" s="393" t="s">
        <v>1014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1031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1033</v>
      </c>
      <c r="J5" s="223" t="s">
        <v>1034</v>
      </c>
      <c r="K5" s="223" t="s">
        <v>1035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1036</v>
      </c>
      <c r="F6" s="282" t="s">
        <v>1036</v>
      </c>
      <c r="G6" s="282" t="s">
        <v>1036</v>
      </c>
      <c r="H6" s="282" t="s">
        <v>1036</v>
      </c>
      <c r="I6" s="282" t="s">
        <v>1036</v>
      </c>
      <c r="J6" s="392"/>
      <c r="K6" s="276"/>
      <c r="L6" s="61"/>
      <c r="M6" s="424" t="s">
        <v>755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1037</v>
      </c>
      <c r="F7" s="306" t="s">
        <v>258</v>
      </c>
      <c r="G7" s="306" t="s">
        <v>1038</v>
      </c>
      <c r="H7" s="336" t="s">
        <v>258</v>
      </c>
      <c r="I7" s="306" t="s">
        <v>1037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1039</v>
      </c>
      <c r="F8" s="306" t="s">
        <v>258</v>
      </c>
      <c r="G8" s="306" t="s">
        <v>1038</v>
      </c>
      <c r="H8" s="336" t="s">
        <v>258</v>
      </c>
      <c r="I8" s="306" t="s">
        <v>1037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1039</v>
      </c>
      <c r="F9" s="306" t="s">
        <v>258</v>
      </c>
      <c r="G9" s="306" t="s">
        <v>936</v>
      </c>
      <c r="H9" s="336" t="s">
        <v>258</v>
      </c>
      <c r="I9" s="306" t="s">
        <v>1040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1017</v>
      </c>
      <c r="F10" s="306" t="s">
        <v>258</v>
      </c>
      <c r="G10" s="306" t="s">
        <v>936</v>
      </c>
      <c r="H10" s="336" t="s">
        <v>56</v>
      </c>
      <c r="I10" s="306" t="s">
        <v>474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258</v>
      </c>
      <c r="F11" s="306" t="s">
        <v>258</v>
      </c>
      <c r="G11" s="306" t="s">
        <v>1041</v>
      </c>
      <c r="H11" s="372" t="s">
        <v>260</v>
      </c>
      <c r="I11" s="306" t="s">
        <v>474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258</v>
      </c>
      <c r="F12" s="306" t="s">
        <v>56</v>
      </c>
      <c r="G12" s="306" t="s">
        <v>1041</v>
      </c>
      <c r="H12" s="372" t="s">
        <v>260</v>
      </c>
      <c r="I12" s="306" t="s">
        <v>474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258</v>
      </c>
      <c r="F13" s="306" t="s">
        <v>56</v>
      </c>
      <c r="G13" s="306" t="s">
        <v>1041</v>
      </c>
      <c r="H13" s="372" t="s">
        <v>260</v>
      </c>
      <c r="I13" s="306" t="s">
        <v>474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1017</v>
      </c>
      <c r="F14" s="306" t="s">
        <v>56</v>
      </c>
      <c r="G14" s="306" t="s">
        <v>1041</v>
      </c>
      <c r="H14" s="372" t="s">
        <v>260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936</v>
      </c>
      <c r="H15" s="372" t="s">
        <v>260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1042</v>
      </c>
      <c r="G16" s="306" t="s">
        <v>53</v>
      </c>
      <c r="H16" s="372" t="s">
        <v>1043</v>
      </c>
      <c r="I16" s="306" t="s">
        <v>456</v>
      </c>
      <c r="J16" s="393"/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1044</v>
      </c>
      <c r="G17" s="306" t="s">
        <v>717</v>
      </c>
      <c r="H17" s="61" t="s">
        <v>456</v>
      </c>
      <c r="I17" s="306" t="s">
        <v>456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986</v>
      </c>
      <c r="F18" s="306" t="s">
        <v>1044</v>
      </c>
      <c r="G18" s="306" t="s">
        <v>717</v>
      </c>
      <c r="H18" s="336" t="s">
        <v>1045</v>
      </c>
      <c r="I18" s="306" t="s">
        <v>304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986</v>
      </c>
      <c r="F19" s="306" t="s">
        <v>1044</v>
      </c>
      <c r="G19" s="306" t="s">
        <v>717</v>
      </c>
      <c r="H19" s="336" t="s">
        <v>258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1046</v>
      </c>
      <c r="F20" s="306" t="s">
        <v>1044</v>
      </c>
      <c r="G20" s="306" t="s">
        <v>717</v>
      </c>
      <c r="H20" s="372" t="s">
        <v>456</v>
      </c>
      <c r="I20" s="306" t="s">
        <v>474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1047</v>
      </c>
      <c r="F21" s="306" t="s">
        <v>1048</v>
      </c>
      <c r="G21" s="306" t="s">
        <v>717</v>
      </c>
      <c r="H21" s="372" t="s">
        <v>456</v>
      </c>
      <c r="I21" s="306" t="s">
        <v>474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755</v>
      </c>
      <c r="F22" s="306" t="s">
        <v>1049</v>
      </c>
      <c r="G22" s="306" t="s">
        <v>717</v>
      </c>
      <c r="H22" s="372" t="s">
        <v>258</v>
      </c>
      <c r="I22" s="306" t="s">
        <v>474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755</v>
      </c>
      <c r="F23" s="306" t="s">
        <v>1049</v>
      </c>
      <c r="G23" s="306" t="s">
        <v>717</v>
      </c>
      <c r="H23" s="372" t="s">
        <v>258</v>
      </c>
      <c r="I23" s="306" t="s">
        <v>474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755</v>
      </c>
      <c r="F24" s="306" t="s">
        <v>1050</v>
      </c>
      <c r="G24" s="306" t="s">
        <v>717</v>
      </c>
      <c r="H24" s="372" t="s">
        <v>258</v>
      </c>
      <c r="I24" s="306" t="s">
        <v>474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1051</v>
      </c>
      <c r="F25" s="306" t="s">
        <v>1052</v>
      </c>
      <c r="G25" s="306" t="s">
        <v>1053</v>
      </c>
      <c r="H25" s="372" t="s">
        <v>258</v>
      </c>
      <c r="I25" s="306" t="s">
        <v>474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1052</v>
      </c>
      <c r="G26" s="306" t="s">
        <v>1054</v>
      </c>
      <c r="H26" s="372" t="s">
        <v>258</v>
      </c>
      <c r="I26" s="306" t="s">
        <v>474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1055</v>
      </c>
      <c r="G27" s="306" t="s">
        <v>1054</v>
      </c>
      <c r="H27" s="372" t="s">
        <v>258</v>
      </c>
      <c r="I27" s="306" t="s">
        <v>474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1056</v>
      </c>
    </row>
    <row r="49" spans="2:15" x14ac:dyDescent="0.2">
      <c r="B49" s="387" t="s">
        <v>136</v>
      </c>
      <c r="D49" t="s">
        <v>1057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1058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1059</v>
      </c>
      <c r="F6" s="282" t="s">
        <v>1059</v>
      </c>
      <c r="G6" s="282" t="s">
        <v>1059</v>
      </c>
      <c r="H6" s="282" t="s">
        <v>1059</v>
      </c>
      <c r="I6" s="282" t="s">
        <v>1059</v>
      </c>
      <c r="J6" s="392"/>
      <c r="K6" s="276"/>
      <c r="L6" s="61"/>
      <c r="M6" s="424" t="s">
        <v>755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1060</v>
      </c>
      <c r="F7" s="306" t="s">
        <v>1060</v>
      </c>
      <c r="G7" s="306" t="s">
        <v>1060</v>
      </c>
      <c r="H7" s="306" t="s">
        <v>1060</v>
      </c>
      <c r="I7" s="306" t="s">
        <v>1060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755</v>
      </c>
      <c r="F9" s="306" t="s">
        <v>54</v>
      </c>
      <c r="G9" s="306" t="s">
        <v>1061</v>
      </c>
      <c r="H9" s="336" t="s">
        <v>58</v>
      </c>
      <c r="I9" s="306" t="s">
        <v>58</v>
      </c>
      <c r="J9" s="393"/>
      <c r="K9" s="300"/>
      <c r="L9" s="61"/>
      <c r="M9" s="415" t="s">
        <v>1051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755</v>
      </c>
      <c r="F10" s="306" t="s">
        <v>54</v>
      </c>
      <c r="G10" s="306" t="s">
        <v>1061</v>
      </c>
      <c r="H10" s="336" t="s">
        <v>1062</v>
      </c>
      <c r="I10" s="306" t="s">
        <v>1063</v>
      </c>
      <c r="J10" s="353" t="s">
        <v>1051</v>
      </c>
      <c r="K10" s="300"/>
      <c r="L10" s="61"/>
      <c r="M10" s="414" t="s">
        <v>55</v>
      </c>
      <c r="N10" s="417">
        <f>COUNTIF(E7:I28, "*James*")/2</f>
        <v>0</v>
      </c>
      <c r="O10" s="419" t="s">
        <v>494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755</v>
      </c>
      <c r="F11" s="306" t="s">
        <v>54</v>
      </c>
      <c r="G11" s="306" t="s">
        <v>1061</v>
      </c>
      <c r="H11" s="336" t="s">
        <v>1062</v>
      </c>
      <c r="I11" s="306" t="s">
        <v>258</v>
      </c>
      <c r="J11" s="353" t="s">
        <v>1051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1064</v>
      </c>
      <c r="F12" s="306" t="s">
        <v>54</v>
      </c>
      <c r="G12" s="306" t="s">
        <v>1061</v>
      </c>
      <c r="H12" s="336" t="s">
        <v>1062</v>
      </c>
      <c r="I12" s="306" t="s">
        <v>258</v>
      </c>
      <c r="J12" s="353" t="s">
        <v>1051</v>
      </c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1064</v>
      </c>
      <c r="F13" s="306" t="s">
        <v>1060</v>
      </c>
      <c r="G13" s="306" t="s">
        <v>1061</v>
      </c>
      <c r="H13" s="336" t="s">
        <v>1063</v>
      </c>
      <c r="I13" s="306" t="s">
        <v>258</v>
      </c>
      <c r="J13" s="353" t="s">
        <v>1051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1064</v>
      </c>
      <c r="F14" s="306" t="s">
        <v>1060</v>
      </c>
      <c r="G14" s="306" t="s">
        <v>1061</v>
      </c>
      <c r="H14" s="336" t="s">
        <v>1063</v>
      </c>
      <c r="I14" s="306" t="s">
        <v>1065</v>
      </c>
      <c r="J14" s="353" t="s">
        <v>1051</v>
      </c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1064</v>
      </c>
      <c r="F15" s="306" t="s">
        <v>1060</v>
      </c>
      <c r="G15" s="306" t="s">
        <v>1066</v>
      </c>
      <c r="H15" s="336" t="s">
        <v>1063</v>
      </c>
      <c r="I15" s="306" t="s">
        <v>1067</v>
      </c>
      <c r="J15" s="353" t="s">
        <v>1051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1064</v>
      </c>
      <c r="F16" s="306" t="s">
        <v>1060</v>
      </c>
      <c r="G16" s="306" t="s">
        <v>1068</v>
      </c>
      <c r="H16" s="336" t="s">
        <v>1062</v>
      </c>
      <c r="I16" s="306" t="s">
        <v>1065</v>
      </c>
      <c r="J16" s="353" t="s">
        <v>1051</v>
      </c>
      <c r="K16" s="300"/>
      <c r="L16" s="61"/>
      <c r="M16" s="414" t="s">
        <v>61</v>
      </c>
      <c r="N16" s="417">
        <f>COUNTIF(E7:I28, "*Tai Wei*")/2</f>
        <v>0</v>
      </c>
      <c r="O16" s="419" t="s">
        <v>845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1064</v>
      </c>
      <c r="F17" s="306" t="s">
        <v>1069</v>
      </c>
      <c r="G17" s="306" t="s">
        <v>1068</v>
      </c>
      <c r="H17" s="336" t="s">
        <v>1070</v>
      </c>
      <c r="I17" s="306" t="s">
        <v>1071</v>
      </c>
      <c r="J17" s="353" t="s">
        <v>1051</v>
      </c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1064</v>
      </c>
      <c r="F18" s="306" t="s">
        <v>1072</v>
      </c>
      <c r="G18" s="306" t="s">
        <v>1073</v>
      </c>
      <c r="H18" s="336" t="s">
        <v>1074</v>
      </c>
      <c r="I18" s="306" t="s">
        <v>1071</v>
      </c>
      <c r="J18" s="353" t="s">
        <v>1051</v>
      </c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1064</v>
      </c>
      <c r="F19" s="306" t="s">
        <v>1075</v>
      </c>
      <c r="G19" s="306" t="s">
        <v>257</v>
      </c>
      <c r="H19" s="336" t="s">
        <v>1074</v>
      </c>
      <c r="I19" s="306" t="s">
        <v>1076</v>
      </c>
      <c r="J19" s="353" t="s">
        <v>1051</v>
      </c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1064</v>
      </c>
      <c r="F20" s="306" t="s">
        <v>1077</v>
      </c>
      <c r="G20" s="306" t="s">
        <v>257</v>
      </c>
      <c r="H20" s="336" t="s">
        <v>1074</v>
      </c>
      <c r="I20" s="306" t="s">
        <v>258</v>
      </c>
      <c r="J20" s="353" t="s">
        <v>1051</v>
      </c>
      <c r="K20" s="300"/>
      <c r="L20" s="61"/>
      <c r="M20" s="414" t="s">
        <v>64</v>
      </c>
      <c r="N20" s="417">
        <f>COUNTIF(E7:I28, "*Haikal*")/2</f>
        <v>0</v>
      </c>
      <c r="O20" s="419" t="s">
        <v>494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759</v>
      </c>
      <c r="F21" s="306" t="s">
        <v>304</v>
      </c>
      <c r="G21" s="306" t="s">
        <v>1078</v>
      </c>
      <c r="H21" s="336" t="s">
        <v>1074</v>
      </c>
      <c r="I21" s="306" t="s">
        <v>258</v>
      </c>
      <c r="J21" s="353" t="s">
        <v>1051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759</v>
      </c>
      <c r="F22" s="306" t="s">
        <v>1079</v>
      </c>
      <c r="G22" s="306" t="s">
        <v>1078</v>
      </c>
      <c r="H22" s="336" t="s">
        <v>990</v>
      </c>
      <c r="I22" s="306" t="s">
        <v>1037</v>
      </c>
      <c r="J22" s="353" t="s">
        <v>1051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759</v>
      </c>
      <c r="F23" s="306" t="s">
        <v>54</v>
      </c>
      <c r="G23" s="306" t="s">
        <v>1080</v>
      </c>
      <c r="H23" s="336" t="s">
        <v>990</v>
      </c>
      <c r="I23" s="306" t="s">
        <v>1037</v>
      </c>
      <c r="J23" s="353" t="s">
        <v>1051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759</v>
      </c>
      <c r="F24" s="306" t="s">
        <v>996</v>
      </c>
      <c r="G24" s="306" t="s">
        <v>1081</v>
      </c>
      <c r="H24" s="372" t="s">
        <v>474</v>
      </c>
      <c r="I24" s="306" t="s">
        <v>1037</v>
      </c>
      <c r="J24" s="353" t="s">
        <v>1051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759</v>
      </c>
      <c r="F25" s="306" t="s">
        <v>1082</v>
      </c>
      <c r="G25" s="306" t="s">
        <v>1081</v>
      </c>
      <c r="H25" s="372" t="s">
        <v>474</v>
      </c>
      <c r="I25" s="306" t="s">
        <v>1037</v>
      </c>
      <c r="J25" s="353" t="s">
        <v>1051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759</v>
      </c>
      <c r="F26" s="306" t="s">
        <v>1083</v>
      </c>
      <c r="G26" s="306" t="s">
        <v>1081</v>
      </c>
      <c r="H26" s="372" t="s">
        <v>258</v>
      </c>
      <c r="I26" s="306" t="s">
        <v>1037</v>
      </c>
      <c r="J26" s="353" t="s">
        <v>1051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759</v>
      </c>
      <c r="F27" s="306" t="s">
        <v>1084</v>
      </c>
      <c r="G27" s="306" t="s">
        <v>1081</v>
      </c>
      <c r="H27" s="372" t="s">
        <v>258</v>
      </c>
      <c r="I27" s="306" t="s">
        <v>1037</v>
      </c>
      <c r="J27" s="353" t="s">
        <v>1051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759</v>
      </c>
      <c r="F28" s="306" t="s">
        <v>1085</v>
      </c>
      <c r="G28" s="306" t="s">
        <v>1086</v>
      </c>
      <c r="H28" s="372" t="s">
        <v>474</v>
      </c>
      <c r="I28" s="306" t="s">
        <v>1087</v>
      </c>
      <c r="J28" s="353" t="s">
        <v>1051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1051</v>
      </c>
      <c r="J29" s="353" t="s">
        <v>1051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1051</v>
      </c>
      <c r="J30" s="353" t="s">
        <v>1051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1051</v>
      </c>
      <c r="J31" s="353" t="s">
        <v>1051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1051</v>
      </c>
      <c r="J32" s="353" t="s">
        <v>1051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1051</v>
      </c>
      <c r="J33" s="353" t="s">
        <v>1051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1051</v>
      </c>
      <c r="J34" s="353" t="s">
        <v>1051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1057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1089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>
        <v>44936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1096</v>
      </c>
      <c r="F6" s="282" t="s">
        <v>1096</v>
      </c>
      <c r="G6" s="282" t="s">
        <v>1096</v>
      </c>
      <c r="H6" s="282" t="s">
        <v>1096</v>
      </c>
      <c r="I6" s="282" t="s">
        <v>1096</v>
      </c>
      <c r="J6" s="392"/>
      <c r="K6" s="276"/>
      <c r="L6" s="61"/>
      <c r="M6" s="424" t="s">
        <v>755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1097</v>
      </c>
      <c r="H7" s="362"/>
      <c r="I7" s="306" t="s">
        <v>1097</v>
      </c>
      <c r="J7" s="393" t="s">
        <v>258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1097</v>
      </c>
      <c r="H8" s="362"/>
      <c r="I8" s="306" t="s">
        <v>1097</v>
      </c>
      <c r="J8" s="393" t="s">
        <v>258</v>
      </c>
      <c r="K8" s="300"/>
      <c r="L8" s="61"/>
      <c r="M8" s="414" t="s">
        <v>54</v>
      </c>
      <c r="N8" s="417">
        <f>COUNTIF(E7:I28, "*YZ*")/2</f>
        <v>0</v>
      </c>
      <c r="O8" s="419" t="s">
        <v>845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258</v>
      </c>
      <c r="F9" s="306" t="s">
        <v>53</v>
      </c>
      <c r="G9" s="306" t="s">
        <v>1098</v>
      </c>
      <c r="H9" s="362"/>
      <c r="I9" s="306" t="s">
        <v>1099</v>
      </c>
      <c r="J9" s="393" t="s">
        <v>258</v>
      </c>
      <c r="K9" s="300"/>
      <c r="L9" s="61"/>
      <c r="M9" s="415" t="s">
        <v>1051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258</v>
      </c>
      <c r="F10" s="306" t="s">
        <v>53</v>
      </c>
      <c r="G10" s="306" t="s">
        <v>936</v>
      </c>
      <c r="H10" s="362"/>
      <c r="I10" s="306" t="s">
        <v>1100</v>
      </c>
      <c r="J10" s="393" t="s">
        <v>474</v>
      </c>
      <c r="K10" s="300"/>
      <c r="L10" s="61"/>
      <c r="M10" s="414" t="s">
        <v>55</v>
      </c>
      <c r="N10" s="417">
        <f>COUNTIF(E7:I28, "*James*")/2</f>
        <v>0</v>
      </c>
      <c r="O10" s="419" t="s">
        <v>494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258</v>
      </c>
      <c r="F11" s="306" t="s">
        <v>1101</v>
      </c>
      <c r="G11" s="306" t="s">
        <v>936</v>
      </c>
      <c r="H11" s="362"/>
      <c r="I11" s="306" t="s">
        <v>1099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258</v>
      </c>
      <c r="F12" s="306" t="s">
        <v>1101</v>
      </c>
      <c r="G12" s="306" t="s">
        <v>936</v>
      </c>
      <c r="H12" s="388"/>
      <c r="I12" s="306" t="s">
        <v>1102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258</v>
      </c>
      <c r="F13" s="306" t="s">
        <v>1103</v>
      </c>
      <c r="G13" s="306" t="s">
        <v>936</v>
      </c>
      <c r="H13" s="388"/>
      <c r="I13" s="306" t="s">
        <v>1102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258</v>
      </c>
      <c r="F14" s="306" t="s">
        <v>1104</v>
      </c>
      <c r="G14" s="306" t="s">
        <v>936</v>
      </c>
      <c r="H14" s="388"/>
      <c r="I14" s="306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258</v>
      </c>
      <c r="F15" s="306" t="s">
        <v>1104</v>
      </c>
      <c r="G15" s="306" t="s">
        <v>936</v>
      </c>
      <c r="H15" s="388"/>
      <c r="I15" s="306" t="s">
        <v>1106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1107</v>
      </c>
      <c r="F16" s="306" t="s">
        <v>1104</v>
      </c>
      <c r="G16" s="306" t="s">
        <v>936</v>
      </c>
      <c r="H16" s="388"/>
      <c r="I16" s="306" t="s">
        <v>1105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06" t="s">
        <v>1104</v>
      </c>
      <c r="G17" s="306" t="s">
        <v>1086</v>
      </c>
      <c r="H17" s="362"/>
      <c r="I17" s="306" t="s">
        <v>1105</v>
      </c>
      <c r="J17" s="393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1107</v>
      </c>
      <c r="F18" s="306" t="s">
        <v>1108</v>
      </c>
      <c r="G18" s="306" t="s">
        <v>1109</v>
      </c>
      <c r="H18" s="362"/>
      <c r="I18" s="30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956</v>
      </c>
      <c r="F19" s="306" t="s">
        <v>1110</v>
      </c>
      <c r="G19" s="306" t="s">
        <v>1109</v>
      </c>
      <c r="H19" s="388"/>
      <c r="I19" s="306" t="s">
        <v>1105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1030</v>
      </c>
      <c r="F20" s="306" t="s">
        <v>1111</v>
      </c>
      <c r="G20" s="306" t="s">
        <v>1109</v>
      </c>
      <c r="H20" s="388"/>
      <c r="I20" s="306" t="s">
        <v>1038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1112</v>
      </c>
      <c r="G21" s="306" t="s">
        <v>1054</v>
      </c>
      <c r="H21" s="388"/>
      <c r="I21" s="306" t="s">
        <v>1038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1112</v>
      </c>
      <c r="G22" s="306" t="s">
        <v>1086</v>
      </c>
      <c r="H22" s="388"/>
      <c r="I22" s="306" t="s">
        <v>1038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1112</v>
      </c>
      <c r="G23" s="306" t="s">
        <v>1113</v>
      </c>
      <c r="H23" s="388"/>
      <c r="I23" s="306" t="s">
        <v>1038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1112</v>
      </c>
      <c r="G24" s="306" t="s">
        <v>1114</v>
      </c>
      <c r="H24" s="388"/>
      <c r="I24" s="306" t="s">
        <v>1038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1115</v>
      </c>
      <c r="G25" s="306" t="s">
        <v>1114</v>
      </c>
      <c r="H25" s="388"/>
      <c r="I25" s="306" t="s">
        <v>1038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1116</v>
      </c>
      <c r="G26" s="306" t="s">
        <v>1114</v>
      </c>
      <c r="H26" s="388"/>
      <c r="I26" s="306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1117</v>
      </c>
      <c r="G27" s="372" t="s">
        <v>516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1117</v>
      </c>
      <c r="G28" s="372" t="s">
        <v>516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1057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1119</v>
      </c>
      <c r="F5" s="223" t="s">
        <v>1120</v>
      </c>
      <c r="G5" s="223" t="s">
        <v>1121</v>
      </c>
      <c r="H5" s="223" t="s">
        <v>1122</v>
      </c>
      <c r="I5" s="223" t="s">
        <v>1123</v>
      </c>
      <c r="J5" s="223" t="s">
        <v>1124</v>
      </c>
      <c r="K5" s="223" t="s">
        <v>1125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392"/>
      <c r="K6" s="276"/>
      <c r="L6" s="61"/>
      <c r="M6" s="424" t="s">
        <v>755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259</v>
      </c>
      <c r="F7" s="306" t="s">
        <v>1126</v>
      </c>
      <c r="G7" s="306" t="s">
        <v>54</v>
      </c>
      <c r="H7" s="306" t="s">
        <v>304</v>
      </c>
      <c r="I7" s="336" t="s">
        <v>1127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1040</v>
      </c>
      <c r="G8" s="306" t="s">
        <v>54</v>
      </c>
      <c r="H8" s="306" t="s">
        <v>304</v>
      </c>
      <c r="I8" s="372" t="s">
        <v>1086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1128</v>
      </c>
      <c r="G9" s="372" t="s">
        <v>258</v>
      </c>
      <c r="H9" s="306" t="s">
        <v>304</v>
      </c>
      <c r="I9" s="372" t="s">
        <v>1086</v>
      </c>
      <c r="J9" s="393"/>
      <c r="K9" s="300"/>
      <c r="L9" s="61"/>
      <c r="M9" s="415" t="s">
        <v>1051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1129</v>
      </c>
      <c r="G10" s="372" t="s">
        <v>258</v>
      </c>
      <c r="H10" s="306" t="s">
        <v>304</v>
      </c>
      <c r="I10" s="372" t="s">
        <v>1086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1129</v>
      </c>
      <c r="G11" s="213" t="s">
        <v>258</v>
      </c>
      <c r="H11" s="306" t="s">
        <v>1130</v>
      </c>
      <c r="I11" s="372" t="s">
        <v>1086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1131</v>
      </c>
      <c r="G12" s="336" t="s">
        <v>956</v>
      </c>
      <c r="H12" s="306" t="s">
        <v>1130</v>
      </c>
      <c r="I12" s="372" t="s">
        <v>1086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1107</v>
      </c>
      <c r="G13" s="336" t="s">
        <v>956</v>
      </c>
      <c r="H13" s="306" t="s">
        <v>1130</v>
      </c>
      <c r="I13" s="372" t="s">
        <v>1086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313</v>
      </c>
      <c r="G14" s="336" t="s">
        <v>956</v>
      </c>
      <c r="H14" s="306" t="s">
        <v>1130</v>
      </c>
      <c r="I14" s="372" t="s">
        <v>1086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313</v>
      </c>
      <c r="G15" s="336" t="s">
        <v>956</v>
      </c>
      <c r="H15" s="306" t="s">
        <v>1130</v>
      </c>
      <c r="I15" s="372" t="s">
        <v>1086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1132</v>
      </c>
      <c r="G16" s="336" t="s">
        <v>956</v>
      </c>
      <c r="H16" s="306" t="s">
        <v>1130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74" t="s">
        <v>1135</v>
      </c>
      <c r="G17" s="336" t="s">
        <v>956</v>
      </c>
      <c r="H17" s="306" t="s">
        <v>1130</v>
      </c>
      <c r="I17" s="336" t="s">
        <v>257</v>
      </c>
      <c r="J17" s="393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497</v>
      </c>
      <c r="F18" s="374" t="s">
        <v>1132</v>
      </c>
      <c r="G18" s="372" t="s">
        <v>1136</v>
      </c>
      <c r="H18" s="306" t="s">
        <v>1130</v>
      </c>
      <c r="I18" s="336" t="s">
        <v>1134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497</v>
      </c>
      <c r="F19" s="374" t="s">
        <v>313</v>
      </c>
      <c r="G19" s="213" t="s">
        <v>1136</v>
      </c>
      <c r="H19" s="306" t="s">
        <v>1130</v>
      </c>
      <c r="I19" s="336" t="s">
        <v>1137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497</v>
      </c>
      <c r="F20" s="374" t="s">
        <v>313</v>
      </c>
      <c r="G20" s="213" t="s">
        <v>1138</v>
      </c>
      <c r="H20" s="306" t="s">
        <v>1130</v>
      </c>
      <c r="I20" s="372" t="s">
        <v>1139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497</v>
      </c>
      <c r="F21" s="374" t="s">
        <v>1141</v>
      </c>
      <c r="G21" s="213" t="s">
        <v>1107</v>
      </c>
      <c r="H21" s="336" t="s">
        <v>1142</v>
      </c>
      <c r="I21" s="372" t="s">
        <v>1139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497</v>
      </c>
      <c r="F22" s="374" t="s">
        <v>1141</v>
      </c>
      <c r="G22" s="372" t="s">
        <v>1042</v>
      </c>
      <c r="H22" s="336" t="s">
        <v>1142</v>
      </c>
      <c r="I22" s="372" t="s">
        <v>1139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497</v>
      </c>
      <c r="F23" s="374" t="s">
        <v>474</v>
      </c>
      <c r="G23" s="372" t="s">
        <v>1143</v>
      </c>
      <c r="H23" s="336" t="s">
        <v>1144</v>
      </c>
      <c r="I23" s="372" t="s">
        <v>1145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497</v>
      </c>
      <c r="F24" s="374" t="s">
        <v>474</v>
      </c>
      <c r="G24" s="372" t="s">
        <v>1146</v>
      </c>
      <c r="H24" s="336" t="s">
        <v>1144</v>
      </c>
      <c r="I24" s="372" t="s">
        <v>1145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1134</v>
      </c>
      <c r="F25" s="374" t="s">
        <v>474</v>
      </c>
      <c r="G25" s="372" t="s">
        <v>1147</v>
      </c>
      <c r="H25" s="372" t="s">
        <v>53</v>
      </c>
      <c r="I25" s="372" t="s">
        <v>1148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260</v>
      </c>
      <c r="F26" s="374" t="s">
        <v>1149</v>
      </c>
      <c r="G26" s="372" t="s">
        <v>1147</v>
      </c>
      <c r="H26" s="372" t="s">
        <v>53</v>
      </c>
      <c r="I26" s="372" t="s">
        <v>1148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260</v>
      </c>
      <c r="F27" s="374" t="s">
        <v>1149</v>
      </c>
      <c r="G27" s="372" t="s">
        <v>1147</v>
      </c>
      <c r="H27" s="372" t="s">
        <v>53</v>
      </c>
      <c r="I27" s="372" t="s">
        <v>1148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260</v>
      </c>
      <c r="F28" s="374" t="s">
        <v>1149</v>
      </c>
      <c r="G28" s="372" t="s">
        <v>1147</v>
      </c>
      <c r="H28" s="372" t="s">
        <v>53</v>
      </c>
      <c r="I28" s="372" t="s">
        <v>1148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1152</v>
      </c>
      <c r="H5" s="223" t="s">
        <v>1153</v>
      </c>
      <c r="I5" s="223" t="s">
        <v>1154</v>
      </c>
      <c r="J5" s="360" t="s">
        <v>1155</v>
      </c>
      <c r="K5" s="223" t="s">
        <v>1156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0"/>
      <c r="K6" s="276"/>
      <c r="L6" s="61"/>
      <c r="M6" s="424" t="s">
        <v>755</v>
      </c>
      <c r="N6" s="417">
        <f>COUNTIF(E7:I28, "*Rowvan*")/2</f>
        <v>0</v>
      </c>
      <c r="O6" s="432" t="s">
        <v>1157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1158</v>
      </c>
      <c r="F7" s="373" t="s">
        <v>1040</v>
      </c>
      <c r="G7" s="372" t="s">
        <v>1158</v>
      </c>
      <c r="H7" s="336" t="s">
        <v>1017</v>
      </c>
      <c r="I7" s="336" t="s">
        <v>258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1158</v>
      </c>
      <c r="F8" s="373" t="s">
        <v>1040</v>
      </c>
      <c r="G8" s="436" t="s">
        <v>1158</v>
      </c>
      <c r="H8" s="336" t="s">
        <v>1017</v>
      </c>
      <c r="I8" s="372" t="s">
        <v>258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1158</v>
      </c>
      <c r="F9" s="372" t="s">
        <v>1040</v>
      </c>
      <c r="G9" s="302" t="s">
        <v>1159</v>
      </c>
      <c r="H9" s="336" t="s">
        <v>1017</v>
      </c>
      <c r="I9" s="372" t="s">
        <v>258</v>
      </c>
      <c r="J9" s="391"/>
      <c r="K9" s="300"/>
      <c r="L9" s="61"/>
      <c r="M9" s="415" t="s">
        <v>1051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1158</v>
      </c>
      <c r="F10" s="336" t="s">
        <v>1160</v>
      </c>
      <c r="G10" s="302" t="s">
        <v>1159</v>
      </c>
      <c r="H10" s="336" t="s">
        <v>1017</v>
      </c>
      <c r="I10" s="372" t="s">
        <v>258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1158</v>
      </c>
      <c r="F11" s="336" t="s">
        <v>1048</v>
      </c>
      <c r="G11" s="302" t="s">
        <v>1161</v>
      </c>
      <c r="H11" s="336" t="s">
        <v>1017</v>
      </c>
      <c r="I11" s="372" t="s">
        <v>258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1159</v>
      </c>
      <c r="F12" s="336" t="s">
        <v>58</v>
      </c>
      <c r="G12" s="302" t="s">
        <v>1161</v>
      </c>
      <c r="H12" s="336" t="s">
        <v>1017</v>
      </c>
      <c r="I12" s="372" t="s">
        <v>258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1159</v>
      </c>
      <c r="F13" s="434" t="s">
        <v>54</v>
      </c>
      <c r="G13" s="302" t="s">
        <v>1161</v>
      </c>
      <c r="H13" s="372" t="s">
        <v>258</v>
      </c>
      <c r="I13" s="372" t="s">
        <v>258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1159</v>
      </c>
      <c r="F14" s="435" t="s">
        <v>1162</v>
      </c>
      <c r="G14" s="302" t="s">
        <v>1161</v>
      </c>
      <c r="H14" s="372" t="s">
        <v>258</v>
      </c>
      <c r="I14" s="372" t="s">
        <v>258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1159</v>
      </c>
      <c r="F15" s="435" t="s">
        <v>1162</v>
      </c>
      <c r="G15" s="302" t="s">
        <v>54</v>
      </c>
      <c r="H15" s="372" t="s">
        <v>258</v>
      </c>
      <c r="I15" s="372" t="s">
        <v>258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1163</v>
      </c>
      <c r="F16" s="374" t="s">
        <v>1162</v>
      </c>
      <c r="G16" s="355" t="s">
        <v>54</v>
      </c>
      <c r="H16" s="372" t="s">
        <v>1164</v>
      </c>
      <c r="I16" s="372" t="s">
        <v>258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1163</v>
      </c>
      <c r="F17" s="306" t="s">
        <v>1166</v>
      </c>
      <c r="G17" s="336" t="s">
        <v>497</v>
      </c>
      <c r="H17" s="372" t="s">
        <v>456</v>
      </c>
      <c r="I17" s="372" t="s">
        <v>54</v>
      </c>
      <c r="J17" s="391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1167</v>
      </c>
      <c r="F18" s="374" t="s">
        <v>1162</v>
      </c>
      <c r="G18" s="372" t="s">
        <v>497</v>
      </c>
      <c r="H18" s="372" t="s">
        <v>1168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456</v>
      </c>
      <c r="F19" s="374" t="s">
        <v>1169</v>
      </c>
      <c r="G19" s="372" t="s">
        <v>497</v>
      </c>
      <c r="H19" s="372" t="s">
        <v>1168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1170</v>
      </c>
      <c r="F20" s="374" t="s">
        <v>1171</v>
      </c>
      <c r="G20" s="372" t="s">
        <v>497</v>
      </c>
      <c r="H20" s="372" t="s">
        <v>1168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1170</v>
      </c>
      <c r="F21" s="374" t="s">
        <v>1172</v>
      </c>
      <c r="G21" s="372" t="s">
        <v>497</v>
      </c>
      <c r="H21" s="372" t="s">
        <v>1173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1170</v>
      </c>
      <c r="F22" s="374" t="s">
        <v>1172</v>
      </c>
      <c r="G22" s="437" t="s">
        <v>1174</v>
      </c>
      <c r="H22" s="372" t="s">
        <v>1173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1175</v>
      </c>
      <c r="G23" s="437" t="s">
        <v>1174</v>
      </c>
      <c r="H23" s="372" t="s">
        <v>1173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1175</v>
      </c>
      <c r="G24" s="370" t="s">
        <v>56</v>
      </c>
      <c r="H24" s="372" t="s">
        <v>1051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1176</v>
      </c>
      <c r="G25" s="370" t="s">
        <v>56</v>
      </c>
      <c r="H25" s="372" t="s">
        <v>1051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1180</v>
      </c>
      <c r="F6" s="282" t="s">
        <v>1180</v>
      </c>
      <c r="G6" s="282" t="s">
        <v>1180</v>
      </c>
      <c r="H6" s="282" t="s">
        <v>1180</v>
      </c>
      <c r="I6" s="282" t="s">
        <v>1180</v>
      </c>
      <c r="J6" s="298"/>
      <c r="K6" s="276"/>
      <c r="L6" s="61"/>
      <c r="M6" s="424" t="s">
        <v>755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1181</v>
      </c>
      <c r="F7" s="373" t="s">
        <v>1182</v>
      </c>
      <c r="G7" s="372" t="s">
        <v>1183</v>
      </c>
      <c r="H7" s="336" t="s">
        <v>1183</v>
      </c>
      <c r="I7" s="336" t="s">
        <v>1183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1181</v>
      </c>
      <c r="F8" s="306" t="s">
        <v>990</v>
      </c>
      <c r="G8" s="372" t="s">
        <v>1183</v>
      </c>
      <c r="H8" s="372" t="s">
        <v>258</v>
      </c>
      <c r="I8" s="372" t="s">
        <v>258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990</v>
      </c>
      <c r="F9" s="306" t="s">
        <v>1184</v>
      </c>
      <c r="G9" s="372" t="s">
        <v>1185</v>
      </c>
      <c r="H9" s="372" t="s">
        <v>258</v>
      </c>
      <c r="I9" s="372" t="s">
        <v>258</v>
      </c>
      <c r="J9" s="318"/>
      <c r="K9" s="300"/>
      <c r="L9" s="61"/>
      <c r="M9" s="415" t="s">
        <v>1051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990</v>
      </c>
      <c r="F10" s="306" t="s">
        <v>1184</v>
      </c>
      <c r="G10" s="372" t="s">
        <v>1186</v>
      </c>
      <c r="H10" s="372" t="s">
        <v>258</v>
      </c>
      <c r="I10" s="372" t="s">
        <v>258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990</v>
      </c>
      <c r="F11" s="306" t="s">
        <v>1184</v>
      </c>
      <c r="G11" s="372" t="s">
        <v>1186</v>
      </c>
      <c r="H11" s="372" t="s">
        <v>258</v>
      </c>
      <c r="I11" s="372" t="s">
        <v>258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990</v>
      </c>
      <c r="F12" s="431" t="s">
        <v>58</v>
      </c>
      <c r="G12" s="372" t="s">
        <v>1186</v>
      </c>
      <c r="H12" s="372" t="s">
        <v>258</v>
      </c>
      <c r="I12" s="372" t="s">
        <v>956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990</v>
      </c>
      <c r="F13" s="373" t="s">
        <v>58</v>
      </c>
      <c r="G13" s="372" t="s">
        <v>1186</v>
      </c>
      <c r="H13" s="372" t="s">
        <v>258</v>
      </c>
      <c r="I13" s="372" t="s">
        <v>956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1187</v>
      </c>
      <c r="F14" s="430" t="s">
        <v>1188</v>
      </c>
      <c r="G14" s="372" t="s">
        <v>1186</v>
      </c>
      <c r="H14" s="372" t="s">
        <v>258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1187</v>
      </c>
      <c r="F15" s="374" t="s">
        <v>56</v>
      </c>
      <c r="G15" s="372" t="s">
        <v>1186</v>
      </c>
      <c r="H15" s="372" t="s">
        <v>258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990</v>
      </c>
      <c r="F16" s="374" t="s">
        <v>1162</v>
      </c>
      <c r="G16" s="372" t="s">
        <v>1164</v>
      </c>
      <c r="H16" s="372" t="s">
        <v>258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1189</v>
      </c>
      <c r="F17" s="374" t="s">
        <v>1162</v>
      </c>
      <c r="G17" s="372" t="s">
        <v>1164</v>
      </c>
      <c r="H17" s="336" t="s">
        <v>53</v>
      </c>
      <c r="I17" s="372" t="s">
        <v>56</v>
      </c>
      <c r="J17" s="318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313</v>
      </c>
      <c r="F18" s="374" t="s">
        <v>1162</v>
      </c>
      <c r="G18" s="372" t="s">
        <v>1164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313</v>
      </c>
      <c r="F19" s="374" t="s">
        <v>56</v>
      </c>
      <c r="G19" s="372" t="s">
        <v>1190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313</v>
      </c>
      <c r="F20" s="374" t="s">
        <v>56</v>
      </c>
      <c r="G20" s="372" t="s">
        <v>1190</v>
      </c>
      <c r="H20" s="336" t="s">
        <v>53</v>
      </c>
      <c r="I20" s="336" t="s">
        <v>1191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313</v>
      </c>
      <c r="F21" s="374" t="s">
        <v>755</v>
      </c>
      <c r="G21" s="372" t="s">
        <v>1192</v>
      </c>
      <c r="H21" s="336" t="s">
        <v>53</v>
      </c>
      <c r="I21" s="336" t="s">
        <v>1191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313</v>
      </c>
      <c r="F22" s="374" t="s">
        <v>755</v>
      </c>
      <c r="G22" s="372" t="s">
        <v>1192</v>
      </c>
      <c r="H22" s="336" t="s">
        <v>53</v>
      </c>
      <c r="I22" s="336" t="s">
        <v>1191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1187</v>
      </c>
      <c r="F23" s="374" t="s">
        <v>1194</v>
      </c>
      <c r="G23" s="372" t="s">
        <v>1195</v>
      </c>
      <c r="H23" s="336" t="s">
        <v>53</v>
      </c>
      <c r="I23" s="336" t="s">
        <v>1191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1187</v>
      </c>
      <c r="F24" s="374" t="s">
        <v>1194</v>
      </c>
      <c r="G24" s="372" t="s">
        <v>1196</v>
      </c>
      <c r="H24" s="374" t="s">
        <v>985</v>
      </c>
      <c r="I24" s="336" t="s">
        <v>956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1187</v>
      </c>
      <c r="F25" s="374" t="s">
        <v>1197</v>
      </c>
      <c r="G25" s="372" t="s">
        <v>1198</v>
      </c>
      <c r="H25" s="374" t="s">
        <v>985</v>
      </c>
      <c r="I25" s="336" t="s">
        <v>956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1187</v>
      </c>
      <c r="F26" s="374" t="s">
        <v>1197</v>
      </c>
      <c r="G26" s="372" t="s">
        <v>1198</v>
      </c>
      <c r="H26" s="374" t="s">
        <v>985</v>
      </c>
      <c r="I26" s="336" t="s">
        <v>956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1197</v>
      </c>
      <c r="G27" s="372" t="s">
        <v>1198</v>
      </c>
      <c r="H27" s="374" t="s">
        <v>985</v>
      </c>
      <c r="I27" s="336" t="s">
        <v>956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2" t="s">
        <v>1198</v>
      </c>
      <c r="H28" s="374" t="s">
        <v>985</v>
      </c>
      <c r="I28" s="336" t="s">
        <v>956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1199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1201</v>
      </c>
      <c r="F5" s="223" t="s">
        <v>1202</v>
      </c>
      <c r="G5" s="223" t="s">
        <v>1203</v>
      </c>
      <c r="H5" s="360" t="s">
        <v>1204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1059</v>
      </c>
      <c r="F6" s="427" t="s">
        <v>1059</v>
      </c>
      <c r="G6" s="429" t="s">
        <v>1059</v>
      </c>
      <c r="H6" s="428"/>
      <c r="I6" s="282" t="s">
        <v>1059</v>
      </c>
      <c r="J6" s="298"/>
      <c r="K6" s="276"/>
      <c r="L6" s="61"/>
      <c r="M6" s="424" t="s">
        <v>755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1042</v>
      </c>
      <c r="F7" s="336" t="s">
        <v>1205</v>
      </c>
      <c r="G7" s="374" t="s">
        <v>1042</v>
      </c>
      <c r="H7" s="362"/>
      <c r="I7" s="336" t="s">
        <v>1042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1206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1205</v>
      </c>
      <c r="G8" s="374" t="s">
        <v>1042</v>
      </c>
      <c r="H8" s="362"/>
      <c r="I8" s="336" t="s">
        <v>1042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1205</v>
      </c>
      <c r="G9" s="374" t="s">
        <v>1042</v>
      </c>
      <c r="H9" s="362"/>
      <c r="I9" s="336" t="s">
        <v>1207</v>
      </c>
      <c r="J9" s="318"/>
      <c r="K9" s="300"/>
      <c r="L9" s="61"/>
      <c r="M9" s="415" t="s">
        <v>1051</v>
      </c>
      <c r="N9" s="417">
        <f>COUNTIF(E7:I28, "*Henry*")/2</f>
        <v>0</v>
      </c>
      <c r="O9" s="413" t="s">
        <v>1208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1205</v>
      </c>
      <c r="G10" s="374" t="s">
        <v>1042</v>
      </c>
      <c r="H10" s="362"/>
      <c r="I10" s="336" t="s">
        <v>1207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294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1205</v>
      </c>
      <c r="G11" s="374" t="s">
        <v>1042</v>
      </c>
      <c r="H11" s="362"/>
      <c r="I11" s="336" t="s">
        <v>258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1042</v>
      </c>
      <c r="G12" s="374" t="s">
        <v>1042</v>
      </c>
      <c r="H12" s="388"/>
      <c r="I12" s="336" t="s">
        <v>258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1209</v>
      </c>
      <c r="G13" s="336" t="s">
        <v>1205</v>
      </c>
      <c r="H13" s="388"/>
      <c r="I13" s="336" t="s">
        <v>258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731</v>
      </c>
      <c r="G14" s="336" t="s">
        <v>1205</v>
      </c>
      <c r="H14" s="388"/>
      <c r="I14" s="336" t="s">
        <v>258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731</v>
      </c>
      <c r="G15" s="336" t="s">
        <v>1205</v>
      </c>
      <c r="H15" s="388"/>
      <c r="I15" s="336" t="s">
        <v>1210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260</v>
      </c>
      <c r="F16" s="374" t="s">
        <v>64</v>
      </c>
      <c r="G16" s="336" t="s">
        <v>1205</v>
      </c>
      <c r="H16" s="388"/>
      <c r="I16" s="336" t="s">
        <v>1210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260</v>
      </c>
      <c r="F17" s="374" t="s">
        <v>64</v>
      </c>
      <c r="G17" s="336" t="s">
        <v>1211</v>
      </c>
      <c r="H17" s="362"/>
      <c r="I17" s="336" t="s">
        <v>1158</v>
      </c>
      <c r="J17" s="318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260</v>
      </c>
      <c r="F18" s="374" t="s">
        <v>755</v>
      </c>
      <c r="G18" s="336" t="s">
        <v>1211</v>
      </c>
      <c r="H18" s="362"/>
      <c r="I18" s="336" t="s">
        <v>1212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260</v>
      </c>
      <c r="F19" s="374" t="s">
        <v>755</v>
      </c>
      <c r="G19" s="336" t="s">
        <v>1211</v>
      </c>
      <c r="H19" s="388"/>
      <c r="I19" s="336" t="s">
        <v>1213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260</v>
      </c>
      <c r="F20" s="374" t="s">
        <v>1214</v>
      </c>
      <c r="G20" s="336" t="s">
        <v>1211</v>
      </c>
      <c r="H20" s="388"/>
      <c r="I20" s="336" t="s">
        <v>1213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1215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260</v>
      </c>
      <c r="F21" s="374" t="s">
        <v>1214</v>
      </c>
      <c r="G21" s="336" t="s">
        <v>1211</v>
      </c>
      <c r="H21" s="388"/>
      <c r="I21" s="336" t="s">
        <v>1213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755</v>
      </c>
      <c r="F22" s="374" t="s">
        <v>1214</v>
      </c>
      <c r="G22" s="336" t="s">
        <v>1205</v>
      </c>
      <c r="H22" s="388"/>
      <c r="I22" s="336" t="s">
        <v>1213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755</v>
      </c>
      <c r="F23" s="374" t="s">
        <v>1214</v>
      </c>
      <c r="G23" s="372" t="s">
        <v>474</v>
      </c>
      <c r="H23" s="388"/>
      <c r="I23" s="336" t="s">
        <v>1213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755</v>
      </c>
      <c r="F24" s="374" t="s">
        <v>1214</v>
      </c>
      <c r="G24" s="372" t="s">
        <v>474</v>
      </c>
      <c r="H24" s="388"/>
      <c r="I24" s="336" t="s">
        <v>1216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755</v>
      </c>
      <c r="F25" s="374" t="s">
        <v>1214</v>
      </c>
      <c r="G25" s="372" t="s">
        <v>474</v>
      </c>
      <c r="H25" s="388"/>
      <c r="I25" s="336" t="s">
        <v>1217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1218</v>
      </c>
      <c r="G26" s="372" t="s">
        <v>474</v>
      </c>
      <c r="H26" s="388"/>
      <c r="I26" s="372" t="s">
        <v>1216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1218</v>
      </c>
      <c r="G27" s="372" t="s">
        <v>474</v>
      </c>
      <c r="H27" s="388"/>
      <c r="I27" s="372" t="s">
        <v>1216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1218</v>
      </c>
      <c r="G28" s="372" t="s">
        <v>474</v>
      </c>
      <c r="H28" s="388"/>
      <c r="I28" s="372" t="s">
        <v>1216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1199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76" t="s">
        <v>80</v>
      </c>
      <c r="N5" s="404" t="s">
        <v>81</v>
      </c>
      <c r="O5" s="411" t="s">
        <v>843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97" t="s">
        <v>53</v>
      </c>
      <c r="N6" s="405">
        <f>COUNTIF(E8:I29, "*YB*")/2</f>
        <v>7</v>
      </c>
      <c r="O6" s="408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1234</v>
      </c>
      <c r="F7" s="282" t="s">
        <v>1234</v>
      </c>
      <c r="G7" s="282" t="s">
        <v>1234</v>
      </c>
      <c r="H7" s="282" t="s">
        <v>1234</v>
      </c>
      <c r="I7" s="282" t="s">
        <v>1234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1235</v>
      </c>
      <c r="F8" s="373" t="s">
        <v>55</v>
      </c>
      <c r="G8" s="372" t="s">
        <v>54</v>
      </c>
      <c r="H8" s="412" t="s">
        <v>54</v>
      </c>
      <c r="I8" s="336" t="s">
        <v>1236</v>
      </c>
      <c r="J8" s="318"/>
      <c r="K8" s="301"/>
      <c r="L8" s="61"/>
      <c r="M8" s="399" t="s">
        <v>1051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1235</v>
      </c>
      <c r="F9" s="373" t="s">
        <v>55</v>
      </c>
      <c r="G9" s="372" t="s">
        <v>54</v>
      </c>
      <c r="H9" s="370" t="s">
        <v>54</v>
      </c>
      <c r="I9" s="336" t="s">
        <v>1236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1235</v>
      </c>
      <c r="F10" s="306" t="s">
        <v>55</v>
      </c>
      <c r="G10" s="372" t="s">
        <v>307</v>
      </c>
      <c r="H10" s="370" t="s">
        <v>54</v>
      </c>
      <c r="I10" s="336" t="s">
        <v>1236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1237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1235</v>
      </c>
      <c r="F11" s="306" t="s">
        <v>1238</v>
      </c>
      <c r="G11" s="372" t="s">
        <v>307</v>
      </c>
      <c r="H11" s="370" t="s">
        <v>54</v>
      </c>
      <c r="I11" s="336" t="s">
        <v>1236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1235</v>
      </c>
      <c r="F12" s="306" t="s">
        <v>1238</v>
      </c>
      <c r="G12" s="372" t="s">
        <v>307</v>
      </c>
      <c r="H12" s="370" t="s">
        <v>54</v>
      </c>
      <c r="I12" s="336" t="s">
        <v>1236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1235</v>
      </c>
      <c r="F13" s="374" t="s">
        <v>1239</v>
      </c>
      <c r="G13" s="372" t="s">
        <v>54</v>
      </c>
      <c r="H13" s="370" t="s">
        <v>54</v>
      </c>
      <c r="I13" s="336" t="s">
        <v>1236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1235</v>
      </c>
      <c r="F14" s="374" t="s">
        <v>1239</v>
      </c>
      <c r="G14" s="372" t="s">
        <v>54</v>
      </c>
      <c r="H14" s="370" t="s">
        <v>54</v>
      </c>
      <c r="I14" s="336" t="s">
        <v>1236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1240</v>
      </c>
      <c r="G15" s="372" t="s">
        <v>54</v>
      </c>
      <c r="H15" s="370" t="s">
        <v>54</v>
      </c>
      <c r="I15" s="336" t="s">
        <v>1236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1240</v>
      </c>
      <c r="G16" s="372" t="s">
        <v>54</v>
      </c>
      <c r="H16" s="370" t="s">
        <v>1241</v>
      </c>
      <c r="I16" s="372" t="s">
        <v>53</v>
      </c>
      <c r="J16" s="318"/>
      <c r="K16" s="300"/>
      <c r="L16" s="61"/>
      <c r="M16" s="401" t="s">
        <v>803</v>
      </c>
      <c r="N16" s="406">
        <f>COUNTIF(E8:I29, "*Casey*")/2</f>
        <v>0</v>
      </c>
      <c r="O16" s="410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1242</v>
      </c>
      <c r="G17" s="372" t="s">
        <v>54</v>
      </c>
      <c r="H17" s="370" t="s">
        <v>1241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260</v>
      </c>
      <c r="F18" s="374" t="s">
        <v>1243</v>
      </c>
      <c r="G18" s="372" t="s">
        <v>54</v>
      </c>
      <c r="H18" s="336" t="s">
        <v>1244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260</v>
      </c>
      <c r="F19" s="374" t="s">
        <v>1245</v>
      </c>
      <c r="G19" s="372" t="s">
        <v>54</v>
      </c>
      <c r="H19" s="336" t="s">
        <v>1244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260</v>
      </c>
      <c r="F20" s="374" t="s">
        <v>1245</v>
      </c>
      <c r="G20" s="372" t="s">
        <v>54</v>
      </c>
      <c r="H20" s="336" t="s">
        <v>1244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1193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260</v>
      </c>
      <c r="F21" s="374" t="s">
        <v>1245</v>
      </c>
      <c r="G21" s="372" t="s">
        <v>54</v>
      </c>
      <c r="H21" s="336" t="s">
        <v>1244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260</v>
      </c>
      <c r="F22" s="374" t="s">
        <v>1245</v>
      </c>
      <c r="G22" s="372" t="s">
        <v>54</v>
      </c>
      <c r="H22" s="336" t="s">
        <v>1244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1246</v>
      </c>
      <c r="G23" s="372" t="s">
        <v>54</v>
      </c>
      <c r="H23" s="336" t="s">
        <v>1244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1247</v>
      </c>
      <c r="G24" s="370" t="s">
        <v>54</v>
      </c>
      <c r="H24" s="336" t="s">
        <v>1244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1248</v>
      </c>
      <c r="G25" s="370" t="s">
        <v>54</v>
      </c>
      <c r="H25" s="336" t="s">
        <v>1244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1248</v>
      </c>
      <c r="G26" s="370" t="s">
        <v>54</v>
      </c>
      <c r="H26" s="370" t="s">
        <v>1249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1248</v>
      </c>
      <c r="G27" s="372" t="s">
        <v>54</v>
      </c>
      <c r="H27" s="370" t="s">
        <v>1249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1248</v>
      </c>
      <c r="G28" s="372" t="s">
        <v>54</v>
      </c>
      <c r="H28" s="370" t="s">
        <v>1249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1248</v>
      </c>
      <c r="G29" s="372" t="s">
        <v>54</v>
      </c>
      <c r="H29" s="370" t="s">
        <v>1249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1250</v>
      </c>
    </row>
    <row r="51" spans="2:15" x14ac:dyDescent="0.2">
      <c r="B51" s="387" t="s">
        <v>136</v>
      </c>
      <c r="D51" t="s">
        <v>1150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77" t="s">
        <v>53</v>
      </c>
      <c r="N6" s="383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258</v>
      </c>
      <c r="F7" s="282" t="s">
        <v>258</v>
      </c>
      <c r="G7" s="282" t="s">
        <v>258</v>
      </c>
      <c r="H7" s="282" t="s">
        <v>258</v>
      </c>
      <c r="I7" s="282" t="s">
        <v>258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990</v>
      </c>
      <c r="F8" s="373" t="s">
        <v>54</v>
      </c>
      <c r="G8" s="372" t="s">
        <v>990</v>
      </c>
      <c r="H8" s="336" t="s">
        <v>990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990</v>
      </c>
      <c r="F9" s="373" t="s">
        <v>54</v>
      </c>
      <c r="G9" s="372" t="s">
        <v>258</v>
      </c>
      <c r="H9" s="336" t="s">
        <v>990</v>
      </c>
      <c r="I9" s="372" t="s">
        <v>258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494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990</v>
      </c>
      <c r="F10" s="306" t="s">
        <v>54</v>
      </c>
      <c r="G10" s="372" t="s">
        <v>258</v>
      </c>
      <c r="H10" s="336" t="s">
        <v>990</v>
      </c>
      <c r="I10" s="372" t="s">
        <v>258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990</v>
      </c>
      <c r="F11" s="306" t="s">
        <v>54</v>
      </c>
      <c r="G11" s="372" t="s">
        <v>258</v>
      </c>
      <c r="H11" s="336" t="s">
        <v>990</v>
      </c>
      <c r="I11" s="372" t="s">
        <v>258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990</v>
      </c>
      <c r="F12" s="306" t="s">
        <v>54</v>
      </c>
      <c r="G12" s="213" t="s">
        <v>258</v>
      </c>
      <c r="H12" s="336" t="s">
        <v>990</v>
      </c>
      <c r="I12" s="372" t="s">
        <v>258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990</v>
      </c>
      <c r="F13" s="374" t="s">
        <v>1252</v>
      </c>
      <c r="G13" s="336" t="s">
        <v>990</v>
      </c>
      <c r="H13" s="372" t="s">
        <v>258</v>
      </c>
      <c r="I13" s="372" t="s">
        <v>258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990</v>
      </c>
      <c r="F14" s="374" t="s">
        <v>1252</v>
      </c>
      <c r="G14" s="336" t="s">
        <v>990</v>
      </c>
      <c r="H14" s="372" t="s">
        <v>258</v>
      </c>
      <c r="I14" s="372" t="s">
        <v>258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258</v>
      </c>
      <c r="F15" s="374" t="s">
        <v>1252</v>
      </c>
      <c r="G15" s="336" t="s">
        <v>990</v>
      </c>
      <c r="H15" s="372" t="s">
        <v>258</v>
      </c>
      <c r="I15" s="372" t="s">
        <v>258</v>
      </c>
      <c r="J15" s="318"/>
      <c r="K15" s="300"/>
      <c r="L15" s="61"/>
      <c r="M15" s="378" t="s">
        <v>803</v>
      </c>
      <c r="N15" s="384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258</v>
      </c>
      <c r="F16" s="374" t="s">
        <v>1252</v>
      </c>
      <c r="G16" s="336" t="s">
        <v>990</v>
      </c>
      <c r="H16" s="372" t="s">
        <v>258</v>
      </c>
      <c r="I16" s="372" t="s">
        <v>258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1253</v>
      </c>
      <c r="F17" s="374" t="s">
        <v>1252</v>
      </c>
      <c r="G17" s="336" t="s">
        <v>990</v>
      </c>
      <c r="H17" s="372" t="s">
        <v>258</v>
      </c>
      <c r="I17" s="372" t="s">
        <v>258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1062</v>
      </c>
      <c r="G18" s="336" t="s">
        <v>990</v>
      </c>
      <c r="H18" s="336" t="s">
        <v>990</v>
      </c>
      <c r="I18" s="336" t="s">
        <v>990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1062</v>
      </c>
      <c r="G19" s="372" t="s">
        <v>258</v>
      </c>
      <c r="H19" s="336" t="s">
        <v>990</v>
      </c>
      <c r="I19" s="336" t="s">
        <v>990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1254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1062</v>
      </c>
      <c r="G20" s="372" t="s">
        <v>313</v>
      </c>
      <c r="H20" s="372" t="s">
        <v>1255</v>
      </c>
      <c r="I20" s="336" t="s">
        <v>990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1062</v>
      </c>
      <c r="G21" s="372" t="s">
        <v>313</v>
      </c>
      <c r="H21" s="372" t="s">
        <v>1255</v>
      </c>
      <c r="I21" s="336" t="s">
        <v>990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260</v>
      </c>
      <c r="F22" s="374" t="s">
        <v>1062</v>
      </c>
      <c r="G22" s="372" t="s">
        <v>313</v>
      </c>
      <c r="H22" s="372" t="s">
        <v>1255</v>
      </c>
      <c r="I22" s="336" t="s">
        <v>990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1062</v>
      </c>
      <c r="G23" s="372" t="s">
        <v>313</v>
      </c>
      <c r="H23" s="372" t="s">
        <v>1255</v>
      </c>
      <c r="I23" s="336" t="s">
        <v>990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1062</v>
      </c>
      <c r="G24" s="372" t="s">
        <v>313</v>
      </c>
      <c r="H24" s="372" t="s">
        <v>1255</v>
      </c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1062</v>
      </c>
      <c r="G25" s="372" t="s">
        <v>313</v>
      </c>
      <c r="H25" s="372" t="s">
        <v>313</v>
      </c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1062</v>
      </c>
      <c r="G26" s="372" t="s">
        <v>313</v>
      </c>
      <c r="H26" s="372" t="s">
        <v>313</v>
      </c>
      <c r="I26" s="372" t="s">
        <v>258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260</v>
      </c>
      <c r="F27" s="374" t="s">
        <v>1062</v>
      </c>
      <c r="G27" s="372" t="s">
        <v>313</v>
      </c>
      <c r="H27" s="372" t="s">
        <v>313</v>
      </c>
      <c r="I27" s="372" t="s">
        <v>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1062</v>
      </c>
      <c r="G28" s="372" t="s">
        <v>313</v>
      </c>
      <c r="H28" s="372" t="s">
        <v>313</v>
      </c>
      <c r="I28" s="372" t="s">
        <v>258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956</v>
      </c>
      <c r="F29" s="374" t="s">
        <v>1062</v>
      </c>
      <c r="G29" s="372" t="s">
        <v>313</v>
      </c>
      <c r="H29" s="372" t="s">
        <v>313</v>
      </c>
      <c r="I29" s="372" t="s">
        <v>258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1256</v>
      </c>
    </row>
    <row r="51" spans="2:15" x14ac:dyDescent="0.2">
      <c r="M51" s="61"/>
      <c r="N51" s="62"/>
      <c r="O51" s="61"/>
    </row>
    <row r="52" spans="2:15" x14ac:dyDescent="0.2">
      <c r="D52" t="s">
        <v>1257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68" t="s">
        <v>53</v>
      </c>
      <c r="N6" s="369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1260</v>
      </c>
      <c r="G12" s="371" t="s">
        <v>1259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803</v>
      </c>
      <c r="N15" s="365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68" t="s">
        <v>53</v>
      </c>
      <c r="N6" s="369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307</v>
      </c>
      <c r="G11" s="336"/>
      <c r="H11" s="358" t="s">
        <v>258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803</v>
      </c>
      <c r="N15" s="365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1240</v>
      </c>
      <c r="G16" s="358" t="s">
        <v>1181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1240</v>
      </c>
      <c r="G17" s="358" t="s">
        <v>1181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1240</v>
      </c>
      <c r="G18" s="306" t="s">
        <v>1181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1181</v>
      </c>
      <c r="G24" s="336"/>
      <c r="H24" s="358"/>
      <c r="I24" s="336" t="s">
        <v>1048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1181</v>
      </c>
      <c r="G25" s="336"/>
      <c r="H25" s="358"/>
      <c r="I25" s="336" t="s">
        <v>1048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1261</v>
      </c>
      <c r="G13" s="336" t="s">
        <v>63</v>
      </c>
      <c r="H13" s="358" t="s">
        <v>258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258</v>
      </c>
      <c r="I15" s="358" t="s">
        <v>63</v>
      </c>
      <c r="J15" s="318"/>
      <c r="K15" s="300"/>
      <c r="L15" s="61"/>
      <c r="M15" s="329" t="s">
        <v>803</v>
      </c>
      <c r="N15" s="326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1240</v>
      </c>
      <c r="G17" s="336" t="s">
        <v>63</v>
      </c>
      <c r="H17" s="336" t="s">
        <v>258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1240</v>
      </c>
      <c r="G18" s="336" t="s">
        <v>63</v>
      </c>
      <c r="H18" s="336" t="s">
        <v>258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1277</v>
      </c>
      <c r="G20" s="336" t="s">
        <v>63</v>
      </c>
      <c r="H20" s="336" t="s">
        <v>258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1277</v>
      </c>
      <c r="G21" s="336" t="s">
        <v>63</v>
      </c>
      <c r="H21" s="358" t="s">
        <v>258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1277</v>
      </c>
      <c r="G22" s="336" t="s">
        <v>63</v>
      </c>
      <c r="H22" s="358" t="s">
        <v>258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1277</v>
      </c>
      <c r="G23" s="336" t="s">
        <v>1278</v>
      </c>
      <c r="H23" s="358" t="s">
        <v>258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1107</v>
      </c>
      <c r="F24" s="358" t="s">
        <v>1279</v>
      </c>
      <c r="G24" s="336" t="s">
        <v>58</v>
      </c>
      <c r="H24" s="358" t="s">
        <v>258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1107</v>
      </c>
      <c r="F25" s="358" t="s">
        <v>1279</v>
      </c>
      <c r="G25" s="336" t="s">
        <v>58</v>
      </c>
      <c r="H25" s="358" t="s">
        <v>258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474</v>
      </c>
      <c r="F26" s="358" t="s">
        <v>1279</v>
      </c>
      <c r="G26" s="336"/>
      <c r="H26" s="358" t="s">
        <v>258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474</v>
      </c>
      <c r="F27" s="358" t="s">
        <v>1279</v>
      </c>
      <c r="G27" s="336"/>
      <c r="H27" s="358" t="s">
        <v>258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258</v>
      </c>
      <c r="F28" s="358" t="s">
        <v>1240</v>
      </c>
      <c r="G28" s="294"/>
      <c r="H28" s="358" t="s">
        <v>1280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258</v>
      </c>
      <c r="F29" s="358" t="s">
        <v>1240</v>
      </c>
      <c r="G29" s="294"/>
      <c r="H29" s="358" t="s">
        <v>1280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1281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360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361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1289</v>
      </c>
      <c r="G12" s="362"/>
      <c r="H12" s="358" t="s">
        <v>1278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1289</v>
      </c>
      <c r="G13" s="362"/>
      <c r="H13" s="358" t="s">
        <v>1278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1289</v>
      </c>
      <c r="G14" s="362"/>
      <c r="H14" s="358" t="s">
        <v>1290</v>
      </c>
      <c r="I14" s="358" t="s">
        <v>1291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1289</v>
      </c>
      <c r="G15" s="362"/>
      <c r="H15" s="336" t="s">
        <v>1290</v>
      </c>
      <c r="I15" s="336" t="s">
        <v>1291</v>
      </c>
      <c r="J15" s="318"/>
      <c r="K15" s="300"/>
      <c r="L15" s="61"/>
      <c r="M15" s="329" t="s">
        <v>803</v>
      </c>
      <c r="N15" s="326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1289</v>
      </c>
      <c r="G16" s="362"/>
      <c r="H16" s="336" t="s">
        <v>61</v>
      </c>
      <c r="I16" s="336" t="s">
        <v>1292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1289</v>
      </c>
      <c r="G17" s="362"/>
      <c r="H17" s="336" t="s">
        <v>61</v>
      </c>
      <c r="I17" s="336" t="s">
        <v>1292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692</v>
      </c>
      <c r="G18" s="362"/>
      <c r="H18" s="336" t="s">
        <v>61</v>
      </c>
      <c r="I18" s="336" t="s">
        <v>1292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692</v>
      </c>
      <c r="G19" s="362"/>
      <c r="H19" s="336" t="s">
        <v>63</v>
      </c>
      <c r="I19" s="336" t="s">
        <v>1293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692</v>
      </c>
      <c r="G20" s="362"/>
      <c r="H20" s="336" t="s">
        <v>63</v>
      </c>
      <c r="I20" s="336" t="s">
        <v>1293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1294</v>
      </c>
      <c r="F21" s="336" t="s">
        <v>692</v>
      </c>
      <c r="G21" s="362"/>
      <c r="H21" s="358" t="s">
        <v>63</v>
      </c>
      <c r="I21" s="358" t="s">
        <v>1295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1294</v>
      </c>
      <c r="F22" s="358" t="s">
        <v>1296</v>
      </c>
      <c r="G22" s="362"/>
      <c r="H22" s="358" t="s">
        <v>63</v>
      </c>
      <c r="I22" s="358" t="s">
        <v>1295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1294</v>
      </c>
      <c r="F23" s="358" t="s">
        <v>1296</v>
      </c>
      <c r="G23" s="362"/>
      <c r="H23" s="358" t="s">
        <v>63</v>
      </c>
      <c r="I23" s="358" t="s">
        <v>1295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1294</v>
      </c>
      <c r="F24" s="358" t="s">
        <v>1296</v>
      </c>
      <c r="G24" s="362"/>
      <c r="H24" s="358" t="s">
        <v>63</v>
      </c>
      <c r="I24" s="358" t="s">
        <v>1295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1294</v>
      </c>
      <c r="F25" s="358" t="s">
        <v>1296</v>
      </c>
      <c r="G25" s="362"/>
      <c r="H25" s="358" t="s">
        <v>63</v>
      </c>
      <c r="I25" s="358" t="s">
        <v>258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1297</v>
      </c>
      <c r="F26" s="358" t="s">
        <v>1296</v>
      </c>
      <c r="G26" s="362"/>
      <c r="H26" s="358" t="s">
        <v>63</v>
      </c>
      <c r="I26" s="358" t="s">
        <v>258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1297</v>
      </c>
      <c r="F27" s="358" t="s">
        <v>1296</v>
      </c>
      <c r="G27" s="362"/>
      <c r="H27" s="358" t="s">
        <v>63</v>
      </c>
      <c r="I27" s="358" t="s">
        <v>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1297</v>
      </c>
      <c r="F28" s="358" t="s">
        <v>1296</v>
      </c>
      <c r="G28" s="321"/>
      <c r="H28" s="358" t="s">
        <v>63</v>
      </c>
      <c r="I28" s="358" t="s">
        <v>258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1297</v>
      </c>
      <c r="F29" s="358" t="s">
        <v>1296</v>
      </c>
      <c r="G29" s="321"/>
      <c r="H29" s="358" t="s">
        <v>63</v>
      </c>
      <c r="I29" s="358" t="s">
        <v>258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1298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1299</v>
      </c>
      <c r="I5" s="223" t="s">
        <v>1300</v>
      </c>
      <c r="J5" s="223" t="s">
        <v>1301</v>
      </c>
      <c r="K5" s="223" t="s">
        <v>1302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1303</v>
      </c>
      <c r="F12" s="336" t="s">
        <v>62</v>
      </c>
      <c r="G12" s="336" t="s">
        <v>1303</v>
      </c>
      <c r="H12" s="336" t="s">
        <v>1303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1303</v>
      </c>
      <c r="F13" s="336" t="s">
        <v>62</v>
      </c>
      <c r="G13" s="336" t="s">
        <v>1303</v>
      </c>
      <c r="H13" s="336" t="s">
        <v>1303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1303</v>
      </c>
      <c r="F14" s="336" t="s">
        <v>62</v>
      </c>
      <c r="G14" s="336" t="s">
        <v>1303</v>
      </c>
      <c r="H14" s="336" t="s">
        <v>1303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1303</v>
      </c>
      <c r="F15" s="336" t="s">
        <v>62</v>
      </c>
      <c r="G15" s="336" t="s">
        <v>1303</v>
      </c>
      <c r="H15" s="336" t="s">
        <v>1303</v>
      </c>
      <c r="I15" s="306" t="s">
        <v>54</v>
      </c>
      <c r="J15" s="318"/>
      <c r="K15" s="300"/>
      <c r="L15" s="61"/>
      <c r="M15" s="329" t="s">
        <v>803</v>
      </c>
      <c r="N15" s="326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1303</v>
      </c>
      <c r="F16" s="336" t="s">
        <v>62</v>
      </c>
      <c r="G16" s="336" t="s">
        <v>1304</v>
      </c>
      <c r="H16" s="336" t="s">
        <v>1303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1304</v>
      </c>
      <c r="H17" s="336" t="s">
        <v>1303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1306</v>
      </c>
      <c r="G18" s="336" t="s">
        <v>1304</v>
      </c>
      <c r="H18" s="336" t="s">
        <v>1303</v>
      </c>
      <c r="I18" s="336" t="s">
        <v>1307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1306</v>
      </c>
      <c r="G19" s="336" t="s">
        <v>1304</v>
      </c>
      <c r="H19" s="336" t="s">
        <v>1304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1306</v>
      </c>
      <c r="G20" s="336" t="s">
        <v>1308</v>
      </c>
      <c r="H20" s="336" t="s">
        <v>1304</v>
      </c>
      <c r="I20" s="336" t="s">
        <v>1307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1306</v>
      </c>
      <c r="G21" s="336" t="s">
        <v>1308</v>
      </c>
      <c r="H21" s="336" t="s">
        <v>1304</v>
      </c>
      <c r="I21" s="336" t="s">
        <v>1305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1309</v>
      </c>
      <c r="G22" s="336" t="s">
        <v>1310</v>
      </c>
      <c r="H22" s="336" t="s">
        <v>1306</v>
      </c>
      <c r="I22" s="336" t="s">
        <v>1276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1309</v>
      </c>
      <c r="G23" s="336" t="s">
        <v>1311</v>
      </c>
      <c r="H23" s="336" t="s">
        <v>1306</v>
      </c>
      <c r="I23" s="336" t="s">
        <v>1312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1313</v>
      </c>
      <c r="G24" s="336" t="s">
        <v>1314</v>
      </c>
      <c r="H24" s="336" t="s">
        <v>1315</v>
      </c>
      <c r="I24" s="336" t="s">
        <v>1312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1313</v>
      </c>
      <c r="G25" s="336" t="s">
        <v>1314</v>
      </c>
      <c r="H25" s="336" t="s">
        <v>1315</v>
      </c>
      <c r="I25" s="336" t="s">
        <v>1312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1313</v>
      </c>
      <c r="G26" s="336" t="s">
        <v>1314</v>
      </c>
      <c r="H26" s="336" t="s">
        <v>1315</v>
      </c>
      <c r="I26" s="336" t="s">
        <v>1312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1313</v>
      </c>
      <c r="G27" s="336" t="s">
        <v>1314</v>
      </c>
      <c r="H27" s="336" t="s">
        <v>1315</v>
      </c>
      <c r="I27" s="336" t="s">
        <v>1316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744</v>
      </c>
      <c r="G28" s="294" t="s">
        <v>744</v>
      </c>
      <c r="H28" s="336" t="s">
        <v>61</v>
      </c>
      <c r="I28" s="336" t="s">
        <v>1312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744</v>
      </c>
      <c r="G29" s="294" t="s">
        <v>744</v>
      </c>
      <c r="H29" s="336" t="s">
        <v>61</v>
      </c>
      <c r="I29" s="336" t="s">
        <v>1312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803</v>
      </c>
      <c r="F7" s="282" t="s">
        <v>803</v>
      </c>
      <c r="G7" s="282" t="s">
        <v>803</v>
      </c>
      <c r="H7" s="282" t="s">
        <v>803</v>
      </c>
      <c r="I7" s="282" t="s">
        <v>803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803</v>
      </c>
      <c r="F8" s="306" t="s">
        <v>1318</v>
      </c>
      <c r="G8" s="306" t="s">
        <v>803</v>
      </c>
      <c r="H8" s="306" t="s">
        <v>258</v>
      </c>
      <c r="I8" s="306"/>
      <c r="J8" s="318" t="s">
        <v>803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803</v>
      </c>
      <c r="F9" s="306" t="s">
        <v>1318</v>
      </c>
      <c r="G9" s="306" t="s">
        <v>803</v>
      </c>
      <c r="H9" s="306" t="s">
        <v>474</v>
      </c>
      <c r="I9" s="306"/>
      <c r="J9" s="318" t="s">
        <v>803</v>
      </c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803</v>
      </c>
      <c r="F10" s="306" t="s">
        <v>1318</v>
      </c>
      <c r="G10" s="306" t="s">
        <v>1319</v>
      </c>
      <c r="H10" s="306" t="s">
        <v>258</v>
      </c>
      <c r="I10" s="306" t="s">
        <v>58</v>
      </c>
      <c r="J10" s="318" t="s">
        <v>803</v>
      </c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803</v>
      </c>
      <c r="F11" s="306" t="s">
        <v>1318</v>
      </c>
      <c r="G11" s="306"/>
      <c r="H11" s="306" t="s">
        <v>258</v>
      </c>
      <c r="I11" s="306" t="s">
        <v>58</v>
      </c>
      <c r="J11" s="318" t="s">
        <v>803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1173</v>
      </c>
      <c r="G12" s="336" t="s">
        <v>62</v>
      </c>
      <c r="H12" s="336" t="s">
        <v>258</v>
      </c>
      <c r="I12" s="336"/>
      <c r="J12" s="318" t="s">
        <v>803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1173</v>
      </c>
      <c r="G13" s="336" t="s">
        <v>62</v>
      </c>
      <c r="H13" s="336" t="s">
        <v>258</v>
      </c>
      <c r="I13" s="336"/>
      <c r="J13" s="318" t="s">
        <v>803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1320</v>
      </c>
      <c r="G14" s="336" t="s">
        <v>62</v>
      </c>
      <c r="H14" s="336" t="s">
        <v>258</v>
      </c>
      <c r="I14" s="336"/>
      <c r="J14" s="318" t="s">
        <v>803</v>
      </c>
      <c r="K14" s="300"/>
      <c r="L14" s="61"/>
      <c r="M14" s="346" t="s">
        <v>61</v>
      </c>
      <c r="N14" s="327">
        <f>COUNTIF(E8:I29, "*Tai Wei*")/2</f>
        <v>0</v>
      </c>
      <c r="O14" s="224" t="s">
        <v>1321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1320</v>
      </c>
      <c r="G15" s="336" t="s">
        <v>62</v>
      </c>
      <c r="H15" s="336" t="s">
        <v>258</v>
      </c>
      <c r="I15" s="336"/>
      <c r="J15" s="318" t="s">
        <v>803</v>
      </c>
      <c r="K15" s="300"/>
      <c r="L15" s="61"/>
      <c r="M15" s="329" t="s">
        <v>803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1322</v>
      </c>
      <c r="G16" s="336" t="s">
        <v>62</v>
      </c>
      <c r="H16" s="336" t="s">
        <v>258</v>
      </c>
      <c r="I16" s="336"/>
      <c r="J16" s="318" t="s">
        <v>803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1322</v>
      </c>
      <c r="G17" s="336" t="s">
        <v>1323</v>
      </c>
      <c r="H17" s="336" t="s">
        <v>258</v>
      </c>
      <c r="I17" s="336" t="s">
        <v>258</v>
      </c>
      <c r="J17" s="318" t="s">
        <v>803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1322</v>
      </c>
      <c r="G18" s="336" t="s">
        <v>1323</v>
      </c>
      <c r="H18" s="336" t="s">
        <v>258</v>
      </c>
      <c r="I18" s="336" t="s">
        <v>258</v>
      </c>
      <c r="J18" s="318" t="s">
        <v>803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1322</v>
      </c>
      <c r="G19" s="336" t="s">
        <v>1323</v>
      </c>
      <c r="H19" s="336" t="s">
        <v>258</v>
      </c>
      <c r="I19" s="336" t="s">
        <v>1324</v>
      </c>
      <c r="J19" s="318" t="s">
        <v>803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1322</v>
      </c>
      <c r="G20" s="336" t="s">
        <v>1323</v>
      </c>
      <c r="H20" s="336" t="s">
        <v>258</v>
      </c>
      <c r="I20" s="336" t="s">
        <v>1238</v>
      </c>
      <c r="J20" s="318" t="s">
        <v>803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1322</v>
      </c>
      <c r="G21" s="336" t="s">
        <v>1323</v>
      </c>
      <c r="H21" s="336" t="s">
        <v>258</v>
      </c>
      <c r="I21" s="336" t="s">
        <v>1238</v>
      </c>
      <c r="J21" s="318" t="s">
        <v>803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1325</v>
      </c>
      <c r="G22" s="336" t="s">
        <v>1323</v>
      </c>
      <c r="H22" s="336" t="s">
        <v>258</v>
      </c>
      <c r="I22" s="355" t="s">
        <v>1324</v>
      </c>
      <c r="J22" s="318" t="s">
        <v>803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1326</v>
      </c>
      <c r="G23" s="336" t="s">
        <v>1323</v>
      </c>
      <c r="H23" s="336" t="s">
        <v>258</v>
      </c>
      <c r="I23" s="355" t="s">
        <v>1324</v>
      </c>
      <c r="J23" s="318" t="s">
        <v>803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1326</v>
      </c>
      <c r="G24" s="336" t="s">
        <v>1323</v>
      </c>
      <c r="H24" s="336" t="s">
        <v>258</v>
      </c>
      <c r="I24" s="355" t="s">
        <v>1324</v>
      </c>
      <c r="J24" s="318" t="s">
        <v>803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1326</v>
      </c>
      <c r="G25" s="336" t="s">
        <v>1323</v>
      </c>
      <c r="H25" s="336" t="s">
        <v>258</v>
      </c>
      <c r="I25" s="336"/>
      <c r="J25" s="318" t="s">
        <v>803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1326</v>
      </c>
      <c r="G26" s="336" t="s">
        <v>1327</v>
      </c>
      <c r="H26" s="336" t="s">
        <v>258</v>
      </c>
      <c r="I26" s="336" t="s">
        <v>63</v>
      </c>
      <c r="J26" s="318" t="s">
        <v>803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1326</v>
      </c>
      <c r="G27" s="336" t="s">
        <v>1327</v>
      </c>
      <c r="H27" s="336" t="s">
        <v>258</v>
      </c>
      <c r="I27" s="336" t="s">
        <v>63</v>
      </c>
      <c r="J27" s="318" t="s">
        <v>803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1326</v>
      </c>
      <c r="G28" s="336" t="s">
        <v>1327</v>
      </c>
      <c r="H28" s="336" t="s">
        <v>258</v>
      </c>
      <c r="I28" s="336"/>
      <c r="J28" s="318" t="s">
        <v>803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1326</v>
      </c>
      <c r="G29" s="294" t="s">
        <v>1327</v>
      </c>
      <c r="H29" s="336" t="s">
        <v>258</v>
      </c>
      <c r="I29" s="336"/>
      <c r="J29" s="318" t="s">
        <v>803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1329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1331</v>
      </c>
      <c r="G12" s="306" t="s">
        <v>59</v>
      </c>
      <c r="H12" s="306" t="s">
        <v>59</v>
      </c>
      <c r="I12" s="306" t="s">
        <v>1332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1333</v>
      </c>
      <c r="F13" s="306" t="s">
        <v>882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882</v>
      </c>
      <c r="G15" s="306"/>
      <c r="H15" s="306"/>
      <c r="I15" s="306"/>
      <c r="J15" s="318"/>
      <c r="K15" s="300"/>
      <c r="L15" s="61"/>
      <c r="M15" s="329" t="s">
        <v>803</v>
      </c>
      <c r="N15" s="326">
        <f>COUNTIF(E3:K25, "*Casey*")/2</f>
        <v>0</v>
      </c>
      <c r="O15" s="224" t="s">
        <v>1329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882</v>
      </c>
      <c r="G17" s="306" t="s">
        <v>1307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1306</v>
      </c>
      <c r="F18" s="306" t="s">
        <v>882</v>
      </c>
      <c r="G18" s="306" t="s">
        <v>1307</v>
      </c>
      <c r="H18" s="306" t="s">
        <v>1334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1306</v>
      </c>
      <c r="F19" s="306" t="s">
        <v>882</v>
      </c>
      <c r="G19" s="306" t="s">
        <v>1307</v>
      </c>
      <c r="H19" s="306" t="s">
        <v>1334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1306</v>
      </c>
      <c r="F20" s="306" t="s">
        <v>882</v>
      </c>
      <c r="G20" s="306" t="s">
        <v>1307</v>
      </c>
      <c r="H20" s="306" t="s">
        <v>1334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1306</v>
      </c>
      <c r="F21" s="306" t="s">
        <v>882</v>
      </c>
      <c r="G21" s="306" t="s">
        <v>1307</v>
      </c>
      <c r="H21" s="306" t="s">
        <v>1334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1306</v>
      </c>
      <c r="F22" s="336" t="s">
        <v>1335</v>
      </c>
      <c r="G22" s="306" t="s">
        <v>1307</v>
      </c>
      <c r="H22" s="306" t="s">
        <v>1334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1306</v>
      </c>
      <c r="F23" s="336" t="s">
        <v>1336</v>
      </c>
      <c r="G23" s="306" t="s">
        <v>1307</v>
      </c>
      <c r="H23" s="306" t="s">
        <v>1334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1306</v>
      </c>
      <c r="F24" s="336" t="s">
        <v>1336</v>
      </c>
      <c r="G24" s="306" t="s">
        <v>1261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1306</v>
      </c>
      <c r="F25" s="336" t="s">
        <v>1336</v>
      </c>
      <c r="G25" s="306" t="s">
        <v>1261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1306</v>
      </c>
      <c r="F26" s="336" t="s">
        <v>1336</v>
      </c>
      <c r="G26" s="306" t="s">
        <v>1261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1306</v>
      </c>
      <c r="F27" s="336" t="s">
        <v>1336</v>
      </c>
      <c r="G27" s="306" t="s">
        <v>1261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1337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1338</v>
      </c>
      <c r="F5" s="223" t="s">
        <v>1339</v>
      </c>
      <c r="G5" s="223" t="s">
        <v>1340</v>
      </c>
      <c r="H5" s="223" t="s">
        <v>1341</v>
      </c>
      <c r="I5" s="223" t="s">
        <v>1342</v>
      </c>
      <c r="J5" s="223" t="s">
        <v>1343</v>
      </c>
      <c r="K5" s="223" t="s">
        <v>1344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1329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1051</v>
      </c>
      <c r="F12" s="306" t="s">
        <v>58</v>
      </c>
      <c r="G12" s="306"/>
      <c r="H12" s="306" t="s">
        <v>710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1051</v>
      </c>
      <c r="F13" s="306" t="s">
        <v>58</v>
      </c>
      <c r="G13" s="306" t="s">
        <v>60</v>
      </c>
      <c r="H13" s="306" t="s">
        <v>1345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1051</v>
      </c>
      <c r="F14" s="306" t="s">
        <v>58</v>
      </c>
      <c r="G14" t="s">
        <v>60</v>
      </c>
      <c r="H14" s="306" t="s">
        <v>710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803</v>
      </c>
      <c r="N15" s="326">
        <f>COUNTIF(E3:K25, "*Casey*")/2</f>
        <v>0</v>
      </c>
      <c r="O15" s="224" t="s">
        <v>1329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1051</v>
      </c>
      <c r="F16" s="306" t="s">
        <v>58</v>
      </c>
      <c r="G16" s="335" t="s">
        <v>60</v>
      </c>
      <c r="H16" s="306" t="s">
        <v>1346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1051</v>
      </c>
      <c r="F18" s="336" t="s">
        <v>1348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1051</v>
      </c>
      <c r="F19" s="336" t="s">
        <v>1348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1051</v>
      </c>
      <c r="F20" s="336" t="s">
        <v>1348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1051</v>
      </c>
      <c r="F21" s="336" t="s">
        <v>1348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1051</v>
      </c>
      <c r="F22" s="336" t="s">
        <v>1349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1277</v>
      </c>
      <c r="F26" s="336" t="s">
        <v>1351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1352</v>
      </c>
      <c r="F27" s="336" t="s">
        <v>1351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1352</v>
      </c>
      <c r="F28" s="336" t="s">
        <v>1353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1352</v>
      </c>
      <c r="F29" s="336" t="s">
        <v>1354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1355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1329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1362</v>
      </c>
      <c r="H8" s="306" t="s">
        <v>1363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1362</v>
      </c>
      <c r="H9" s="306" t="s">
        <v>1363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1362</v>
      </c>
      <c r="H10" s="306" t="s">
        <v>1363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1362</v>
      </c>
      <c r="H11" s="306" t="s">
        <v>1363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803</v>
      </c>
      <c r="G12" s="306" t="s">
        <v>1362</v>
      </c>
      <c r="H12" s="306" t="s">
        <v>1363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803</v>
      </c>
      <c r="G13" s="306" t="s">
        <v>1362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1364</v>
      </c>
      <c r="F14" s="302" t="s">
        <v>803</v>
      </c>
      <c r="G14" s="306" t="s">
        <v>1362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1364</v>
      </c>
      <c r="F15" s="302" t="s">
        <v>803</v>
      </c>
      <c r="G15" s="306" t="s">
        <v>1362</v>
      </c>
      <c r="H15" s="306" t="s">
        <v>60</v>
      </c>
      <c r="I15" s="306"/>
      <c r="J15" s="318"/>
      <c r="K15" s="300"/>
      <c r="L15" s="61"/>
      <c r="M15" s="329" t="s">
        <v>803</v>
      </c>
      <c r="N15" s="326">
        <f>COUNTIF(E3:K25, "*Casey*")/2</f>
        <v>2</v>
      </c>
      <c r="O15" s="224" t="s">
        <v>1329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1364</v>
      </c>
      <c r="F18" s="336" t="s">
        <v>59</v>
      </c>
      <c r="G18" s="335" t="s">
        <v>1365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1367</v>
      </c>
      <c r="G24" s="336" t="s">
        <v>59</v>
      </c>
      <c r="H24" s="336" t="s">
        <v>363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1367</v>
      </c>
      <c r="G25" s="336" t="s">
        <v>59</v>
      </c>
      <c r="H25" s="336" t="s">
        <v>363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1367</v>
      </c>
      <c r="G26" s="336" t="s">
        <v>59</v>
      </c>
      <c r="H26" s="336" t="s">
        <v>363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1368</v>
      </c>
      <c r="F27" s="336" t="s">
        <v>1367</v>
      </c>
      <c r="G27" s="336" t="s">
        <v>59</v>
      </c>
      <c r="H27" s="336" t="s">
        <v>363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1368</v>
      </c>
      <c r="F28" s="336" t="s">
        <v>1369</v>
      </c>
      <c r="G28" s="336" t="s">
        <v>59</v>
      </c>
      <c r="H28" s="336" t="s">
        <v>1370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1368</v>
      </c>
      <c r="F29" s="336" t="s">
        <v>1369</v>
      </c>
      <c r="G29" s="294" t="s">
        <v>59</v>
      </c>
      <c r="H29" s="336" t="s">
        <v>1370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307</v>
      </c>
      <c r="G8" s="306" t="s">
        <v>58</v>
      </c>
      <c r="H8" s="306"/>
      <c r="I8" s="306" t="s">
        <v>1048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307</v>
      </c>
      <c r="G9" s="306" t="s">
        <v>58</v>
      </c>
      <c r="H9" s="306"/>
      <c r="I9" s="306" t="s">
        <v>1048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307</v>
      </c>
      <c r="G10" s="306" t="s">
        <v>58</v>
      </c>
      <c r="H10" s="306"/>
      <c r="I10" s="306" t="s">
        <v>1372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307</v>
      </c>
      <c r="G11" s="306"/>
      <c r="H11" s="306"/>
      <c r="I11" s="306" t="s">
        <v>1372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1374</v>
      </c>
      <c r="G14" s="335"/>
      <c r="H14" s="306" t="s">
        <v>1375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1374</v>
      </c>
      <c r="G15" s="335"/>
      <c r="H15" s="306" t="s">
        <v>1375</v>
      </c>
      <c r="I15" s="306" t="s">
        <v>61</v>
      </c>
      <c r="J15" s="318"/>
      <c r="K15" s="300"/>
      <c r="L15" s="61"/>
      <c r="M15" s="329" t="s">
        <v>803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1376</v>
      </c>
      <c r="I16" s="306" t="s">
        <v>1377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1378</v>
      </c>
      <c r="G17" s="335" t="s">
        <v>64</v>
      </c>
      <c r="H17" s="306" t="s">
        <v>1376</v>
      </c>
      <c r="I17" s="306" t="s">
        <v>1377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1365</v>
      </c>
      <c r="G18" s="335" t="s">
        <v>64</v>
      </c>
      <c r="H18" s="306" t="s">
        <v>1376</v>
      </c>
      <c r="I18" s="336" t="s">
        <v>1379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1365</v>
      </c>
      <c r="G19" s="335" t="s">
        <v>64</v>
      </c>
      <c r="H19" s="306" t="s">
        <v>1376</v>
      </c>
      <c r="I19" s="336" t="s">
        <v>1380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1365</v>
      </c>
      <c r="G20" s="347" t="s">
        <v>64</v>
      </c>
      <c r="H20" s="336" t="s">
        <v>1381</v>
      </c>
      <c r="I20" s="336" t="s">
        <v>1380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1365</v>
      </c>
      <c r="G21" s="302" t="s">
        <v>64</v>
      </c>
      <c r="H21" s="336" t="s">
        <v>1381</v>
      </c>
      <c r="I21" s="336" t="s">
        <v>1380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1365</v>
      </c>
      <c r="G22" s="302" t="s">
        <v>64</v>
      </c>
      <c r="H22" s="336" t="s">
        <v>1381</v>
      </c>
      <c r="I22" s="336" t="s">
        <v>1380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1382</v>
      </c>
      <c r="G23" s="302" t="s">
        <v>64</v>
      </c>
      <c r="H23" s="336" t="s">
        <v>1381</v>
      </c>
      <c r="I23" s="336" t="s">
        <v>1380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1382</v>
      </c>
      <c r="G24" s="336" t="s">
        <v>1330</v>
      </c>
      <c r="H24" s="336" t="s">
        <v>1383</v>
      </c>
      <c r="I24" s="336" t="s">
        <v>1380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1382</v>
      </c>
      <c r="G25" s="336" t="s">
        <v>1330</v>
      </c>
      <c r="H25" s="336" t="s">
        <v>1383</v>
      </c>
      <c r="I25" s="336" t="s">
        <v>1380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1384</v>
      </c>
      <c r="G26" s="336" t="s">
        <v>1332</v>
      </c>
      <c r="H26" s="336" t="s">
        <v>1385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1386</v>
      </c>
      <c r="G27" s="336" t="s">
        <v>1332</v>
      </c>
      <c r="H27" s="336" t="s">
        <v>1387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1386</v>
      </c>
      <c r="G28" s="336" t="s">
        <v>1388</v>
      </c>
      <c r="H28" s="336" t="s">
        <v>1387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1386</v>
      </c>
      <c r="G29" s="294" t="s">
        <v>56</v>
      </c>
      <c r="H29" s="336" t="s">
        <v>1389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1391</v>
      </c>
      <c r="F5" s="223" t="s">
        <v>1392</v>
      </c>
      <c r="G5" s="223" t="s">
        <v>1393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06" t="s">
        <v>60</v>
      </c>
      <c r="H8" s="306" t="s">
        <v>1362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06" t="s">
        <v>60</v>
      </c>
      <c r="H9" s="306" t="s">
        <v>1362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1235</v>
      </c>
      <c r="G10" s="306" t="s">
        <v>60</v>
      </c>
      <c r="H10" s="306" t="s">
        <v>1362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1334</v>
      </c>
      <c r="G13" s="340" t="s">
        <v>55</v>
      </c>
      <c r="H13" s="306" t="s">
        <v>1395</v>
      </c>
      <c r="I13" s="306" t="s">
        <v>1235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1240</v>
      </c>
      <c r="F14" s="336" t="s">
        <v>1396</v>
      </c>
      <c r="G14" s="335" t="s">
        <v>60</v>
      </c>
      <c r="H14" s="338" t="s">
        <v>59</v>
      </c>
      <c r="I14" s="306" t="s">
        <v>1397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1398</v>
      </c>
      <c r="G15" s="302" t="s">
        <v>60</v>
      </c>
      <c r="H15" s="338" t="s">
        <v>1399</v>
      </c>
      <c r="I15" s="306" t="s">
        <v>1397</v>
      </c>
      <c r="J15" s="299"/>
      <c r="K15" s="300"/>
      <c r="L15" s="61"/>
      <c r="M15" s="330" t="s">
        <v>803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1398</v>
      </c>
      <c r="G16" s="302" t="s">
        <v>60</v>
      </c>
      <c r="H16" s="338" t="s">
        <v>59</v>
      </c>
      <c r="I16" s="306" t="s">
        <v>1397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1400</v>
      </c>
      <c r="F17" s="336" t="s">
        <v>1401</v>
      </c>
      <c r="G17" s="302" t="s">
        <v>60</v>
      </c>
      <c r="H17" s="306" t="s">
        <v>60</v>
      </c>
      <c r="I17" s="306" t="s">
        <v>1402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1403</v>
      </c>
      <c r="F18" s="336" t="s">
        <v>1404</v>
      </c>
      <c r="G18" s="302" t="s">
        <v>60</v>
      </c>
      <c r="H18" s="306" t="s">
        <v>60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1406</v>
      </c>
      <c r="F5" s="223" t="s">
        <v>1407</v>
      </c>
      <c r="G5" s="223" t="s">
        <v>1408</v>
      </c>
      <c r="H5" s="223" t="s">
        <v>1409</v>
      </c>
      <c r="I5" s="223" t="s">
        <v>1410</v>
      </c>
      <c r="J5" s="223" t="s">
        <v>1411</v>
      </c>
      <c r="K5" s="223" t="s">
        <v>1412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1378</v>
      </c>
      <c r="H8" s="306" t="s">
        <v>1362</v>
      </c>
      <c r="I8" s="306" t="s">
        <v>1362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1362</v>
      </c>
      <c r="I9" s="306" t="s">
        <v>1362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1362</v>
      </c>
      <c r="I10" s="306" t="s">
        <v>1413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1181</v>
      </c>
      <c r="G11" s="306" t="s">
        <v>59</v>
      </c>
      <c r="H11" s="306" t="s">
        <v>1362</v>
      </c>
      <c r="I11" s="306" t="s">
        <v>356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1362</v>
      </c>
      <c r="I12" s="306" t="s">
        <v>356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1414</v>
      </c>
      <c r="G13" s="340" t="s">
        <v>1415</v>
      </c>
      <c r="H13" s="306" t="s">
        <v>1362</v>
      </c>
      <c r="I13" s="306" t="s">
        <v>1416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1417</v>
      </c>
      <c r="G14" s="335" t="s">
        <v>1318</v>
      </c>
      <c r="H14" s="338" t="s">
        <v>60</v>
      </c>
      <c r="I14" s="306" t="s">
        <v>1418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1419</v>
      </c>
      <c r="G15" s="302" t="s">
        <v>1420</v>
      </c>
      <c r="H15" s="338" t="s">
        <v>60</v>
      </c>
      <c r="I15" s="306" t="s">
        <v>1421</v>
      </c>
      <c r="J15" s="299"/>
      <c r="K15" s="300"/>
      <c r="L15" s="61"/>
      <c r="M15" s="330" t="s">
        <v>803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1422</v>
      </c>
      <c r="G16" s="302" t="s">
        <v>1423</v>
      </c>
      <c r="H16" s="338" t="s">
        <v>1362</v>
      </c>
      <c r="I16" s="306" t="s">
        <v>1380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363</v>
      </c>
      <c r="F17" s="336" t="s">
        <v>64</v>
      </c>
      <c r="G17" s="302" t="s">
        <v>1424</v>
      </c>
      <c r="H17" s="306" t="s">
        <v>61</v>
      </c>
      <c r="I17" s="306" t="s">
        <v>1370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1425</v>
      </c>
      <c r="F18" s="336" t="s">
        <v>1426</v>
      </c>
      <c r="G18" s="302" t="s">
        <v>1427</v>
      </c>
      <c r="H18" s="306" t="s">
        <v>61</v>
      </c>
      <c r="I18" s="306" t="s">
        <v>363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363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386</v>
      </c>
      <c r="G13" s="212" t="s">
        <v>59</v>
      </c>
      <c r="H13" s="306" t="s">
        <v>60</v>
      </c>
      <c r="I13" s="306" t="s">
        <v>1437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307</v>
      </c>
      <c r="F14" s="306" t="s">
        <v>1438</v>
      </c>
      <c r="G14" s="302" t="s">
        <v>62</v>
      </c>
      <c r="H14" s="306" t="s">
        <v>1439</v>
      </c>
      <c r="I14" s="306" t="s">
        <v>1440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1441</v>
      </c>
      <c r="G15" s="302" t="s">
        <v>1442</v>
      </c>
      <c r="H15" s="306" t="s">
        <v>1439</v>
      </c>
      <c r="I15" s="306" t="s">
        <v>1437</v>
      </c>
      <c r="J15" s="299" t="s">
        <v>56</v>
      </c>
      <c r="K15" s="299" t="s">
        <v>56</v>
      </c>
      <c r="L15" s="61"/>
      <c r="M15" s="330" t="s">
        <v>803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1443</v>
      </c>
      <c r="G16" s="302" t="s">
        <v>1442</v>
      </c>
      <c r="H16" s="306" t="s">
        <v>1444</v>
      </c>
      <c r="I16" s="306" t="s">
        <v>1437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1445</v>
      </c>
      <c r="G17" s="212" t="s">
        <v>1446</v>
      </c>
      <c r="H17" s="306" t="s">
        <v>1447</v>
      </c>
      <c r="I17" s="306" t="s">
        <v>1242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1290</v>
      </c>
      <c r="F18" s="306" t="s">
        <v>1445</v>
      </c>
      <c r="G18" s="212" t="s">
        <v>1446</v>
      </c>
      <c r="H18" s="306" t="s">
        <v>1448</v>
      </c>
      <c r="I18" s="306" t="s">
        <v>1449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1452</v>
      </c>
      <c r="K5" s="223" t="s">
        <v>1453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32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803</v>
      </c>
      <c r="F7" s="282" t="s">
        <v>803</v>
      </c>
      <c r="G7" s="282" t="s">
        <v>803</v>
      </c>
      <c r="H7" s="282" t="s">
        <v>803</v>
      </c>
      <c r="I7" s="282" t="s">
        <v>803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1318</v>
      </c>
      <c r="F8" s="306" t="s">
        <v>803</v>
      </c>
      <c r="G8" s="316" t="s">
        <v>803</v>
      </c>
      <c r="H8" s="306" t="s">
        <v>60</v>
      </c>
      <c r="I8" s="306" t="s">
        <v>631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1318</v>
      </c>
      <c r="F10" s="306" t="s">
        <v>257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1318</v>
      </c>
      <c r="F11" s="306" t="s">
        <v>1454</v>
      </c>
      <c r="G11" s="316" t="s">
        <v>1455</v>
      </c>
      <c r="H11" s="306" t="s">
        <v>631</v>
      </c>
      <c r="I11" s="306" t="s">
        <v>1456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1457</v>
      </c>
      <c r="G12" s="316" t="s">
        <v>1455</v>
      </c>
      <c r="H12" s="306" t="s">
        <v>631</v>
      </c>
      <c r="I12" s="306" t="s">
        <v>1456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498</v>
      </c>
      <c r="F13" s="306" t="s">
        <v>1458</v>
      </c>
      <c r="G13" s="212" t="s">
        <v>776</v>
      </c>
      <c r="H13" s="306" t="s">
        <v>631</v>
      </c>
      <c r="I13" s="306" t="s">
        <v>1459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498</v>
      </c>
      <c r="F14" s="306" t="s">
        <v>1460</v>
      </c>
      <c r="G14" s="302" t="s">
        <v>1461</v>
      </c>
      <c r="H14" s="306" t="s">
        <v>500</v>
      </c>
      <c r="I14" s="306" t="s">
        <v>1462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678</v>
      </c>
      <c r="F15" s="306" t="s">
        <v>1464</v>
      </c>
      <c r="G15" s="302" t="s">
        <v>1465</v>
      </c>
      <c r="H15" s="306" t="s">
        <v>1466</v>
      </c>
      <c r="I15" s="306" t="s">
        <v>1467</v>
      </c>
      <c r="J15" s="299"/>
      <c r="K15" s="300"/>
      <c r="L15" s="61"/>
      <c r="M15" s="330" t="s">
        <v>803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678</v>
      </c>
      <c r="F16" s="306" t="s">
        <v>1468</v>
      </c>
      <c r="G16" s="302" t="s">
        <v>1465</v>
      </c>
      <c r="H16" s="306" t="s">
        <v>1469</v>
      </c>
      <c r="I16" s="306" t="s">
        <v>1467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681</v>
      </c>
      <c r="F17" s="306" t="s">
        <v>1470</v>
      </c>
      <c r="G17" s="212" t="s">
        <v>1471</v>
      </c>
      <c r="H17" s="306" t="s">
        <v>709</v>
      </c>
      <c r="I17" s="306" t="s">
        <v>1472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1473</v>
      </c>
      <c r="F18" s="306" t="s">
        <v>1474</v>
      </c>
      <c r="G18" s="302" t="s">
        <v>1471</v>
      </c>
      <c r="H18" s="306" t="s">
        <v>709</v>
      </c>
      <c r="I18" s="306" t="s">
        <v>1472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3" t="s">
        <v>53</v>
      </c>
      <c r="N6" s="287">
        <f>COUNTIF(E8:K24, "*YB*")</f>
        <v>33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1477</v>
      </c>
      <c r="G8" s="316" t="s">
        <v>631</v>
      </c>
      <c r="H8" s="308"/>
      <c r="I8" s="306" t="s">
        <v>631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1477</v>
      </c>
      <c r="G9" s="316" t="s">
        <v>631</v>
      </c>
      <c r="H9" s="308"/>
      <c r="I9" s="306" t="s">
        <v>1478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1477</v>
      </c>
      <c r="G10" s="316" t="s">
        <v>533</v>
      </c>
      <c r="H10" s="308"/>
      <c r="I10" s="306" t="s">
        <v>1479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533</v>
      </c>
      <c r="G11" s="316" t="s">
        <v>1480</v>
      </c>
      <c r="H11" s="308"/>
      <c r="I11" s="306" t="s">
        <v>1479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631</v>
      </c>
      <c r="G12" s="316" t="s">
        <v>1481</v>
      </c>
      <c r="H12" s="308"/>
      <c r="I12" s="306" t="s">
        <v>1479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631</v>
      </c>
      <c r="G13" s="316" t="s">
        <v>1481</v>
      </c>
      <c r="H13" s="308"/>
      <c r="I13" s="306" t="s">
        <v>1482</v>
      </c>
      <c r="J13" s="318" t="s">
        <v>803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1483</v>
      </c>
      <c r="G14" s="316" t="s">
        <v>533</v>
      </c>
      <c r="H14" s="320"/>
      <c r="I14" s="306" t="s">
        <v>1484</v>
      </c>
      <c r="J14" s="318" t="s">
        <v>803</v>
      </c>
      <c r="K14" s="300"/>
      <c r="L14" s="61"/>
      <c r="M14" s="292" t="s">
        <v>61</v>
      </c>
      <c r="N14" s="285">
        <f>COUNTIF(E8:K24, "*Tai Wei*")</f>
        <v>0</v>
      </c>
      <c r="O14" s="224" t="s">
        <v>1463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1483</v>
      </c>
      <c r="G15" s="316" t="s">
        <v>1485</v>
      </c>
      <c r="H15" s="320"/>
      <c r="I15" s="306" t="s">
        <v>1484</v>
      </c>
      <c r="J15" s="318" t="s">
        <v>803</v>
      </c>
      <c r="K15" s="300"/>
      <c r="L15" s="61"/>
      <c r="M15" s="292" t="s">
        <v>803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1483</v>
      </c>
      <c r="G16" s="316" t="s">
        <v>1486</v>
      </c>
      <c r="H16" s="320"/>
      <c r="I16" s="306" t="s">
        <v>1487</v>
      </c>
      <c r="J16" s="318" t="s">
        <v>803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1483</v>
      </c>
      <c r="G17" s="316" t="s">
        <v>1488</v>
      </c>
      <c r="H17" s="310"/>
      <c r="I17" s="306" t="s">
        <v>1489</v>
      </c>
      <c r="J17" s="318" t="s">
        <v>803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1490</v>
      </c>
      <c r="G18" s="316" t="s">
        <v>1488</v>
      </c>
      <c r="H18" s="310"/>
      <c r="I18" s="306" t="s">
        <v>1491</v>
      </c>
      <c r="J18" s="318" t="s">
        <v>803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803</v>
      </c>
      <c r="J19" s="318" t="s">
        <v>803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803</v>
      </c>
      <c r="J20" s="318" t="s">
        <v>803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803</v>
      </c>
      <c r="J21" s="318" t="s">
        <v>803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803</v>
      </c>
      <c r="J22" s="318" t="s">
        <v>803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1494</v>
      </c>
      <c r="F5" s="223" t="s">
        <v>1495</v>
      </c>
      <c r="G5" s="223" t="s">
        <v>1496</v>
      </c>
      <c r="H5" s="223" t="s">
        <v>1497</v>
      </c>
      <c r="I5" s="223" t="s">
        <v>1498</v>
      </c>
      <c r="J5" s="223" t="s">
        <v>1499</v>
      </c>
      <c r="K5" s="223" t="s">
        <v>1500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03" t="s">
        <v>53</v>
      </c>
      <c r="N6" s="287">
        <f>COUNTIF(E8:K24, "*YB*")</f>
        <v>8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755</v>
      </c>
      <c r="G7" s="237" t="s">
        <v>258</v>
      </c>
      <c r="H7" s="317" t="s">
        <v>258</v>
      </c>
      <c r="I7" s="314" t="s">
        <v>258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755</v>
      </c>
      <c r="G8" s="316" t="s">
        <v>1501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755</v>
      </c>
      <c r="G9" s="316" t="s">
        <v>1501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755</v>
      </c>
      <c r="G10" s="316" t="s">
        <v>1501</v>
      </c>
      <c r="H10" s="306" t="s">
        <v>60</v>
      </c>
      <c r="I10" s="306" t="s">
        <v>1374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755</v>
      </c>
      <c r="G11" s="316" t="s">
        <v>1501</v>
      </c>
      <c r="H11" s="306" t="s">
        <v>58</v>
      </c>
      <c r="I11" s="306" t="s">
        <v>1374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755</v>
      </c>
      <c r="G12" s="316" t="s">
        <v>1501</v>
      </c>
      <c r="H12" s="306" t="s">
        <v>60</v>
      </c>
      <c r="I12" s="306" t="s">
        <v>1374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755</v>
      </c>
      <c r="G13" s="316" t="s">
        <v>1501</v>
      </c>
      <c r="H13" s="306" t="s">
        <v>60</v>
      </c>
      <c r="I13" s="306" t="s">
        <v>1374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755</v>
      </c>
      <c r="G14" s="316" t="s">
        <v>1503</v>
      </c>
      <c r="H14" s="249" t="s">
        <v>53</v>
      </c>
      <c r="I14" s="306" t="s">
        <v>1374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755</v>
      </c>
      <c r="G15" s="316" t="s">
        <v>1503</v>
      </c>
      <c r="H15" s="249" t="s">
        <v>1504</v>
      </c>
      <c r="I15" s="306" t="s">
        <v>1374</v>
      </c>
      <c r="J15" s="299"/>
      <c r="K15" s="300"/>
      <c r="L15" s="61"/>
      <c r="M15" s="292" t="s">
        <v>803</v>
      </c>
      <c r="N15" s="285">
        <f>COUNTIF(E8:K24, "*Casey*")</f>
        <v>4</v>
      </c>
      <c r="O15" s="224" t="s">
        <v>1502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755</v>
      </c>
      <c r="G16" s="249" t="s">
        <v>1505</v>
      </c>
      <c r="H16" s="249" t="s">
        <v>53</v>
      </c>
      <c r="I16" s="306" t="s">
        <v>1374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755</v>
      </c>
      <c r="G17" s="249" t="s">
        <v>1505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1506</v>
      </c>
      <c r="G18" s="249" t="s">
        <v>1507</v>
      </c>
      <c r="H18" s="302" t="s">
        <v>1504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 t="s">
        <v>1508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1510</v>
      </c>
      <c r="F5" s="223" t="s">
        <v>1511</v>
      </c>
      <c r="G5" s="223" t="s">
        <v>1512</v>
      </c>
      <c r="H5" s="223" t="s">
        <v>1513</v>
      </c>
      <c r="I5" s="223" t="s">
        <v>1514</v>
      </c>
      <c r="J5" s="223" t="s">
        <v>1515</v>
      </c>
      <c r="K5" s="223" t="s">
        <v>1516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258</v>
      </c>
      <c r="F7" s="237" t="s">
        <v>258</v>
      </c>
      <c r="G7" s="237" t="s">
        <v>258</v>
      </c>
      <c r="H7" s="237" t="s">
        <v>258</v>
      </c>
      <c r="I7" s="237" t="s">
        <v>258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1362</v>
      </c>
      <c r="G9" s="306" t="s">
        <v>1362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1362</v>
      </c>
      <c r="G10" s="306" t="s">
        <v>1362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1362</v>
      </c>
      <c r="G11" s="306" t="s">
        <v>1362</v>
      </c>
      <c r="H11" s="306" t="s">
        <v>1517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1439</v>
      </c>
      <c r="G12" s="306" t="s">
        <v>1362</v>
      </c>
      <c r="H12" s="306" t="s">
        <v>1517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800</v>
      </c>
      <c r="G13" s="249" t="s">
        <v>54</v>
      </c>
      <c r="H13" s="249" t="s">
        <v>800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1518</v>
      </c>
      <c r="F14" s="212" t="s">
        <v>1519</v>
      </c>
      <c r="G14" s="249" t="s">
        <v>1520</v>
      </c>
      <c r="H14" s="249" t="s">
        <v>800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1521</v>
      </c>
      <c r="G15" s="249" t="s">
        <v>1520</v>
      </c>
      <c r="H15" s="249" t="s">
        <v>1522</v>
      </c>
      <c r="I15" s="196"/>
      <c r="J15" s="299"/>
      <c r="K15" s="300"/>
      <c r="L15" s="61"/>
      <c r="M15" s="292" t="s">
        <v>803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1051</v>
      </c>
      <c r="F16" s="212" t="s">
        <v>1523</v>
      </c>
      <c r="G16" s="249" t="s">
        <v>1520</v>
      </c>
      <c r="H16" s="249" t="s">
        <v>1524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1307</v>
      </c>
      <c r="G17" s="249" t="s">
        <v>1525</v>
      </c>
      <c r="H17" s="302" t="s">
        <v>1526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1525</v>
      </c>
      <c r="H18" s="302" t="s">
        <v>1526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1529</v>
      </c>
      <c r="F19" s="274" t="s">
        <v>1530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1529</v>
      </c>
      <c r="F20" s="274" t="s">
        <v>1530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1030</v>
      </c>
      <c r="F21" s="274" t="s">
        <v>1162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1531</v>
      </c>
    </row>
    <row r="33" spans="2:15" x14ac:dyDescent="0.2">
      <c r="B33" s="56"/>
      <c r="D33" s="246" t="s">
        <v>1532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1533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1535</v>
      </c>
      <c r="I5" s="223" t="s">
        <v>1536</v>
      </c>
      <c r="J5" s="223" t="s">
        <v>1537</v>
      </c>
      <c r="K5" s="223" t="s">
        <v>1538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1539</v>
      </c>
      <c r="G8" s="296" t="s">
        <v>1540</v>
      </c>
      <c r="H8" s="297" t="s">
        <v>1374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307</v>
      </c>
      <c r="F9" s="212" t="s">
        <v>1539</v>
      </c>
      <c r="G9" s="294" t="s">
        <v>1541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307</v>
      </c>
      <c r="F10" s="212" t="s">
        <v>1362</v>
      </c>
      <c r="G10" s="294" t="s">
        <v>1541</v>
      </c>
      <c r="H10" s="196" t="s">
        <v>1542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307</v>
      </c>
      <c r="F11" s="212" t="s">
        <v>60</v>
      </c>
      <c r="G11" s="294" t="s">
        <v>1541</v>
      </c>
      <c r="H11" s="249" t="s">
        <v>1542</v>
      </c>
      <c r="I11" s="196" t="s">
        <v>1442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1307</v>
      </c>
      <c r="F12" s="212" t="s">
        <v>1543</v>
      </c>
      <c r="G12" s="249" t="s">
        <v>1544</v>
      </c>
      <c r="H12" s="249" t="s">
        <v>1545</v>
      </c>
      <c r="I12" s="196" t="s">
        <v>1442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1546</v>
      </c>
      <c r="F13" s="212" t="s">
        <v>1543</v>
      </c>
      <c r="G13" s="249" t="s">
        <v>1547</v>
      </c>
      <c r="H13" s="249" t="s">
        <v>1548</v>
      </c>
      <c r="I13" s="196" t="s">
        <v>1549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1550</v>
      </c>
      <c r="F14" s="262" t="s">
        <v>1551</v>
      </c>
      <c r="G14" s="249" t="s">
        <v>1552</v>
      </c>
      <c r="H14" s="249" t="s">
        <v>1548</v>
      </c>
      <c r="I14" s="196" t="s">
        <v>1553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1554</v>
      </c>
      <c r="F15" s="262" t="s">
        <v>1306</v>
      </c>
      <c r="G15" s="249" t="s">
        <v>1555</v>
      </c>
      <c r="H15" s="249" t="s">
        <v>1439</v>
      </c>
      <c r="I15" s="196" t="s">
        <v>1549</v>
      </c>
      <c r="J15" s="299"/>
      <c r="K15" s="300"/>
      <c r="L15" s="61"/>
      <c r="M15" s="292" t="s">
        <v>803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1556</v>
      </c>
      <c r="G16" s="249" t="s">
        <v>1541</v>
      </c>
      <c r="H16" s="249" t="s">
        <v>1557</v>
      </c>
      <c r="I16" s="196" t="s">
        <v>1549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1558</v>
      </c>
      <c r="G17" s="249" t="s">
        <v>1559</v>
      </c>
      <c r="H17" s="213" t="s">
        <v>1557</v>
      </c>
      <c r="I17" s="196" t="s">
        <v>1553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1560</v>
      </c>
      <c r="F18" s="196" t="s">
        <v>1561</v>
      </c>
      <c r="G18" s="249" t="s">
        <v>1559</v>
      </c>
      <c r="H18" s="213" t="s">
        <v>1562</v>
      </c>
      <c r="I18" s="196" t="s">
        <v>1563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1564</v>
      </c>
      <c r="F19" s="274" t="s">
        <v>1529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1565</v>
      </c>
      <c r="F20" s="274" t="s">
        <v>1529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1566</v>
      </c>
      <c r="F21" s="274" t="s">
        <v>1042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1531</v>
      </c>
    </row>
    <row r="32" spans="2:20" x14ac:dyDescent="0.2">
      <c r="B32" s="56"/>
      <c r="D32" s="246" t="s">
        <v>1532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1365</v>
      </c>
      <c r="F8" s="295" t="s">
        <v>59</v>
      </c>
      <c r="G8" s="296" t="s">
        <v>1570</v>
      </c>
      <c r="H8" s="297" t="s">
        <v>1570</v>
      </c>
      <c r="I8" s="297" t="s">
        <v>59</v>
      </c>
      <c r="J8" s="299" t="s">
        <v>1571</v>
      </c>
      <c r="K8" s="301" t="s">
        <v>803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1572</v>
      </c>
      <c r="F9" s="212" t="s">
        <v>1402</v>
      </c>
      <c r="G9" s="294" t="s">
        <v>1573</v>
      </c>
      <c r="H9" s="242" t="s">
        <v>60</v>
      </c>
      <c r="I9" s="297" t="s">
        <v>59</v>
      </c>
      <c r="J9" s="299" t="s">
        <v>1571</v>
      </c>
      <c r="K9" s="300" t="s">
        <v>803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1572</v>
      </c>
      <c r="F10" s="212" t="s">
        <v>1402</v>
      </c>
      <c r="G10" s="212" t="s">
        <v>1573</v>
      </c>
      <c r="H10" s="196" t="s">
        <v>60</v>
      </c>
      <c r="I10" s="196" t="s">
        <v>1574</v>
      </c>
      <c r="J10" s="299" t="s">
        <v>1571</v>
      </c>
      <c r="K10" s="300" t="s">
        <v>803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1572</v>
      </c>
      <c r="F11" s="212" t="s">
        <v>1575</v>
      </c>
      <c r="G11" s="249" t="s">
        <v>1576</v>
      </c>
      <c r="H11" s="249" t="s">
        <v>60</v>
      </c>
      <c r="I11" s="196" t="s">
        <v>1577</v>
      </c>
      <c r="J11" s="299" t="s">
        <v>1571</v>
      </c>
      <c r="K11" s="300" t="s">
        <v>803</v>
      </c>
      <c r="L11" s="61"/>
      <c r="M11" s="304" t="s">
        <v>58</v>
      </c>
      <c r="N11" s="285">
        <f>COUNTIF(E8:K24, "*Wei Yen*")</f>
        <v>0</v>
      </c>
      <c r="O11" s="199" t="s">
        <v>1578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1579</v>
      </c>
      <c r="F12" s="212" t="s">
        <v>1580</v>
      </c>
      <c r="G12" s="249" t="s">
        <v>1581</v>
      </c>
      <c r="H12" s="249" t="s">
        <v>60</v>
      </c>
      <c r="I12" s="196" t="s">
        <v>1577</v>
      </c>
      <c r="J12" s="299" t="s">
        <v>1571</v>
      </c>
      <c r="K12" s="300" t="s">
        <v>803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1579</v>
      </c>
      <c r="F13" s="196" t="s">
        <v>1582</v>
      </c>
      <c r="G13" s="249" t="s">
        <v>1581</v>
      </c>
      <c r="H13" s="249" t="s">
        <v>1306</v>
      </c>
      <c r="I13" s="196" t="s">
        <v>1583</v>
      </c>
      <c r="J13" s="299" t="s">
        <v>1571</v>
      </c>
      <c r="K13" s="300" t="s">
        <v>803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1584</v>
      </c>
      <c r="F14" s="196" t="s">
        <v>838</v>
      </c>
      <c r="G14" s="249" t="s">
        <v>1585</v>
      </c>
      <c r="H14" s="249" t="s">
        <v>62</v>
      </c>
      <c r="I14" s="196" t="s">
        <v>1586</v>
      </c>
      <c r="J14" s="299" t="s">
        <v>1571</v>
      </c>
      <c r="K14" s="300" t="s">
        <v>803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1584</v>
      </c>
      <c r="F15" s="196" t="s">
        <v>1577</v>
      </c>
      <c r="G15" s="249" t="s">
        <v>1587</v>
      </c>
      <c r="H15" s="249" t="s">
        <v>62</v>
      </c>
      <c r="I15" s="196" t="s">
        <v>1586</v>
      </c>
      <c r="J15" s="299" t="s">
        <v>1571</v>
      </c>
      <c r="K15" s="300" t="s">
        <v>803</v>
      </c>
      <c r="L15" s="61"/>
      <c r="M15" s="292" t="s">
        <v>803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1584</v>
      </c>
      <c r="F16" s="196" t="s">
        <v>1588</v>
      </c>
      <c r="G16" s="249" t="s">
        <v>1589</v>
      </c>
      <c r="H16" s="249" t="s">
        <v>60</v>
      </c>
      <c r="I16" s="196" t="s">
        <v>1590</v>
      </c>
      <c r="J16" s="299" t="s">
        <v>1571</v>
      </c>
      <c r="K16" s="300" t="s">
        <v>803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1584</v>
      </c>
      <c r="F17" s="196" t="s">
        <v>1591</v>
      </c>
      <c r="G17" s="249" t="s">
        <v>1592</v>
      </c>
      <c r="H17" s="249" t="s">
        <v>60</v>
      </c>
      <c r="I17" s="250" t="s">
        <v>838</v>
      </c>
      <c r="J17" s="274" t="s">
        <v>803</v>
      </c>
      <c r="K17" s="300" t="s">
        <v>803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647</v>
      </c>
      <c r="F18" s="196" t="s">
        <v>1593</v>
      </c>
      <c r="G18" s="261" t="s">
        <v>1592</v>
      </c>
      <c r="H18" s="249" t="s">
        <v>1594</v>
      </c>
      <c r="I18" s="196" t="s">
        <v>62</v>
      </c>
      <c r="J18" s="279" t="s">
        <v>803</v>
      </c>
      <c r="K18" s="300" t="s">
        <v>803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647</v>
      </c>
      <c r="F19" s="274" t="s">
        <v>56</v>
      </c>
      <c r="G19" s="274" t="s">
        <v>1595</v>
      </c>
      <c r="H19" s="274"/>
      <c r="I19" s="274"/>
      <c r="J19" s="274" t="s">
        <v>803</v>
      </c>
      <c r="K19" s="300" t="s">
        <v>803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647</v>
      </c>
      <c r="F20" s="274" t="s">
        <v>56</v>
      </c>
      <c r="G20" s="274" t="s">
        <v>1595</v>
      </c>
      <c r="H20" s="274"/>
      <c r="I20" s="274"/>
      <c r="J20" s="274" t="s">
        <v>803</v>
      </c>
      <c r="K20" s="300" t="s">
        <v>803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647</v>
      </c>
      <c r="F21" s="274" t="s">
        <v>56</v>
      </c>
      <c r="G21" s="274" t="s">
        <v>1595</v>
      </c>
      <c r="H21" s="274"/>
      <c r="I21" s="274"/>
      <c r="J21" s="274" t="s">
        <v>803</v>
      </c>
      <c r="K21" s="300" t="s">
        <v>803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1595</v>
      </c>
      <c r="H22" s="274"/>
      <c r="I22" s="274"/>
      <c r="J22" s="274" t="s">
        <v>803</v>
      </c>
      <c r="K22" s="300" t="s">
        <v>803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1531</v>
      </c>
    </row>
    <row r="32" spans="2:20" x14ac:dyDescent="0.2">
      <c r="B32" s="56"/>
      <c r="D32" s="246" t="s">
        <v>1532</v>
      </c>
    </row>
    <row r="33" spans="2:15" x14ac:dyDescent="0.2">
      <c r="B33" s="180"/>
      <c r="D33" t="s">
        <v>450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1598</v>
      </c>
      <c r="F5" s="223" t="s">
        <v>1599</v>
      </c>
      <c r="G5" s="223" t="s">
        <v>1600</v>
      </c>
      <c r="H5" s="223" t="s">
        <v>1601</v>
      </c>
      <c r="I5" s="223" t="s">
        <v>1602</v>
      </c>
      <c r="J5" s="223">
        <v>44930</v>
      </c>
      <c r="K5" s="223">
        <v>44961</v>
      </c>
      <c r="L5" s="61"/>
      <c r="M5" s="288" t="s">
        <v>80</v>
      </c>
      <c r="N5" s="289" t="s">
        <v>1568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320</v>
      </c>
      <c r="G10" s="250" t="s">
        <v>60</v>
      </c>
      <c r="H10" s="212" t="s">
        <v>701</v>
      </c>
      <c r="I10" s="212" t="s">
        <v>60</v>
      </c>
      <c r="J10" s="273" t="s">
        <v>1378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320</v>
      </c>
      <c r="G11" s="250" t="s">
        <v>1303</v>
      </c>
      <c r="H11" s="212" t="s">
        <v>701</v>
      </c>
      <c r="I11" s="212" t="s">
        <v>62</v>
      </c>
      <c r="J11" s="273" t="s">
        <v>1378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1603</v>
      </c>
      <c r="G12" s="250" t="s">
        <v>1604</v>
      </c>
      <c r="H12" s="212" t="s">
        <v>1605</v>
      </c>
      <c r="I12" s="212" t="s">
        <v>62</v>
      </c>
      <c r="J12" s="273" t="s">
        <v>1378</v>
      </c>
      <c r="K12" s="273" t="s">
        <v>1606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1603</v>
      </c>
      <c r="G13" s="250" t="s">
        <v>1604</v>
      </c>
      <c r="H13" s="212" t="s">
        <v>1605</v>
      </c>
      <c r="I13" s="212" t="s">
        <v>1442</v>
      </c>
      <c r="J13" s="273" t="s">
        <v>1378</v>
      </c>
      <c r="K13" s="273" t="s">
        <v>1606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1607</v>
      </c>
      <c r="F14" s="212" t="s">
        <v>1444</v>
      </c>
      <c r="G14" s="250" t="s">
        <v>1608</v>
      </c>
      <c r="H14" s="212" t="s">
        <v>1605</v>
      </c>
      <c r="I14" s="212" t="s">
        <v>1609</v>
      </c>
      <c r="J14" s="273" t="s">
        <v>1378</v>
      </c>
      <c r="K14" s="273" t="s">
        <v>1606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1607</v>
      </c>
      <c r="F15" s="212" t="s">
        <v>1610</v>
      </c>
      <c r="G15" s="250" t="s">
        <v>1608</v>
      </c>
      <c r="H15" s="212" t="s">
        <v>62</v>
      </c>
      <c r="I15" s="212" t="s">
        <v>1611</v>
      </c>
      <c r="J15" s="273" t="s">
        <v>1378</v>
      </c>
      <c r="K15" s="273" t="s">
        <v>1606</v>
      </c>
      <c r="L15" s="61"/>
      <c r="M15" s="304" t="s">
        <v>803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592</v>
      </c>
      <c r="F16" s="212" t="s">
        <v>1612</v>
      </c>
      <c r="G16" s="250" t="s">
        <v>1545</v>
      </c>
      <c r="H16" s="212" t="s">
        <v>57</v>
      </c>
      <c r="I16" s="212" t="s">
        <v>1613</v>
      </c>
      <c r="J16" s="273" t="s">
        <v>1378</v>
      </c>
      <c r="K16" s="273" t="s">
        <v>1606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1444</v>
      </c>
      <c r="F17" s="212" t="s">
        <v>1614</v>
      </c>
      <c r="G17" s="250" t="s">
        <v>1615</v>
      </c>
      <c r="H17" s="212" t="s">
        <v>57</v>
      </c>
      <c r="I17" s="212" t="s">
        <v>1613</v>
      </c>
      <c r="J17" s="273" t="s">
        <v>1378</v>
      </c>
      <c r="K17" s="273" t="s">
        <v>1606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1444</v>
      </c>
      <c r="F18" s="212" t="s">
        <v>1614</v>
      </c>
      <c r="G18" s="250" t="s">
        <v>1616</v>
      </c>
      <c r="H18" s="212" t="s">
        <v>57</v>
      </c>
      <c r="I18" s="212" t="s">
        <v>1613</v>
      </c>
      <c r="J18" s="273" t="s">
        <v>1378</v>
      </c>
      <c r="K18" s="280" t="s">
        <v>1617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1531</v>
      </c>
    </row>
    <row r="32" spans="2:20" x14ac:dyDescent="0.2">
      <c r="B32" s="56"/>
      <c r="D32" s="246" t="s">
        <v>1532</v>
      </c>
    </row>
    <row r="33" spans="2:15" x14ac:dyDescent="0.2">
      <c r="B33" s="180"/>
      <c r="D33" t="s">
        <v>450</v>
      </c>
    </row>
    <row r="35" spans="2:15" x14ac:dyDescent="0.2">
      <c r="B35" s="127" t="s">
        <v>134</v>
      </c>
      <c r="D35" s="247" t="s">
        <v>1533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1619</v>
      </c>
      <c r="F5" s="223" t="s">
        <v>1620</v>
      </c>
      <c r="G5" s="223" t="s">
        <v>1621</v>
      </c>
      <c r="H5" s="223" t="s">
        <v>1622</v>
      </c>
      <c r="I5" s="223" t="s">
        <v>1623</v>
      </c>
      <c r="J5" s="223" t="s">
        <v>1624</v>
      </c>
      <c r="K5" s="223" t="s">
        <v>1625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1626</v>
      </c>
      <c r="F8" s="212" t="s">
        <v>1627</v>
      </c>
      <c r="G8" s="212" t="s">
        <v>1627</v>
      </c>
      <c r="H8" s="212" t="s">
        <v>1627</v>
      </c>
      <c r="I8" s="250" t="s">
        <v>1627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1626</v>
      </c>
      <c r="F9" s="212" t="s">
        <v>1627</v>
      </c>
      <c r="G9" s="212" t="s">
        <v>1628</v>
      </c>
      <c r="H9" s="242" t="s">
        <v>1627</v>
      </c>
      <c r="I9" s="242" t="s">
        <v>1627</v>
      </c>
      <c r="J9" s="212" t="s">
        <v>1596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1626</v>
      </c>
      <c r="F10" s="212" t="s">
        <v>1626</v>
      </c>
      <c r="G10" s="212" t="s">
        <v>1629</v>
      </c>
      <c r="H10" s="196" t="s">
        <v>1627</v>
      </c>
      <c r="I10" s="196" t="s">
        <v>1630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1626</v>
      </c>
      <c r="F11" s="212" t="s">
        <v>1626</v>
      </c>
      <c r="G11" s="249" t="s">
        <v>1631</v>
      </c>
      <c r="H11" s="249" t="s">
        <v>1029</v>
      </c>
      <c r="I11" s="196" t="s">
        <v>1632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1627</v>
      </c>
      <c r="F12" s="212" t="s">
        <v>1627</v>
      </c>
      <c r="G12" s="249" t="s">
        <v>1633</v>
      </c>
      <c r="H12" s="249" t="s">
        <v>1634</v>
      </c>
      <c r="I12" s="196" t="s">
        <v>1632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1627</v>
      </c>
      <c r="F13" s="196" t="s">
        <v>839</v>
      </c>
      <c r="G13" s="249" t="s">
        <v>1635</v>
      </c>
      <c r="H13" s="249" t="s">
        <v>1636</v>
      </c>
      <c r="I13" s="196" t="s">
        <v>1637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1638</v>
      </c>
      <c r="F14" s="196" t="s">
        <v>1639</v>
      </c>
      <c r="G14" s="249" t="s">
        <v>56</v>
      </c>
      <c r="H14" s="249" t="s">
        <v>1636</v>
      </c>
      <c r="I14" s="250" t="s">
        <v>1640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1641</v>
      </c>
      <c r="F15" s="196" t="s">
        <v>1642</v>
      </c>
      <c r="G15" s="249" t="s">
        <v>1643</v>
      </c>
      <c r="H15" s="249" t="s">
        <v>1636</v>
      </c>
      <c r="I15" s="250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1641</v>
      </c>
      <c r="F16" s="196" t="s">
        <v>1642</v>
      </c>
      <c r="G16" s="249" t="s">
        <v>1645</v>
      </c>
      <c r="H16" s="212" t="s">
        <v>1646</v>
      </c>
      <c r="I16" s="250" t="s">
        <v>1644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1641</v>
      </c>
      <c r="F17" s="196" t="s">
        <v>1647</v>
      </c>
      <c r="G17" s="249" t="s">
        <v>1648</v>
      </c>
      <c r="H17" s="214" t="s">
        <v>1649</v>
      </c>
      <c r="I17" s="250" t="s">
        <v>1650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1651</v>
      </c>
      <c r="F18" s="248" t="s">
        <v>1652</v>
      </c>
      <c r="G18" s="212" t="s">
        <v>1648</v>
      </c>
      <c r="H18" s="214" t="s">
        <v>1649</v>
      </c>
      <c r="I18" s="196" t="s">
        <v>1653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1531</v>
      </c>
    </row>
    <row r="26" spans="2:20" x14ac:dyDescent="0.2">
      <c r="B26" s="56"/>
      <c r="D26" s="246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247" t="s">
        <v>1533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1655</v>
      </c>
      <c r="F5" s="223" t="s">
        <v>1656</v>
      </c>
      <c r="G5" s="223" t="s">
        <v>1657</v>
      </c>
      <c r="H5" s="223" t="s">
        <v>1658</v>
      </c>
      <c r="I5" s="223" t="s">
        <v>1659</v>
      </c>
      <c r="J5" s="223" t="s">
        <v>1660</v>
      </c>
      <c r="K5" s="223" t="s">
        <v>1661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32" t="s">
        <v>1232</v>
      </c>
      <c r="K6" s="233" t="s">
        <v>1233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1662</v>
      </c>
      <c r="H8" s="212" t="s">
        <v>1662</v>
      </c>
      <c r="I8" s="212" t="s">
        <v>1662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1235</v>
      </c>
      <c r="F9" s="212" t="s">
        <v>1663</v>
      </c>
      <c r="G9" s="212" t="s">
        <v>1664</v>
      </c>
      <c r="H9" s="212" t="s">
        <v>1662</v>
      </c>
      <c r="I9" s="212" t="s">
        <v>1662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1235</v>
      </c>
      <c r="F10" s="212" t="s">
        <v>1663</v>
      </c>
      <c r="G10" s="212" t="s">
        <v>1664</v>
      </c>
      <c r="H10" s="212" t="s">
        <v>1662</v>
      </c>
      <c r="I10" s="212" t="s">
        <v>1662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1665</v>
      </c>
      <c r="F11" s="212" t="s">
        <v>1663</v>
      </c>
      <c r="G11" s="212" t="s">
        <v>1666</v>
      </c>
      <c r="H11" s="214" t="s">
        <v>1667</v>
      </c>
      <c r="I11" s="212" t="s">
        <v>1668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1162</v>
      </c>
      <c r="F12" s="212" t="s">
        <v>1662</v>
      </c>
      <c r="G12" s="212" t="s">
        <v>1669</v>
      </c>
      <c r="H12" s="214" t="s">
        <v>1670</v>
      </c>
      <c r="I12" s="212" t="s">
        <v>1668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1162</v>
      </c>
      <c r="F13" s="212" t="s">
        <v>1671</v>
      </c>
      <c r="G13" s="212" t="s">
        <v>1672</v>
      </c>
      <c r="H13" s="214" t="s">
        <v>1670</v>
      </c>
      <c r="I13" s="212" t="s">
        <v>1673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1674</v>
      </c>
      <c r="F14" s="212" t="s">
        <v>1675</v>
      </c>
      <c r="G14" s="212" t="s">
        <v>1676</v>
      </c>
      <c r="H14" s="214" t="s">
        <v>1670</v>
      </c>
      <c r="I14" s="212" t="s">
        <v>1677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1678</v>
      </c>
      <c r="F15" s="212" t="s">
        <v>1679</v>
      </c>
      <c r="G15" s="212" t="s">
        <v>1680</v>
      </c>
      <c r="H15" s="214" t="s">
        <v>1681</v>
      </c>
      <c r="I15" s="212" t="s">
        <v>1677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1678</v>
      </c>
      <c r="F16" s="212" t="s">
        <v>1679</v>
      </c>
      <c r="G16" s="212" t="s">
        <v>1682</v>
      </c>
      <c r="H16" s="214" t="s">
        <v>1683</v>
      </c>
      <c r="I16" s="212" t="s">
        <v>1684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1685</v>
      </c>
      <c r="F17" s="212" t="s">
        <v>1686</v>
      </c>
      <c r="G17" s="212" t="s">
        <v>1687</v>
      </c>
      <c r="H17" s="214" t="s">
        <v>1688</v>
      </c>
      <c r="I17" s="196" t="s">
        <v>1689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1690</v>
      </c>
      <c r="F18" s="212" t="s">
        <v>1691</v>
      </c>
      <c r="G18" s="212" t="s">
        <v>1687</v>
      </c>
      <c r="H18" s="214" t="s">
        <v>1688</v>
      </c>
      <c r="I18" s="196" t="s">
        <v>1692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 t="s">
        <v>1693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1531</v>
      </c>
    </row>
    <row r="26" spans="2:20" x14ac:dyDescent="0.2">
      <c r="B26" s="56"/>
      <c r="D26" s="246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247" t="s">
        <v>1533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1694</v>
      </c>
      <c r="F35">
        <v>44</v>
      </c>
      <c r="M35" s="61"/>
      <c r="N35" s="62"/>
      <c r="O35" s="61"/>
    </row>
    <row r="36" spans="5:15" hidden="1" x14ac:dyDescent="0.2">
      <c r="E36" s="254" t="s">
        <v>1695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1696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1697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1698</v>
      </c>
      <c r="F39">
        <f>26+16</f>
        <v>42</v>
      </c>
    </row>
    <row r="40" spans="5:15" hidden="1" x14ac:dyDescent="0.2">
      <c r="E40" s="254" t="s">
        <v>1699</v>
      </c>
      <c r="F40">
        <f>38+24</f>
        <v>62</v>
      </c>
    </row>
    <row r="41" spans="5:15" hidden="1" x14ac:dyDescent="0.2">
      <c r="E41" s="254" t="s">
        <v>1700</v>
      </c>
      <c r="F41">
        <v>15</v>
      </c>
    </row>
    <row r="42" spans="5:15" hidden="1" x14ac:dyDescent="0.2">
      <c r="E42" s="254" t="s">
        <v>1701</v>
      </c>
      <c r="F42">
        <v>14</v>
      </c>
    </row>
    <row r="43" spans="5:15" hidden="1" x14ac:dyDescent="0.2">
      <c r="E43" s="254" t="s">
        <v>1702</v>
      </c>
      <c r="F43">
        <v>11</v>
      </c>
    </row>
    <row r="44" spans="5:15" hidden="1" x14ac:dyDescent="0.2">
      <c r="E44" s="180" t="s">
        <v>1703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32" t="s">
        <v>1232</v>
      </c>
      <c r="K6" s="233" t="s">
        <v>1233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1705</v>
      </c>
      <c r="F8" s="212" t="s">
        <v>1706</v>
      </c>
      <c r="G8" s="212" t="s">
        <v>1573</v>
      </c>
      <c r="H8" s="212" t="s">
        <v>631</v>
      </c>
      <c r="I8" s="196" t="s">
        <v>1707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1708</v>
      </c>
      <c r="F9" s="212" t="s">
        <v>1706</v>
      </c>
      <c r="G9" s="212" t="s">
        <v>1573</v>
      </c>
      <c r="H9" s="212" t="s">
        <v>631</v>
      </c>
      <c r="I9" s="196" t="s">
        <v>1707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1708</v>
      </c>
      <c r="F10" s="212" t="s">
        <v>1706</v>
      </c>
      <c r="G10" s="212" t="s">
        <v>1709</v>
      </c>
      <c r="H10" s="212" t="s">
        <v>631</v>
      </c>
      <c r="I10" s="196" t="s">
        <v>1707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1708</v>
      </c>
      <c r="F11" s="212" t="s">
        <v>1710</v>
      </c>
      <c r="G11" s="212" t="s">
        <v>1709</v>
      </c>
      <c r="H11" s="214" t="s">
        <v>1570</v>
      </c>
      <c r="I11" s="196" t="s">
        <v>260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1711</v>
      </c>
      <c r="F12" s="212" t="s">
        <v>1712</v>
      </c>
      <c r="G12" s="212" t="s">
        <v>1570</v>
      </c>
      <c r="H12" s="214" t="s">
        <v>1713</v>
      </c>
      <c r="I12" s="196" t="s">
        <v>260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1714</v>
      </c>
      <c r="G13" s="212" t="s">
        <v>1715</v>
      </c>
      <c r="H13" s="214" t="s">
        <v>1570</v>
      </c>
      <c r="I13" s="196" t="s">
        <v>260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1716</v>
      </c>
      <c r="F14" s="212" t="s">
        <v>1717</v>
      </c>
      <c r="G14" s="212" t="s">
        <v>1718</v>
      </c>
      <c r="H14" s="214" t="s">
        <v>1306</v>
      </c>
      <c r="I14" s="196" t="s">
        <v>260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1719</v>
      </c>
      <c r="F15" s="212" t="s">
        <v>1720</v>
      </c>
      <c r="G15" s="212" t="s">
        <v>1721</v>
      </c>
      <c r="H15" s="214" t="s">
        <v>1444</v>
      </c>
      <c r="I15" s="196" t="s">
        <v>260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1722</v>
      </c>
      <c r="F16" s="212" t="s">
        <v>1723</v>
      </c>
      <c r="G16" s="212" t="s">
        <v>1724</v>
      </c>
      <c r="H16" s="214" t="s">
        <v>1603</v>
      </c>
      <c r="I16" s="196" t="s">
        <v>260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1725</v>
      </c>
      <c r="F17" s="212" t="s">
        <v>1726</v>
      </c>
      <c r="G17" s="212" t="s">
        <v>1727</v>
      </c>
      <c r="H17" s="214" t="s">
        <v>1728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740</v>
      </c>
      <c r="F18" s="212" t="s">
        <v>1729</v>
      </c>
      <c r="G18" s="212" t="s">
        <v>1730</v>
      </c>
      <c r="H18" s="214" t="s">
        <v>1728</v>
      </c>
      <c r="I18" s="196" t="s">
        <v>1731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1531</v>
      </c>
    </row>
    <row r="26" spans="2:20" x14ac:dyDescent="0.2">
      <c r="B26" s="56"/>
      <c r="D26" s="246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247" t="s">
        <v>1533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1733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1734</v>
      </c>
      <c r="F5" s="7" t="s">
        <v>1735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1227</v>
      </c>
      <c r="F6" s="47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1736</v>
      </c>
      <c r="G8" s="212" t="s">
        <v>631</v>
      </c>
      <c r="H8" s="212" t="s">
        <v>631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257</v>
      </c>
      <c r="F9" s="212" t="s">
        <v>1736</v>
      </c>
      <c r="G9" s="191" t="s">
        <v>631</v>
      </c>
      <c r="H9" s="212" t="s">
        <v>631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257</v>
      </c>
      <c r="F10" s="191" t="s">
        <v>1737</v>
      </c>
      <c r="G10" s="191" t="s">
        <v>631</v>
      </c>
      <c r="H10" s="212" t="s">
        <v>1738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257</v>
      </c>
      <c r="F11" s="191" t="s">
        <v>1737</v>
      </c>
      <c r="G11" s="191" t="s">
        <v>1739</v>
      </c>
      <c r="H11" s="88" t="s">
        <v>1570</v>
      </c>
      <c r="I11" s="32" t="s">
        <v>1740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1741</v>
      </c>
      <c r="G12" s="191" t="s">
        <v>1739</v>
      </c>
      <c r="H12" s="88" t="s">
        <v>1570</v>
      </c>
      <c r="I12" s="32" t="s">
        <v>1742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1741</v>
      </c>
      <c r="G13" s="212" t="s">
        <v>1743</v>
      </c>
      <c r="H13" s="88" t="s">
        <v>1570</v>
      </c>
      <c r="I13" s="32" t="s">
        <v>1742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1744</v>
      </c>
      <c r="F14" s="191" t="s">
        <v>1745</v>
      </c>
      <c r="G14" s="212" t="s">
        <v>1743</v>
      </c>
      <c r="H14" s="88" t="s">
        <v>1746</v>
      </c>
      <c r="I14" s="32" t="s">
        <v>1290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1719</v>
      </c>
      <c r="F15" s="191" t="s">
        <v>1380</v>
      </c>
      <c r="G15" s="212" t="s">
        <v>1743</v>
      </c>
      <c r="H15" s="88" t="s">
        <v>1365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1570</v>
      </c>
      <c r="G16" s="212" t="s">
        <v>1747</v>
      </c>
      <c r="H16" s="88" t="s">
        <v>1365</v>
      </c>
      <c r="I16" s="32" t="s">
        <v>363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1748</v>
      </c>
      <c r="F17" s="191" t="s">
        <v>1544</v>
      </c>
      <c r="G17" s="212" t="s">
        <v>1747</v>
      </c>
      <c r="H17" s="88" t="s">
        <v>58</v>
      </c>
      <c r="I17" s="32" t="s">
        <v>363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1748</v>
      </c>
      <c r="F18" s="191" t="s">
        <v>1544</v>
      </c>
      <c r="G18" s="212" t="s">
        <v>1747</v>
      </c>
      <c r="H18" s="88" t="s">
        <v>58</v>
      </c>
      <c r="I18" s="32" t="s">
        <v>1749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1531</v>
      </c>
    </row>
    <row r="26" spans="2:20" x14ac:dyDescent="0.2">
      <c r="B26" s="56"/>
      <c r="D26" s="58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167" t="s">
        <v>1533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1750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1751</v>
      </c>
      <c r="F5" s="7" t="s">
        <v>1752</v>
      </c>
      <c r="G5" s="7" t="s">
        <v>1753</v>
      </c>
      <c r="H5" s="7" t="s">
        <v>1754</v>
      </c>
      <c r="I5" s="7" t="s">
        <v>1755</v>
      </c>
      <c r="J5" s="7" t="s">
        <v>1756</v>
      </c>
      <c r="K5" s="7" t="s">
        <v>1757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1263</v>
      </c>
      <c r="F8" s="213" t="s">
        <v>61</v>
      </c>
      <c r="G8" s="191" t="s">
        <v>1758</v>
      </c>
      <c r="H8" s="88" t="s">
        <v>1759</v>
      </c>
      <c r="I8" s="32" t="s">
        <v>1760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1263</v>
      </c>
      <c r="F9" s="191" t="s">
        <v>1263</v>
      </c>
      <c r="G9" s="191" t="s">
        <v>1263</v>
      </c>
      <c r="H9" s="214" t="s">
        <v>1759</v>
      </c>
      <c r="I9" s="32" t="s">
        <v>1263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1263</v>
      </c>
      <c r="F10" s="191" t="s">
        <v>1263</v>
      </c>
      <c r="G10" s="191" t="s">
        <v>1761</v>
      </c>
      <c r="H10" s="88" t="s">
        <v>1759</v>
      </c>
      <c r="I10" s="32" t="s">
        <v>1762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1763</v>
      </c>
      <c r="F11" s="191" t="s">
        <v>1263</v>
      </c>
      <c r="G11" s="191" t="s">
        <v>1764</v>
      </c>
      <c r="H11" s="88" t="s">
        <v>1759</v>
      </c>
      <c r="I11" s="32" t="s">
        <v>1765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1763</v>
      </c>
      <c r="F12" s="191" t="s">
        <v>1766</v>
      </c>
      <c r="G12" s="191" t="s">
        <v>1763</v>
      </c>
      <c r="H12" s="88" t="s">
        <v>59</v>
      </c>
      <c r="I12" s="32" t="s">
        <v>1762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1767</v>
      </c>
      <c r="F13" s="191" t="s">
        <v>1766</v>
      </c>
      <c r="G13" s="212" t="s">
        <v>1763</v>
      </c>
      <c r="H13" s="88" t="s">
        <v>59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1767</v>
      </c>
      <c r="F14" s="191" t="s">
        <v>1763</v>
      </c>
      <c r="G14" s="212" t="s">
        <v>1768</v>
      </c>
      <c r="H14" s="88" t="s">
        <v>59</v>
      </c>
      <c r="I14" s="32" t="s">
        <v>1769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1770</v>
      </c>
      <c r="F15" s="191" t="s">
        <v>1263</v>
      </c>
      <c r="G15" s="192" t="s">
        <v>1771</v>
      </c>
      <c r="H15" s="88" t="s">
        <v>59</v>
      </c>
      <c r="I15" s="32" t="s">
        <v>1761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1770</v>
      </c>
      <c r="F16" s="191" t="s">
        <v>1763</v>
      </c>
      <c r="G16" s="215" t="s">
        <v>1771</v>
      </c>
      <c r="H16" s="88" t="s">
        <v>1772</v>
      </c>
      <c r="I16" s="32" t="s">
        <v>1773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1775</v>
      </c>
      <c r="G17" s="192" t="s">
        <v>1776</v>
      </c>
      <c r="H17" s="88" t="s">
        <v>1777</v>
      </c>
      <c r="I17" s="32" t="s">
        <v>363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1603</v>
      </c>
      <c r="F18" s="191" t="s">
        <v>1775</v>
      </c>
      <c r="G18" s="215" t="s">
        <v>1778</v>
      </c>
      <c r="H18" s="88" t="s">
        <v>1777</v>
      </c>
      <c r="I18" s="32" t="s">
        <v>363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1531</v>
      </c>
    </row>
    <row r="26" spans="2:20" x14ac:dyDescent="0.2">
      <c r="B26" s="56"/>
      <c r="D26" s="58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167" t="s">
        <v>1779</v>
      </c>
    </row>
    <row r="30" spans="2:20" x14ac:dyDescent="0.2">
      <c r="D30" t="s">
        <v>1780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1781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258</v>
      </c>
      <c r="F7" s="123" t="s">
        <v>258</v>
      </c>
      <c r="G7" s="123" t="s">
        <v>258</v>
      </c>
      <c r="H7" s="123" t="s">
        <v>258</v>
      </c>
      <c r="I7" s="123" t="s">
        <v>258</v>
      </c>
      <c r="J7" s="123" t="s">
        <v>258</v>
      </c>
      <c r="K7" s="123" t="s">
        <v>258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1782</v>
      </c>
      <c r="G8" s="191" t="s">
        <v>1782</v>
      </c>
      <c r="H8" s="88" t="s">
        <v>1782</v>
      </c>
      <c r="I8" s="32" t="s">
        <v>1782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1782</v>
      </c>
      <c r="G9" s="191" t="s">
        <v>1782</v>
      </c>
      <c r="H9" s="88" t="s">
        <v>1782</v>
      </c>
      <c r="I9" s="32" t="s">
        <v>1782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1782</v>
      </c>
      <c r="G10" s="191" t="s">
        <v>1782</v>
      </c>
      <c r="H10" s="88" t="s">
        <v>1782</v>
      </c>
      <c r="I10" s="32" t="s">
        <v>1782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1783</v>
      </c>
      <c r="G11" s="191" t="s">
        <v>1782</v>
      </c>
      <c r="H11" s="88" t="s">
        <v>1782</v>
      </c>
      <c r="I11" s="32" t="s">
        <v>1782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1783</v>
      </c>
      <c r="G12" s="191" t="s">
        <v>1782</v>
      </c>
      <c r="H12" s="88" t="s">
        <v>1782</v>
      </c>
      <c r="I12" s="32" t="s">
        <v>1784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1783</v>
      </c>
      <c r="G13" s="192" t="s">
        <v>1782</v>
      </c>
      <c r="H13" s="88" t="s">
        <v>1782</v>
      </c>
      <c r="I13" s="32" t="s">
        <v>1784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1785</v>
      </c>
      <c r="G14" s="192" t="s">
        <v>1782</v>
      </c>
      <c r="H14" s="88" t="s">
        <v>1782</v>
      </c>
      <c r="I14" s="32" t="s">
        <v>1784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1785</v>
      </c>
      <c r="G15" s="192" t="s">
        <v>1782</v>
      </c>
      <c r="H15" s="88" t="s">
        <v>1786</v>
      </c>
      <c r="I15" s="32" t="s">
        <v>1784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1783</v>
      </c>
      <c r="G16" s="192" t="s">
        <v>1782</v>
      </c>
      <c r="H16" s="88" t="s">
        <v>1786</v>
      </c>
      <c r="I16" s="32" t="s">
        <v>1787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1783</v>
      </c>
      <c r="G17" s="192" t="s">
        <v>1788</v>
      </c>
      <c r="H17" s="88" t="s">
        <v>1786</v>
      </c>
      <c r="I17" s="32" t="s">
        <v>1787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1783</v>
      </c>
      <c r="G18" s="193" t="s">
        <v>1788</v>
      </c>
      <c r="H18" s="88" t="s">
        <v>1786</v>
      </c>
      <c r="I18" s="32" t="s">
        <v>1784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</row>
    <row r="27" spans="2:22" x14ac:dyDescent="0.2">
      <c r="B27" s="180"/>
      <c r="D27" t="s">
        <v>450</v>
      </c>
    </row>
    <row r="29" spans="2:22" x14ac:dyDescent="0.2">
      <c r="B29" s="127" t="s">
        <v>134</v>
      </c>
      <c r="D29" s="167" t="s">
        <v>1779</v>
      </c>
    </row>
    <row r="30" spans="2:22" x14ac:dyDescent="0.2">
      <c r="D30" t="s">
        <v>1780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1789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1790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1791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1655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172"/>
      <c r="N5" s="113"/>
      <c r="O5" s="113" t="s">
        <v>1793</v>
      </c>
      <c r="P5" s="113" t="s">
        <v>1794</v>
      </c>
      <c r="Q5" s="113" t="s">
        <v>1795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172"/>
      <c r="N6" s="113"/>
      <c r="O6" s="113" t="s">
        <v>1229</v>
      </c>
      <c r="P6" s="113" t="s">
        <v>1230</v>
      </c>
      <c r="Q6" s="113" t="s">
        <v>1231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1798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1399</v>
      </c>
      <c r="H11" s="88" t="s">
        <v>59</v>
      </c>
      <c r="I11" s="32" t="s">
        <v>1365</v>
      </c>
      <c r="J11" s="191"/>
      <c r="K11" s="192"/>
      <c r="L11" s="61"/>
      <c r="M11" s="87"/>
      <c r="N11" s="200" t="s">
        <v>1799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740</v>
      </c>
      <c r="F12" s="191" t="s">
        <v>59</v>
      </c>
      <c r="G12" s="191" t="s">
        <v>1800</v>
      </c>
      <c r="H12" s="88" t="s">
        <v>59</v>
      </c>
      <c r="I12" s="32" t="s">
        <v>1365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1801</v>
      </c>
      <c r="F13" s="191" t="s">
        <v>1802</v>
      </c>
      <c r="G13" s="192" t="s">
        <v>1800</v>
      </c>
      <c r="H13" s="88" t="s">
        <v>1803</v>
      </c>
      <c r="I13" s="32" t="s">
        <v>1804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1805</v>
      </c>
      <c r="F14" s="191" t="s">
        <v>1806</v>
      </c>
      <c r="G14" s="192" t="s">
        <v>1807</v>
      </c>
      <c r="H14" s="88" t="s">
        <v>1566</v>
      </c>
      <c r="I14" s="32" t="s">
        <v>1808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1805</v>
      </c>
      <c r="F15" s="191" t="s">
        <v>1809</v>
      </c>
      <c r="G15" s="192" t="s">
        <v>59</v>
      </c>
      <c r="H15" s="88" t="s">
        <v>1566</v>
      </c>
      <c r="I15" s="32" t="s">
        <v>1808</v>
      </c>
      <c r="J15" s="191"/>
      <c r="K15" s="192"/>
      <c r="L15" s="61"/>
      <c r="M15" s="87"/>
      <c r="N15" s="200" t="s">
        <v>1810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1801</v>
      </c>
      <c r="F16" s="191" t="s">
        <v>1806</v>
      </c>
      <c r="G16" s="192" t="s">
        <v>59</v>
      </c>
      <c r="H16" s="88" t="s">
        <v>1529</v>
      </c>
      <c r="I16" s="32" t="s">
        <v>1808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1801</v>
      </c>
      <c r="F17" s="191" t="s">
        <v>1811</v>
      </c>
      <c r="G17" s="192" t="s">
        <v>1748</v>
      </c>
      <c r="H17" s="88" t="s">
        <v>1529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1801</v>
      </c>
      <c r="F18" s="191" t="s">
        <v>1811</v>
      </c>
      <c r="G18" s="192" t="s">
        <v>1748</v>
      </c>
      <c r="H18" s="88" t="s">
        <v>1529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1812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1531</v>
      </c>
    </row>
    <row r="26" spans="2:20" x14ac:dyDescent="0.2">
      <c r="B26" s="56"/>
      <c r="D26" s="58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167" t="s">
        <v>1779</v>
      </c>
    </row>
    <row r="30" spans="2:20" x14ac:dyDescent="0.2">
      <c r="D30" t="s">
        <v>1780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1813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1814</v>
      </c>
      <c r="F5" s="7" t="s">
        <v>1815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1816</v>
      </c>
      <c r="I8" s="28" t="s">
        <v>1816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1816</v>
      </c>
      <c r="I9" s="28" t="s">
        <v>1816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1816</v>
      </c>
      <c r="I10" s="28" t="s">
        <v>1816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1817</v>
      </c>
      <c r="I11" s="28" t="s">
        <v>1816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1818</v>
      </c>
      <c r="I12" s="28" t="s">
        <v>1816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1818</v>
      </c>
      <c r="I13" s="28" t="s">
        <v>1816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1518</v>
      </c>
      <c r="F14" s="28" t="s">
        <v>1819</v>
      </c>
      <c r="G14" s="187"/>
      <c r="H14" s="88" t="s">
        <v>1820</v>
      </c>
      <c r="I14" s="28" t="s">
        <v>1817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1518</v>
      </c>
      <c r="F15" s="28" t="s">
        <v>1819</v>
      </c>
      <c r="G15" s="187"/>
      <c r="H15" s="88" t="s">
        <v>1818</v>
      </c>
      <c r="I15" s="28" t="s">
        <v>1817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1518</v>
      </c>
      <c r="F16" s="28" t="s">
        <v>1821</v>
      </c>
      <c r="G16" s="187"/>
      <c r="H16" s="88" t="s">
        <v>1822</v>
      </c>
      <c r="I16" s="28" t="s">
        <v>1817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1518</v>
      </c>
      <c r="F17" s="28" t="s">
        <v>1821</v>
      </c>
      <c r="G17" s="187"/>
      <c r="H17" s="88" t="s">
        <v>1822</v>
      </c>
      <c r="I17" s="28" t="s">
        <v>1817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1518</v>
      </c>
      <c r="F18" s="28" t="s">
        <v>1821</v>
      </c>
      <c r="G18" s="187"/>
      <c r="H18" s="88" t="s">
        <v>1822</v>
      </c>
      <c r="I18" s="28" t="s">
        <v>1817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</row>
    <row r="27" spans="2:22" x14ac:dyDescent="0.2">
      <c r="B27" s="180"/>
      <c r="D27" t="s">
        <v>450</v>
      </c>
    </row>
    <row r="29" spans="2:22" x14ac:dyDescent="0.2">
      <c r="B29" s="127" t="s">
        <v>134</v>
      </c>
      <c r="D29" s="167" t="s">
        <v>1779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1823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1824</v>
      </c>
      <c r="F5" s="7" t="s">
        <v>1825</v>
      </c>
      <c r="G5" s="7" t="s">
        <v>1826</v>
      </c>
      <c r="H5" s="7" t="s">
        <v>1827</v>
      </c>
      <c r="I5" s="7" t="s">
        <v>1828</v>
      </c>
      <c r="J5" s="7" t="s">
        <v>1829</v>
      </c>
      <c r="K5" s="7" t="s">
        <v>1830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</row>
    <row r="27" spans="2:22" x14ac:dyDescent="0.2">
      <c r="B27" s="180"/>
      <c r="D27" t="s">
        <v>450</v>
      </c>
    </row>
    <row r="29" spans="2:22" x14ac:dyDescent="0.2">
      <c r="B29" s="127" t="s">
        <v>134</v>
      </c>
      <c r="D29" s="167" t="s">
        <v>1779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1831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1832</v>
      </c>
      <c r="F5" s="7" t="s">
        <v>1833</v>
      </c>
      <c r="G5" s="7" t="s">
        <v>1834</v>
      </c>
      <c r="H5" s="7" t="s">
        <v>1835</v>
      </c>
      <c r="I5" s="7" t="s">
        <v>1836</v>
      </c>
      <c r="J5" s="7" t="s">
        <v>1837</v>
      </c>
      <c r="K5" s="7" t="s">
        <v>1838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1839</v>
      </c>
      <c r="F8" s="32" t="s">
        <v>56</v>
      </c>
      <c r="G8" s="32" t="s">
        <v>56</v>
      </c>
      <c r="H8" s="32" t="s">
        <v>56</v>
      </c>
      <c r="I8" s="178" t="s">
        <v>1840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1839</v>
      </c>
      <c r="F9" s="50" t="s">
        <v>56</v>
      </c>
      <c r="G9" s="50" t="s">
        <v>56</v>
      </c>
      <c r="H9" s="50" t="s">
        <v>56</v>
      </c>
      <c r="I9" s="178" t="s">
        <v>1840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1839</v>
      </c>
      <c r="F10" s="50" t="s">
        <v>56</v>
      </c>
      <c r="G10" s="50" t="s">
        <v>56</v>
      </c>
      <c r="H10" s="50" t="s">
        <v>56</v>
      </c>
      <c r="I10" s="178" t="s">
        <v>1840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1841</v>
      </c>
      <c r="F11" s="50" t="s">
        <v>56</v>
      </c>
      <c r="G11" s="50" t="s">
        <v>56</v>
      </c>
      <c r="H11" s="50" t="s">
        <v>56</v>
      </c>
      <c r="I11" s="178" t="s">
        <v>1840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1841</v>
      </c>
      <c r="F12" s="50" t="s">
        <v>1842</v>
      </c>
      <c r="G12" s="50" t="s">
        <v>56</v>
      </c>
      <c r="H12" s="50" t="s">
        <v>56</v>
      </c>
      <c r="I12" s="178" t="s">
        <v>1840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1839</v>
      </c>
      <c r="F13" s="50" t="s">
        <v>1842</v>
      </c>
      <c r="G13" s="50" t="s">
        <v>53</v>
      </c>
      <c r="H13" s="50" t="s">
        <v>774</v>
      </c>
      <c r="I13" s="179" t="s">
        <v>1843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1841</v>
      </c>
      <c r="F14" s="50" t="s">
        <v>1844</v>
      </c>
      <c r="G14" s="50" t="s">
        <v>53</v>
      </c>
      <c r="H14" s="50" t="s">
        <v>774</v>
      </c>
      <c r="I14" s="179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1841</v>
      </c>
      <c r="F15" s="50" t="s">
        <v>1844</v>
      </c>
      <c r="G15" s="50" t="s">
        <v>53</v>
      </c>
      <c r="H15" s="50" t="s">
        <v>774</v>
      </c>
      <c r="I15" s="179" t="s">
        <v>774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1841</v>
      </c>
      <c r="F16" s="50" t="s">
        <v>1844</v>
      </c>
      <c r="G16" s="50" t="s">
        <v>53</v>
      </c>
      <c r="H16" s="50" t="s">
        <v>774</v>
      </c>
      <c r="I16" s="179" t="s">
        <v>774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1841</v>
      </c>
      <c r="F17" s="50" t="s">
        <v>1844</v>
      </c>
      <c r="G17" s="50" t="s">
        <v>53</v>
      </c>
      <c r="H17" s="50" t="s">
        <v>774</v>
      </c>
      <c r="I17" s="179" t="s">
        <v>774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1841</v>
      </c>
      <c r="F18" s="174" t="s">
        <v>1844</v>
      </c>
      <c r="G18" s="174" t="s">
        <v>53</v>
      </c>
      <c r="H18" s="50" t="s">
        <v>774</v>
      </c>
      <c r="I18" s="179" t="s">
        <v>774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1531</v>
      </c>
    </row>
    <row r="24" spans="2:22" x14ac:dyDescent="0.2">
      <c r="B24" s="56"/>
      <c r="D24" s="58" t="s">
        <v>1532</v>
      </c>
    </row>
    <row r="27" spans="2:22" x14ac:dyDescent="0.2">
      <c r="B27" s="127" t="s">
        <v>134</v>
      </c>
      <c r="D27" s="167" t="s">
        <v>1845</v>
      </c>
    </row>
    <row r="29" spans="2:22" x14ac:dyDescent="0.2">
      <c r="D29" s="150" t="s">
        <v>1846</v>
      </c>
      <c r="E29" s="176" t="s">
        <v>53</v>
      </c>
      <c r="F29" s="175" t="s">
        <v>1847</v>
      </c>
      <c r="G29" s="175" t="s">
        <v>1848</v>
      </c>
      <c r="H29" s="175" t="s">
        <v>1849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1852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1853</v>
      </c>
      <c r="F8" s="28" t="s">
        <v>1853</v>
      </c>
      <c r="G8" s="38" t="s">
        <v>1853</v>
      </c>
      <c r="H8" s="88" t="s">
        <v>1854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1853</v>
      </c>
      <c r="F9" s="30" t="s">
        <v>1853</v>
      </c>
      <c r="G9" s="59" t="s">
        <v>1853</v>
      </c>
      <c r="H9" s="87" t="s">
        <v>1854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1853</v>
      </c>
      <c r="F10" s="30" t="s">
        <v>1853</v>
      </c>
      <c r="G10" s="59" t="s">
        <v>1855</v>
      </c>
      <c r="H10" s="87" t="s">
        <v>1854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1853</v>
      </c>
      <c r="F11" s="30" t="s">
        <v>1853</v>
      </c>
      <c r="G11" s="59" t="s">
        <v>1856</v>
      </c>
      <c r="H11" s="87" t="s">
        <v>1205</v>
      </c>
      <c r="I11" s="170" t="s">
        <v>307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1853</v>
      </c>
      <c r="F12" s="30" t="s">
        <v>1853</v>
      </c>
      <c r="G12" s="59" t="s">
        <v>974</v>
      </c>
      <c r="H12" s="87" t="s">
        <v>1854</v>
      </c>
      <c r="I12" s="170" t="s">
        <v>307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1853</v>
      </c>
      <c r="F13" s="30" t="s">
        <v>1853</v>
      </c>
      <c r="G13" s="40" t="s">
        <v>974</v>
      </c>
      <c r="H13" s="20" t="s">
        <v>54</v>
      </c>
      <c r="I13" s="17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1858</v>
      </c>
      <c r="F14" s="30" t="s">
        <v>1853</v>
      </c>
      <c r="G14" s="40" t="s">
        <v>974</v>
      </c>
      <c r="H14" s="20" t="s">
        <v>307</v>
      </c>
      <c r="I14" s="17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1858</v>
      </c>
      <c r="F15" s="30" t="s">
        <v>1853</v>
      </c>
      <c r="G15" s="40" t="s">
        <v>1860</v>
      </c>
      <c r="H15" s="20" t="s">
        <v>307</v>
      </c>
      <c r="I15" s="171" t="s">
        <v>1861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1858</v>
      </c>
      <c r="F16" s="30" t="s">
        <v>1853</v>
      </c>
      <c r="G16" s="40" t="s">
        <v>1854</v>
      </c>
      <c r="H16" s="20" t="s">
        <v>307</v>
      </c>
      <c r="I16" s="170" t="s">
        <v>1205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1858</v>
      </c>
      <c r="F17" s="30" t="s">
        <v>1862</v>
      </c>
      <c r="G17" s="40" t="s">
        <v>1205</v>
      </c>
      <c r="H17" s="20" t="s">
        <v>1504</v>
      </c>
      <c r="I17" s="170" t="s">
        <v>1205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1858</v>
      </c>
      <c r="F18" s="31" t="s">
        <v>1862</v>
      </c>
      <c r="G18" s="40" t="s">
        <v>1863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67" t="s">
        <v>1866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1867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1867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1868</v>
      </c>
      <c r="F7" s="123" t="s">
        <v>1868</v>
      </c>
      <c r="G7" s="123" t="s">
        <v>1868</v>
      </c>
      <c r="H7" s="123" t="s">
        <v>1868</v>
      </c>
      <c r="I7" s="123" t="s">
        <v>1868</v>
      </c>
      <c r="J7" s="123" t="s">
        <v>1868</v>
      </c>
      <c r="K7" s="123" t="s">
        <v>1868</v>
      </c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498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498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498</v>
      </c>
      <c r="G17" s="48" t="s">
        <v>53</v>
      </c>
      <c r="H17" s="20" t="s">
        <v>498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498</v>
      </c>
      <c r="G18" s="48" t="s">
        <v>53</v>
      </c>
      <c r="H18" s="20" t="s">
        <v>498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755</v>
      </c>
      <c r="I7" s="123" t="s">
        <v>55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1162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1162</v>
      </c>
      <c r="F16" s="33" t="s">
        <v>55</v>
      </c>
      <c r="G16" s="48" t="s">
        <v>56</v>
      </c>
      <c r="H16" s="20" t="s">
        <v>1162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1162</v>
      </c>
      <c r="F18" s="33" t="s">
        <v>56</v>
      </c>
      <c r="G18" s="48" t="s">
        <v>1162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1873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755</v>
      </c>
      <c r="F7" s="123" t="s">
        <v>755</v>
      </c>
      <c r="G7" s="123" t="s">
        <v>755</v>
      </c>
      <c r="H7" s="123" t="s">
        <v>755</v>
      </c>
      <c r="I7" s="123" t="s">
        <v>755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 t="s">
        <v>1874</v>
      </c>
      <c r="S7" s="128" t="s">
        <v>1874</v>
      </c>
      <c r="T7" s="130" t="s">
        <v>1875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533</v>
      </c>
      <c r="G14" s="48" t="s">
        <v>54</v>
      </c>
      <c r="H14" s="20" t="s">
        <v>54</v>
      </c>
      <c r="I14" s="3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533</v>
      </c>
      <c r="G16" s="48" t="s">
        <v>54</v>
      </c>
      <c r="H16" s="20" t="s">
        <v>533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533</v>
      </c>
      <c r="H17" s="20" t="s">
        <v>533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533</v>
      </c>
      <c r="H18" s="20" t="s">
        <v>533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1162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1162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1162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1162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1162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1877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D31" s="102" t="s">
        <v>1159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 x14ac:dyDescent="0.2">
      <c r="D32" s="103" t="s">
        <v>755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1846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1879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1880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1880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1162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1162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1879</v>
      </c>
      <c r="F14" s="20" t="s">
        <v>1880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1879</v>
      </c>
      <c r="F15" s="33" t="s">
        <v>1880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1881</v>
      </c>
      <c r="F16" s="33" t="s">
        <v>1880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1880</v>
      </c>
      <c r="F17" s="33" t="s">
        <v>1880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1880</v>
      </c>
      <c r="F18" s="136" t="s">
        <v>1162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1227</v>
      </c>
      <c r="F6" s="47" t="s">
        <v>1228</v>
      </c>
      <c r="G6" s="112" t="s">
        <v>1229</v>
      </c>
      <c r="H6" s="112" t="s">
        <v>1230</v>
      </c>
      <c r="I6" s="2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9" t="s">
        <v>1232</v>
      </c>
      <c r="V6" s="100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533</v>
      </c>
      <c r="H7" s="32" t="s">
        <v>533</v>
      </c>
      <c r="I7" s="28" t="s">
        <v>53</v>
      </c>
      <c r="J7" s="3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533</v>
      </c>
      <c r="F9" s="108" t="s">
        <v>533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533</v>
      </c>
      <c r="F10" s="108" t="s">
        <v>533</v>
      </c>
      <c r="G10" s="50" t="s">
        <v>260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1858</v>
      </c>
      <c r="F11" s="33" t="s">
        <v>1883</v>
      </c>
      <c r="G11" s="50" t="s">
        <v>260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1858</v>
      </c>
      <c r="F12" s="33" t="s">
        <v>1665</v>
      </c>
      <c r="G12" s="50" t="s">
        <v>1166</v>
      </c>
      <c r="H12" s="50" t="s">
        <v>1235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1858</v>
      </c>
      <c r="F13" s="33" t="s">
        <v>1665</v>
      </c>
      <c r="G13" s="33" t="s">
        <v>1665</v>
      </c>
      <c r="H13" s="33" t="s">
        <v>1665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1858</v>
      </c>
      <c r="F14" s="33" t="s">
        <v>1665</v>
      </c>
      <c r="G14" s="33" t="s">
        <v>1665</v>
      </c>
      <c r="H14" s="33" t="s">
        <v>1665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1235</v>
      </c>
      <c r="F15" s="33" t="s">
        <v>321</v>
      </c>
      <c r="G15" s="33" t="s">
        <v>1665</v>
      </c>
      <c r="H15" s="33" t="s">
        <v>1665</v>
      </c>
      <c r="I15" s="30" t="s">
        <v>260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1665</v>
      </c>
      <c r="F16" s="33" t="s">
        <v>321</v>
      </c>
      <c r="G16" s="33" t="s">
        <v>1665</v>
      </c>
      <c r="H16" s="33" t="s">
        <v>1665</v>
      </c>
      <c r="I16" s="30" t="s">
        <v>260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1665</v>
      </c>
      <c r="F17" s="51" t="s">
        <v>56</v>
      </c>
      <c r="G17" s="51" t="s">
        <v>1162</v>
      </c>
      <c r="H17" s="51" t="s">
        <v>1162</v>
      </c>
      <c r="I17" s="31" t="s">
        <v>260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1869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  <c r="P25" s="90"/>
      <c r="Q25" t="s">
        <v>1864</v>
      </c>
    </row>
    <row r="26" spans="2:22" x14ac:dyDescent="0.2">
      <c r="Q26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1227</v>
      </c>
      <c r="F6" s="47" t="s">
        <v>1228</v>
      </c>
      <c r="G6" s="112" t="s">
        <v>1229</v>
      </c>
      <c r="H6" s="112" t="s">
        <v>1230</v>
      </c>
      <c r="I6" s="11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9" t="s">
        <v>1232</v>
      </c>
      <c r="V6" s="100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755</v>
      </c>
      <c r="G7" s="50" t="s">
        <v>755</v>
      </c>
      <c r="H7" s="50" t="s">
        <v>757</v>
      </c>
      <c r="I7" s="30" t="s">
        <v>755</v>
      </c>
      <c r="J7" s="3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755</v>
      </c>
      <c r="G8" s="50" t="s">
        <v>755</v>
      </c>
      <c r="H8" s="50" t="s">
        <v>757</v>
      </c>
      <c r="I8" s="30" t="s">
        <v>755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1029</v>
      </c>
      <c r="G9" s="50" t="s">
        <v>1029</v>
      </c>
      <c r="H9" s="50" t="s">
        <v>1029</v>
      </c>
      <c r="I9" s="30" t="s">
        <v>1029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321</v>
      </c>
      <c r="F10" s="33" t="s">
        <v>1029</v>
      </c>
      <c r="G10" s="33" t="s">
        <v>1029</v>
      </c>
      <c r="H10" s="33" t="s">
        <v>1029</v>
      </c>
      <c r="I10" s="48" t="s">
        <v>1029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321</v>
      </c>
      <c r="F11" s="33" t="s">
        <v>1029</v>
      </c>
      <c r="G11" s="33" t="s">
        <v>1029</v>
      </c>
      <c r="H11" s="33" t="s">
        <v>1029</v>
      </c>
      <c r="I11" s="48" t="s">
        <v>1029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321</v>
      </c>
      <c r="F12" s="33" t="s">
        <v>1029</v>
      </c>
      <c r="G12" s="33" t="s">
        <v>1029</v>
      </c>
      <c r="H12" s="33" t="s">
        <v>53</v>
      </c>
      <c r="I12" s="48" t="s">
        <v>1029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1665</v>
      </c>
      <c r="F13" s="33" t="s">
        <v>1886</v>
      </c>
      <c r="G13" s="33" t="s">
        <v>1886</v>
      </c>
      <c r="H13" s="33" t="s">
        <v>1879</v>
      </c>
      <c r="I13" s="48" t="s">
        <v>1886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1665</v>
      </c>
      <c r="F14" s="33" t="s">
        <v>1886</v>
      </c>
      <c r="G14" s="33" t="s">
        <v>1886</v>
      </c>
      <c r="H14" s="33" t="s">
        <v>1879</v>
      </c>
      <c r="I14" s="48" t="s">
        <v>1886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1665</v>
      </c>
      <c r="F15" s="33" t="s">
        <v>1887</v>
      </c>
      <c r="G15" s="111" t="s">
        <v>1886</v>
      </c>
      <c r="H15" s="33" t="s">
        <v>1879</v>
      </c>
      <c r="I15" s="48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1665</v>
      </c>
      <c r="F16" s="33" t="s">
        <v>1887</v>
      </c>
      <c r="G16" s="33" t="s">
        <v>1886</v>
      </c>
      <c r="H16" s="33" t="s">
        <v>1879</v>
      </c>
      <c r="I16" s="48" t="s">
        <v>1887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1665</v>
      </c>
      <c r="F17" s="51" t="s">
        <v>1887</v>
      </c>
      <c r="G17" s="51" t="s">
        <v>1886</v>
      </c>
      <c r="H17" s="51" t="s">
        <v>53</v>
      </c>
      <c r="I17" s="49" t="s">
        <v>498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1888</v>
      </c>
      <c r="R18" s="91" t="s">
        <v>1051</v>
      </c>
      <c r="S18" s="91" t="s">
        <v>1051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1888</v>
      </c>
      <c r="R19" s="91" t="s">
        <v>1051</v>
      </c>
      <c r="S19" s="91" t="s">
        <v>1051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1888</v>
      </c>
      <c r="R20" s="91" t="s">
        <v>1051</v>
      </c>
      <c r="S20" s="91" t="s">
        <v>1051</v>
      </c>
      <c r="T20" s="72"/>
      <c r="U20" s="72"/>
      <c r="V20" s="72"/>
    </row>
    <row r="21" spans="2:22" x14ac:dyDescent="0.2">
      <c r="B21" s="58" t="s">
        <v>1869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1888</v>
      </c>
      <c r="R21" s="91" t="s">
        <v>1051</v>
      </c>
      <c r="S21" s="91" t="s">
        <v>1051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1888</v>
      </c>
      <c r="R22" s="91" t="s">
        <v>1051</v>
      </c>
      <c r="S22" s="91" t="s">
        <v>1051</v>
      </c>
      <c r="T22" s="76"/>
      <c r="U22" s="76"/>
      <c r="V22" s="7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  <c r="P25" s="90"/>
      <c r="Q25" t="s">
        <v>1864</v>
      </c>
    </row>
    <row r="26" spans="2:22" x14ac:dyDescent="0.2">
      <c r="Q26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1889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1227</v>
      </c>
      <c r="F6" s="46" t="s">
        <v>1228</v>
      </c>
      <c r="G6" s="46" t="s">
        <v>1229</v>
      </c>
      <c r="H6" s="47" t="s">
        <v>1230</v>
      </c>
      <c r="I6" s="2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9" t="s">
        <v>1232</v>
      </c>
      <c r="V6" s="100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260</v>
      </c>
      <c r="H7" s="28" t="s">
        <v>260</v>
      </c>
      <c r="I7" s="28" t="s">
        <v>54</v>
      </c>
      <c r="J7" s="2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260</v>
      </c>
      <c r="H8" s="30" t="s">
        <v>260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1890</v>
      </c>
      <c r="V8" s="91" t="s">
        <v>907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260</v>
      </c>
      <c r="H9" s="30" t="s">
        <v>260</v>
      </c>
      <c r="I9" s="30" t="s">
        <v>260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1890</v>
      </c>
      <c r="V9" s="91" t="s">
        <v>907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260</v>
      </c>
      <c r="H10" s="30" t="s">
        <v>260</v>
      </c>
      <c r="I10" s="30" t="s">
        <v>260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1891</v>
      </c>
      <c r="U10" s="97" t="s">
        <v>1890</v>
      </c>
      <c r="V10" s="91" t="s">
        <v>907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260</v>
      </c>
      <c r="H11" s="30" t="s">
        <v>56</v>
      </c>
      <c r="I11" s="30" t="s">
        <v>260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1891</v>
      </c>
      <c r="U11" s="97" t="s">
        <v>1890</v>
      </c>
      <c r="V11" s="91" t="s">
        <v>907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1166</v>
      </c>
      <c r="H12" s="89" t="s">
        <v>1162</v>
      </c>
      <c r="I12" s="30" t="s">
        <v>1862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1891</v>
      </c>
      <c r="U12" s="97" t="s">
        <v>1890</v>
      </c>
      <c r="V12" s="91" t="s">
        <v>907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1166</v>
      </c>
      <c r="H13" s="89" t="s">
        <v>1162</v>
      </c>
      <c r="I13" s="30" t="s">
        <v>1235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1891</v>
      </c>
      <c r="U13" s="97" t="s">
        <v>1890</v>
      </c>
      <c r="V13" s="91" t="s">
        <v>907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1166</v>
      </c>
      <c r="H14" s="89" t="s">
        <v>1892</v>
      </c>
      <c r="I14" s="30" t="s">
        <v>1235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1891</v>
      </c>
      <c r="U14" s="97" t="s">
        <v>1890</v>
      </c>
      <c r="V14" s="91" t="s">
        <v>1891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1166</v>
      </c>
      <c r="H15" s="89" t="s">
        <v>1162</v>
      </c>
      <c r="I15" s="30" t="s">
        <v>1235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1891</v>
      </c>
      <c r="U15" s="97" t="s">
        <v>1890</v>
      </c>
      <c r="V15" s="91" t="s">
        <v>1891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1166</v>
      </c>
      <c r="H16" s="89" t="s">
        <v>1162</v>
      </c>
      <c r="I16" s="30" t="s">
        <v>1235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1891</v>
      </c>
      <c r="U16" s="97" t="s">
        <v>1890</v>
      </c>
      <c r="V16" s="91" t="s">
        <v>1891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1166</v>
      </c>
      <c r="H17" s="107" t="s">
        <v>1162</v>
      </c>
      <c r="I17" s="31" t="s">
        <v>1893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1891</v>
      </c>
      <c r="S17" s="72"/>
      <c r="T17" s="97" t="s">
        <v>1891</v>
      </c>
      <c r="U17" s="97" t="s">
        <v>1890</v>
      </c>
      <c r="V17" s="91" t="s">
        <v>1891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1891</v>
      </c>
      <c r="S18" s="72"/>
      <c r="T18" s="91" t="s">
        <v>1891</v>
      </c>
      <c r="U18" s="96"/>
      <c r="V18" s="91" t="s">
        <v>1891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1891</v>
      </c>
      <c r="S19" s="72"/>
      <c r="T19" s="91" t="s">
        <v>1891</v>
      </c>
      <c r="U19" s="96"/>
      <c r="V19" s="91" t="s">
        <v>1891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1891</v>
      </c>
      <c r="S20" s="72"/>
      <c r="T20" s="91" t="s">
        <v>1891</v>
      </c>
      <c r="U20" s="96"/>
      <c r="V20" s="91" t="s">
        <v>1891</v>
      </c>
    </row>
    <row r="21" spans="2:22" x14ac:dyDescent="0.2">
      <c r="B21" s="58" t="s">
        <v>1869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1891</v>
      </c>
      <c r="U21" s="96"/>
      <c r="V21" s="91" t="s">
        <v>1891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  <c r="P25" s="90"/>
      <c r="Q25" t="s">
        <v>1864</v>
      </c>
    </row>
    <row r="26" spans="2:22" x14ac:dyDescent="0.2">
      <c r="Q26" t="s">
        <v>1865</v>
      </c>
    </row>
    <row r="27" spans="2:22" x14ac:dyDescent="0.2">
      <c r="D27" s="102" t="s">
        <v>1159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755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1051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x14ac:dyDescent="0.2">
      <c r="B2" s="736" t="s">
        <v>1894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1850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1227</v>
      </c>
      <c r="F6" s="46" t="s">
        <v>1228</v>
      </c>
      <c r="G6" s="46" t="s">
        <v>1229</v>
      </c>
      <c r="H6" s="47" t="s">
        <v>1230</v>
      </c>
      <c r="I6" s="2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6" t="s">
        <v>1232</v>
      </c>
      <c r="V6" s="67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260</v>
      </c>
      <c r="F7" s="38" t="s">
        <v>260</v>
      </c>
      <c r="G7" s="52" t="s">
        <v>260</v>
      </c>
      <c r="H7" s="37" t="s">
        <v>56</v>
      </c>
      <c r="I7" s="32" t="s">
        <v>260</v>
      </c>
      <c r="J7" s="2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260</v>
      </c>
      <c r="F8" s="59" t="s">
        <v>260</v>
      </c>
      <c r="G8" s="30" t="s">
        <v>260</v>
      </c>
      <c r="H8" s="27" t="s">
        <v>56</v>
      </c>
      <c r="I8" s="33" t="s">
        <v>260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260</v>
      </c>
      <c r="F9" s="59" t="s">
        <v>1884</v>
      </c>
      <c r="G9" s="30" t="s">
        <v>260</v>
      </c>
      <c r="H9" s="15" t="s">
        <v>56</v>
      </c>
      <c r="I9" s="33" t="s">
        <v>260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260</v>
      </c>
      <c r="F10" s="60" t="s">
        <v>1884</v>
      </c>
      <c r="G10" s="78" t="s">
        <v>1884</v>
      </c>
      <c r="H10" s="14" t="s">
        <v>56</v>
      </c>
      <c r="I10" s="33" t="s">
        <v>260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260</v>
      </c>
      <c r="F11" s="60" t="s">
        <v>1029</v>
      </c>
      <c r="G11" s="78" t="s">
        <v>1884</v>
      </c>
      <c r="H11" s="14" t="s">
        <v>1029</v>
      </c>
      <c r="I11" s="14" t="s">
        <v>260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260</v>
      </c>
      <c r="F12" s="60" t="s">
        <v>1886</v>
      </c>
      <c r="G12" s="57" t="s">
        <v>1895</v>
      </c>
      <c r="H12" s="14" t="s">
        <v>1029</v>
      </c>
      <c r="I12" s="14" t="s">
        <v>260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1862</v>
      </c>
      <c r="F13" s="60" t="s">
        <v>1895</v>
      </c>
      <c r="G13" s="57" t="s">
        <v>1895</v>
      </c>
      <c r="H13" s="14" t="s">
        <v>1886</v>
      </c>
      <c r="I13" s="14" t="s">
        <v>1862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1862</v>
      </c>
      <c r="F14" s="59" t="s">
        <v>1896</v>
      </c>
      <c r="G14" s="57" t="s">
        <v>1895</v>
      </c>
      <c r="H14" s="14" t="s">
        <v>1887</v>
      </c>
      <c r="I14" s="14" t="s">
        <v>1862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1862</v>
      </c>
      <c r="F15" s="59" t="s">
        <v>1896</v>
      </c>
      <c r="G15" s="57" t="s">
        <v>1895</v>
      </c>
      <c r="H15" s="14" t="s">
        <v>1887</v>
      </c>
      <c r="I15" s="14" t="s">
        <v>1862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1862</v>
      </c>
      <c r="F16" s="59" t="s">
        <v>1896</v>
      </c>
      <c r="G16" s="30" t="s">
        <v>1896</v>
      </c>
      <c r="H16" s="14" t="s">
        <v>1886</v>
      </c>
      <c r="I16" s="14" t="s">
        <v>1862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1051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1862</v>
      </c>
      <c r="F17" s="44" t="s">
        <v>1879</v>
      </c>
      <c r="G17" s="54" t="s">
        <v>1879</v>
      </c>
      <c r="H17" s="29" t="s">
        <v>1886</v>
      </c>
      <c r="I17" s="29" t="s">
        <v>1897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1051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1051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1051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1051</v>
      </c>
      <c r="U20" s="72"/>
      <c r="V20" s="72"/>
    </row>
    <row r="21" spans="2:22" x14ac:dyDescent="0.2">
      <c r="B21" s="58" t="s">
        <v>1869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1051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1898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1227</v>
      </c>
      <c r="F7" s="46" t="s">
        <v>1228</v>
      </c>
      <c r="G7" s="46" t="s">
        <v>1229</v>
      </c>
      <c r="H7" s="47" t="s">
        <v>1230</v>
      </c>
      <c r="I7" s="23" t="s">
        <v>1231</v>
      </c>
      <c r="J7" s="22" t="s">
        <v>1232</v>
      </c>
      <c r="K7" s="46" t="s">
        <v>1233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1899</v>
      </c>
      <c r="G8" s="52" t="s">
        <v>55</v>
      </c>
      <c r="H8" s="37" t="s">
        <v>1663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1899</v>
      </c>
      <c r="G9" s="16" t="s">
        <v>55</v>
      </c>
      <c r="H9" s="27" t="s">
        <v>1663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1899</v>
      </c>
      <c r="G10" s="16" t="s">
        <v>1162</v>
      </c>
      <c r="H10" s="15" t="s">
        <v>1040</v>
      </c>
      <c r="I10" s="33" t="s">
        <v>1198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1900</v>
      </c>
      <c r="G11" s="16" t="s">
        <v>498</v>
      </c>
      <c r="H11" s="14" t="s">
        <v>1901</v>
      </c>
      <c r="I11" s="14" t="s">
        <v>1902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1900</v>
      </c>
      <c r="G12" s="16" t="s">
        <v>498</v>
      </c>
      <c r="H12" s="14" t="s">
        <v>1901</v>
      </c>
      <c r="I12" s="14" t="s">
        <v>1902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1903</v>
      </c>
      <c r="G13" s="16" t="s">
        <v>498</v>
      </c>
      <c r="H13" s="14" t="s">
        <v>1904</v>
      </c>
      <c r="I13" s="14" t="s">
        <v>1905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1903</v>
      </c>
      <c r="G14" s="16" t="s">
        <v>1905</v>
      </c>
      <c r="H14" s="14" t="s">
        <v>1905</v>
      </c>
      <c r="I14" s="14" t="s">
        <v>1905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1903</v>
      </c>
      <c r="G15" s="16" t="s">
        <v>1905</v>
      </c>
      <c r="H15" s="14" t="s">
        <v>1905</v>
      </c>
      <c r="I15" s="14" t="s">
        <v>1905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1903</v>
      </c>
      <c r="G16" s="16" t="s">
        <v>1905</v>
      </c>
      <c r="H16" s="14" t="s">
        <v>1905</v>
      </c>
      <c r="I16" s="14" t="s">
        <v>1905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1903</v>
      </c>
      <c r="G17" s="16" t="s">
        <v>1906</v>
      </c>
      <c r="H17" s="14" t="s">
        <v>1905</v>
      </c>
      <c r="I17" s="14" t="s">
        <v>1902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1907</v>
      </c>
      <c r="G18" s="53" t="s">
        <v>1906</v>
      </c>
      <c r="H18" s="14" t="s">
        <v>1905</v>
      </c>
      <c r="I18" s="14" t="s">
        <v>1902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1908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1227</v>
      </c>
      <c r="F7" s="46" t="s">
        <v>1228</v>
      </c>
      <c r="G7" s="46" t="s">
        <v>1229</v>
      </c>
      <c r="H7" s="47" t="s">
        <v>1230</v>
      </c>
      <c r="I7" s="23" t="s">
        <v>1231</v>
      </c>
      <c r="J7" s="22" t="s">
        <v>1232</v>
      </c>
      <c r="K7" s="46" t="s">
        <v>1233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1909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755</v>
      </c>
      <c r="J9" s="30" t="s">
        <v>1909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755</v>
      </c>
      <c r="H10" s="15"/>
      <c r="I10" s="33" t="s">
        <v>755</v>
      </c>
      <c r="J10" s="30" t="s">
        <v>1909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1910</v>
      </c>
      <c r="G11" s="14" t="s">
        <v>755</v>
      </c>
      <c r="H11" s="14" t="s">
        <v>53</v>
      </c>
      <c r="I11" s="15" t="s">
        <v>1097</v>
      </c>
      <c r="J11" s="30" t="s">
        <v>1909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986</v>
      </c>
      <c r="F12" s="14" t="s">
        <v>1910</v>
      </c>
      <c r="G12" s="14" t="s">
        <v>755</v>
      </c>
      <c r="H12" s="14" t="s">
        <v>53</v>
      </c>
      <c r="I12" s="15" t="s">
        <v>1097</v>
      </c>
      <c r="J12" s="30" t="s">
        <v>1909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755</v>
      </c>
      <c r="F13" s="14" t="s">
        <v>1910</v>
      </c>
      <c r="G13" s="14" t="s">
        <v>755</v>
      </c>
      <c r="H13" s="14" t="s">
        <v>1097</v>
      </c>
      <c r="I13" s="15" t="s">
        <v>1097</v>
      </c>
      <c r="J13" s="30" t="s">
        <v>1909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755</v>
      </c>
      <c r="F14" s="14" t="s">
        <v>1910</v>
      </c>
      <c r="G14" s="14" t="s">
        <v>755</v>
      </c>
      <c r="H14" s="14" t="s">
        <v>1097</v>
      </c>
      <c r="I14" s="15" t="s">
        <v>1097</v>
      </c>
      <c r="J14" s="30" t="s">
        <v>1909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755</v>
      </c>
      <c r="F15" s="14" t="s">
        <v>1910</v>
      </c>
      <c r="G15" s="14" t="s">
        <v>755</v>
      </c>
      <c r="H15" s="14" t="s">
        <v>1097</v>
      </c>
      <c r="I15" s="15" t="s">
        <v>1097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755</v>
      </c>
      <c r="F16" s="14" t="s">
        <v>1910</v>
      </c>
      <c r="G16" s="14" t="s">
        <v>755</v>
      </c>
      <c r="H16" s="14" t="s">
        <v>1097</v>
      </c>
      <c r="I16" s="15" t="s">
        <v>1097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755</v>
      </c>
      <c r="F17" s="14" t="s">
        <v>1910</v>
      </c>
      <c r="G17" s="14" t="s">
        <v>755</v>
      </c>
      <c r="H17" s="14" t="s">
        <v>1097</v>
      </c>
      <c r="I17" s="15" t="s">
        <v>1097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755</v>
      </c>
      <c r="F18" s="29" t="s">
        <v>1910</v>
      </c>
      <c r="G18" s="29" t="s">
        <v>755</v>
      </c>
      <c r="H18" s="29" t="s">
        <v>1097</v>
      </c>
      <c r="I18" s="43" t="s">
        <v>1097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1911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1227</v>
      </c>
      <c r="F7" s="11" t="s">
        <v>1228</v>
      </c>
      <c r="G7" s="11" t="s">
        <v>1229</v>
      </c>
      <c r="H7" s="21" t="s">
        <v>1230</v>
      </c>
      <c r="I7" s="23" t="s">
        <v>1231</v>
      </c>
      <c r="J7" s="22" t="s">
        <v>1232</v>
      </c>
      <c r="K7" s="11" t="s">
        <v>1233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1051</v>
      </c>
      <c r="F8" s="26" t="s">
        <v>1051</v>
      </c>
      <c r="G8" s="26" t="s">
        <v>1051</v>
      </c>
      <c r="H8" s="27" t="s">
        <v>1173</v>
      </c>
      <c r="I8" s="32" t="s">
        <v>1051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1051</v>
      </c>
      <c r="F9" s="14" t="s">
        <v>1051</v>
      </c>
      <c r="G9" s="14" t="s">
        <v>755</v>
      </c>
      <c r="H9" s="27" t="s">
        <v>1173</v>
      </c>
      <c r="I9" s="33" t="s">
        <v>1051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1097</v>
      </c>
      <c r="G10" s="14" t="s">
        <v>755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1910</v>
      </c>
      <c r="G11" s="14" t="s">
        <v>996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1910</v>
      </c>
      <c r="F12" s="14" t="s">
        <v>1910</v>
      </c>
      <c r="G12" s="14" t="s">
        <v>996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1910</v>
      </c>
      <c r="F13" s="14" t="s">
        <v>1910</v>
      </c>
      <c r="G13" s="14" t="s">
        <v>996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1910</v>
      </c>
      <c r="F14" s="14" t="s">
        <v>1910</v>
      </c>
      <c r="G14" s="14" t="s">
        <v>996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1910</v>
      </c>
      <c r="F15" s="14" t="s">
        <v>1910</v>
      </c>
      <c r="G15" s="14" t="s">
        <v>996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1910</v>
      </c>
      <c r="F16" s="14" t="s">
        <v>1910</v>
      </c>
      <c r="G16" s="14" t="s">
        <v>996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1910</v>
      </c>
      <c r="F17" s="14" t="s">
        <v>1910</v>
      </c>
      <c r="G17" s="14" t="s">
        <v>996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1910</v>
      </c>
      <c r="F18" s="17" t="s">
        <v>986</v>
      </c>
      <c r="G18" s="17" t="s">
        <v>996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1912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1029</v>
      </c>
      <c r="F11" s="515" t="s">
        <v>1029</v>
      </c>
      <c r="G11" s="560"/>
      <c r="H11" s="515" t="s">
        <v>1029</v>
      </c>
      <c r="I11" s="515" t="s">
        <v>1029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1029</v>
      </c>
      <c r="F12" s="515" t="s">
        <v>1029</v>
      </c>
      <c r="G12" s="560"/>
      <c r="H12" s="515" t="s">
        <v>1029</v>
      </c>
      <c r="I12" s="515" t="s">
        <v>1029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1029</v>
      </c>
      <c r="F13" s="515" t="s">
        <v>1029</v>
      </c>
      <c r="G13" s="560"/>
      <c r="H13" s="515" t="s">
        <v>1029</v>
      </c>
      <c r="I13" s="515" t="s">
        <v>1029</v>
      </c>
      <c r="J13" s="458" t="s">
        <v>258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1029</v>
      </c>
      <c r="F14" s="515" t="s">
        <v>1029</v>
      </c>
      <c r="G14" s="560"/>
      <c r="H14" s="587" t="s">
        <v>57</v>
      </c>
      <c r="I14" s="515" t="s">
        <v>1029</v>
      </c>
      <c r="J14" s="458" t="s">
        <v>258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1913</v>
      </c>
      <c r="F15" s="515" t="s">
        <v>1029</v>
      </c>
      <c r="G15" s="560"/>
      <c r="H15" s="587" t="s">
        <v>57</v>
      </c>
      <c r="I15" s="515" t="s">
        <v>1029</v>
      </c>
      <c r="J15" s="458" t="s">
        <v>258</v>
      </c>
      <c r="K15" s="458" t="s">
        <v>258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1913</v>
      </c>
      <c r="F16" s="515" t="s">
        <v>1029</v>
      </c>
      <c r="G16" s="560"/>
      <c r="H16" s="587" t="s">
        <v>57</v>
      </c>
      <c r="I16" s="515" t="s">
        <v>1915</v>
      </c>
      <c r="J16" s="458" t="s">
        <v>258</v>
      </c>
      <c r="K16" s="458" t="s">
        <v>258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1913</v>
      </c>
      <c r="F17" s="515" t="s">
        <v>1029</v>
      </c>
      <c r="G17" s="560"/>
      <c r="H17" s="587" t="s">
        <v>57</v>
      </c>
      <c r="I17" s="515" t="s">
        <v>65</v>
      </c>
      <c r="J17" s="458" t="s">
        <v>258</v>
      </c>
      <c r="K17" s="458" t="s">
        <v>258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260</v>
      </c>
      <c r="G18" s="560"/>
      <c r="H18" s="561" t="s">
        <v>65</v>
      </c>
      <c r="I18" s="515" t="s">
        <v>308</v>
      </c>
      <c r="J18" s="458" t="s">
        <v>258</v>
      </c>
      <c r="K18" s="458" t="s">
        <v>258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1916</v>
      </c>
      <c r="F19" s="515" t="s">
        <v>315</v>
      </c>
      <c r="G19" s="560"/>
      <c r="H19" s="561" t="s">
        <v>65</v>
      </c>
      <c r="I19" s="515" t="s">
        <v>308</v>
      </c>
      <c r="J19" s="458" t="s">
        <v>258</v>
      </c>
      <c r="K19" s="458" t="s">
        <v>258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1916</v>
      </c>
      <c r="F20" s="515" t="s">
        <v>356</v>
      </c>
      <c r="G20" s="560"/>
      <c r="H20" s="561" t="s">
        <v>506</v>
      </c>
      <c r="I20" s="515" t="s">
        <v>308</v>
      </c>
      <c r="J20" s="458" t="s">
        <v>258</v>
      </c>
      <c r="K20" s="458" t="s">
        <v>258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339</v>
      </c>
      <c r="F21" s="515" t="s">
        <v>1917</v>
      </c>
      <c r="G21" s="560"/>
      <c r="H21" s="561" t="s">
        <v>1918</v>
      </c>
      <c r="I21" s="515" t="s">
        <v>322</v>
      </c>
      <c r="J21" s="458" t="s">
        <v>258</v>
      </c>
      <c r="K21" s="458" t="s">
        <v>258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339</v>
      </c>
      <c r="F22" s="515" t="s">
        <v>1919</v>
      </c>
      <c r="G22" s="560"/>
      <c r="H22" s="561" t="s">
        <v>1918</v>
      </c>
      <c r="I22" s="515" t="s">
        <v>62</v>
      </c>
      <c r="J22" s="458" t="s">
        <v>258</v>
      </c>
      <c r="K22" s="458" t="s">
        <v>258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1919</v>
      </c>
      <c r="G23" s="560"/>
      <c r="H23" s="561" t="s">
        <v>970</v>
      </c>
      <c r="I23" s="515" t="s">
        <v>62</v>
      </c>
      <c r="J23" s="458" t="s">
        <v>258</v>
      </c>
      <c r="K23" s="458" t="s">
        <v>258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1920</v>
      </c>
      <c r="F24" s="515" t="s">
        <v>1921</v>
      </c>
      <c r="G24" s="308"/>
      <c r="H24" s="561" t="s">
        <v>970</v>
      </c>
      <c r="I24" s="515" t="s">
        <v>1922</v>
      </c>
      <c r="J24" s="458" t="s">
        <v>258</v>
      </c>
      <c r="K24" s="458" t="s">
        <v>258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1920</v>
      </c>
      <c r="F25" s="515" t="s">
        <v>1921</v>
      </c>
      <c r="G25" s="308"/>
      <c r="H25" s="561" t="s">
        <v>970</v>
      </c>
      <c r="I25" s="515" t="s">
        <v>1922</v>
      </c>
      <c r="J25" s="458"/>
      <c r="K25" s="460" t="s">
        <v>1923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1920</v>
      </c>
      <c r="F26" s="515" t="s">
        <v>1921</v>
      </c>
      <c r="G26" s="308"/>
      <c r="H26" s="561" t="s">
        <v>970</v>
      </c>
      <c r="I26" s="515" t="s">
        <v>1924</v>
      </c>
      <c r="J26" s="458" t="s">
        <v>258</v>
      </c>
      <c r="K26" s="460" t="s">
        <v>1925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1323</v>
      </c>
      <c r="F27" s="452" t="s">
        <v>713</v>
      </c>
      <c r="G27" s="308"/>
      <c r="H27" s="561" t="s">
        <v>970</v>
      </c>
      <c r="I27" s="515" t="s">
        <v>319</v>
      </c>
      <c r="J27" s="458" t="s">
        <v>258</v>
      </c>
      <c r="K27" s="460" t="s">
        <v>1925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1323</v>
      </c>
      <c r="F28" s="452" t="s">
        <v>1926</v>
      </c>
      <c r="G28" s="308"/>
      <c r="H28" s="561" t="s">
        <v>970</v>
      </c>
      <c r="I28" s="589" t="s">
        <v>1927</v>
      </c>
      <c r="J28" s="458" t="s">
        <v>258</v>
      </c>
      <c r="K28" s="460" t="s">
        <v>1925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1928</v>
      </c>
      <c r="F29" s="452" t="s">
        <v>1929</v>
      </c>
      <c r="G29" s="308"/>
      <c r="H29" s="561" t="s">
        <v>308</v>
      </c>
      <c r="I29" s="358" t="s">
        <v>299</v>
      </c>
      <c r="J29" s="458" t="s">
        <v>258</v>
      </c>
      <c r="K29" s="460" t="s">
        <v>1925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1928</v>
      </c>
      <c r="F30" s="452" t="s">
        <v>1929</v>
      </c>
      <c r="G30" s="308"/>
      <c r="H30" s="588" t="s">
        <v>308</v>
      </c>
      <c r="I30" s="306" t="s">
        <v>299</v>
      </c>
      <c r="J30" s="458" t="s">
        <v>258</v>
      </c>
      <c r="K30" s="460" t="s">
        <v>1925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1928</v>
      </c>
      <c r="F31" s="452" t="s">
        <v>1929</v>
      </c>
      <c r="G31" s="308"/>
      <c r="H31" s="561" t="s">
        <v>308</v>
      </c>
      <c r="I31" s="306" t="s">
        <v>57</v>
      </c>
      <c r="J31" s="458" t="s">
        <v>258</v>
      </c>
      <c r="K31" s="460" t="s">
        <v>1925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1928</v>
      </c>
      <c r="F32" s="452" t="s">
        <v>1929</v>
      </c>
      <c r="G32" s="308"/>
      <c r="H32" s="561" t="s">
        <v>308</v>
      </c>
      <c r="I32" s="306" t="s">
        <v>57</v>
      </c>
      <c r="J32" s="458" t="s">
        <v>258</v>
      </c>
      <c r="K32" s="460" t="s">
        <v>1925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1928</v>
      </c>
      <c r="F33" s="452" t="s">
        <v>1930</v>
      </c>
      <c r="G33" s="308"/>
      <c r="H33" s="561" t="s">
        <v>308</v>
      </c>
      <c r="I33" s="306" t="s">
        <v>57</v>
      </c>
      <c r="J33" s="458" t="s">
        <v>258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1931</v>
      </c>
      <c r="G34" s="593"/>
      <c r="H34" s="538" t="s">
        <v>321</v>
      </c>
      <c r="I34" s="537"/>
      <c r="J34" s="458" t="s">
        <v>258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1932</v>
      </c>
      <c r="G35" s="594"/>
      <c r="H35" s="538" t="s">
        <v>321</v>
      </c>
      <c r="I35" s="537"/>
      <c r="J35" s="458" t="s">
        <v>258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1932</v>
      </c>
      <c r="G36" s="594"/>
      <c r="H36" s="538" t="s">
        <v>321</v>
      </c>
      <c r="I36" s="537"/>
      <c r="J36" s="458" t="s">
        <v>258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1932</v>
      </c>
      <c r="G37" s="595"/>
      <c r="H37" s="538" t="s">
        <v>321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1939</v>
      </c>
      <c r="F12" s="515" t="s">
        <v>1940</v>
      </c>
      <c r="G12" s="515" t="s">
        <v>1939</v>
      </c>
      <c r="H12" s="561" t="s">
        <v>1939</v>
      </c>
      <c r="I12" s="452" t="s">
        <v>1941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1939</v>
      </c>
      <c r="F13" s="515" t="s">
        <v>1940</v>
      </c>
      <c r="G13" s="515" t="s">
        <v>1939</v>
      </c>
      <c r="H13" s="561" t="s">
        <v>1942</v>
      </c>
      <c r="I13" s="452" t="s">
        <v>1941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1943</v>
      </c>
      <c r="F14" s="515" t="s">
        <v>1940</v>
      </c>
      <c r="G14" s="515" t="s">
        <v>1942</v>
      </c>
      <c r="H14" s="561" t="s">
        <v>321</v>
      </c>
      <c r="I14" s="452" t="s">
        <v>1944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1928</v>
      </c>
      <c r="F15" s="515" t="s">
        <v>1940</v>
      </c>
      <c r="G15" s="515" t="s">
        <v>1942</v>
      </c>
      <c r="H15" s="561" t="s">
        <v>321</v>
      </c>
      <c r="I15" s="452" t="s">
        <v>1945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1928</v>
      </c>
      <c r="F16" s="515" t="s">
        <v>1940</v>
      </c>
      <c r="G16" s="515" t="s">
        <v>1947</v>
      </c>
      <c r="H16" s="561" t="s">
        <v>321</v>
      </c>
      <c r="I16" s="452" t="s">
        <v>1945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1928</v>
      </c>
      <c r="F17" s="515" t="s">
        <v>1940</v>
      </c>
      <c r="G17" s="515" t="s">
        <v>1947</v>
      </c>
      <c r="H17" s="561" t="s">
        <v>321</v>
      </c>
      <c r="I17" s="452" t="s">
        <v>1948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1949</v>
      </c>
      <c r="F18" s="515" t="s">
        <v>1950</v>
      </c>
      <c r="G18" s="452" t="s">
        <v>1951</v>
      </c>
      <c r="H18" s="561" t="s">
        <v>56</v>
      </c>
      <c r="I18" s="452" t="s">
        <v>1948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1952</v>
      </c>
      <c r="F19" s="515" t="s">
        <v>1953</v>
      </c>
      <c r="G19" s="452" t="s">
        <v>1954</v>
      </c>
      <c r="H19" s="561" t="s">
        <v>56</v>
      </c>
      <c r="I19" s="452" t="s">
        <v>1948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1952</v>
      </c>
      <c r="F20" s="515" t="s">
        <v>1950</v>
      </c>
      <c r="G20" s="452" t="s">
        <v>1955</v>
      </c>
      <c r="H20" s="561" t="s">
        <v>56</v>
      </c>
      <c r="I20" s="452" t="s">
        <v>1948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841</v>
      </c>
      <c r="F21" s="515" t="s">
        <v>1950</v>
      </c>
      <c r="G21" s="452" t="s">
        <v>1956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1957</v>
      </c>
      <c r="F22" s="515" t="s">
        <v>1950</v>
      </c>
      <c r="G22" s="452" t="s">
        <v>1958</v>
      </c>
      <c r="H22" s="561" t="s">
        <v>379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1952</v>
      </c>
      <c r="F23" s="515" t="s">
        <v>1959</v>
      </c>
      <c r="G23" s="452" t="s">
        <v>1956</v>
      </c>
      <c r="H23" s="561" t="s">
        <v>379</v>
      </c>
      <c r="I23" s="452" t="s">
        <v>1945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1952</v>
      </c>
      <c r="F24" s="515" t="s">
        <v>1960</v>
      </c>
      <c r="G24" s="452" t="s">
        <v>1961</v>
      </c>
      <c r="H24" s="561" t="s">
        <v>65</v>
      </c>
      <c r="I24" s="452" t="s">
        <v>1945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1962</v>
      </c>
      <c r="F25" s="515" t="s">
        <v>1947</v>
      </c>
      <c r="G25" s="452" t="s">
        <v>287</v>
      </c>
      <c r="H25" s="561" t="s">
        <v>1963</v>
      </c>
      <c r="I25" s="452" t="s">
        <v>1964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1306</v>
      </c>
      <c r="F26" s="515" t="s">
        <v>1947</v>
      </c>
      <c r="G26" s="452" t="s">
        <v>287</v>
      </c>
      <c r="H26" s="561" t="s">
        <v>1963</v>
      </c>
      <c r="I26" s="452" t="s">
        <v>1965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1966</v>
      </c>
      <c r="F27" s="515" t="s">
        <v>1947</v>
      </c>
      <c r="G27" s="452" t="s">
        <v>287</v>
      </c>
      <c r="H27" s="561" t="s">
        <v>1963</v>
      </c>
      <c r="I27" s="452" t="s">
        <v>1965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1966</v>
      </c>
      <c r="F28" s="515" t="s">
        <v>56</v>
      </c>
      <c r="G28" s="452" t="s">
        <v>1967</v>
      </c>
      <c r="H28" s="515" t="s">
        <v>314</v>
      </c>
      <c r="I28" s="452" t="s">
        <v>320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374</v>
      </c>
      <c r="F29" s="515" t="s">
        <v>321</v>
      </c>
      <c r="G29" s="452" t="s">
        <v>412</v>
      </c>
      <c r="H29" s="515" t="s">
        <v>314</v>
      </c>
      <c r="I29" s="306" t="s">
        <v>1968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374</v>
      </c>
      <c r="F30" s="515" t="s">
        <v>321</v>
      </c>
      <c r="G30" s="452" t="s">
        <v>412</v>
      </c>
      <c r="H30" s="515" t="s">
        <v>1969</v>
      </c>
      <c r="I30" s="306" t="s">
        <v>1968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374</v>
      </c>
      <c r="F31" s="515" t="s">
        <v>321</v>
      </c>
      <c r="G31" s="452" t="s">
        <v>57</v>
      </c>
      <c r="H31" s="515" t="s">
        <v>1969</v>
      </c>
      <c r="I31" s="306" t="s">
        <v>321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515" t="s">
        <v>321</v>
      </c>
      <c r="G32" s="452" t="s">
        <v>1970</v>
      </c>
      <c r="H32" s="515" t="s">
        <v>1969</v>
      </c>
      <c r="I32" s="306" t="s">
        <v>321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374</v>
      </c>
      <c r="F33" s="515" t="s">
        <v>321</v>
      </c>
      <c r="G33" s="452" t="s">
        <v>1970</v>
      </c>
      <c r="H33" s="515" t="s">
        <v>1969</v>
      </c>
      <c r="I33" s="306" t="s">
        <v>1971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310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1974</v>
      </c>
      <c r="F6" s="605" t="s">
        <v>1974</v>
      </c>
      <c r="G6" s="605" t="s">
        <v>1974</v>
      </c>
      <c r="H6" s="605" t="s">
        <v>1974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1976</v>
      </c>
      <c r="G12" s="618" t="s">
        <v>1976</v>
      </c>
      <c r="H12" s="618" t="s">
        <v>1976</v>
      </c>
      <c r="I12" s="618" t="s">
        <v>1976</v>
      </c>
      <c r="J12" s="583" t="s">
        <v>1977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1976</v>
      </c>
      <c r="G13" s="618" t="s">
        <v>1976</v>
      </c>
      <c r="H13" s="618" t="s">
        <v>1976</v>
      </c>
      <c r="I13" s="618" t="s">
        <v>1976</v>
      </c>
      <c r="J13" s="583" t="s">
        <v>1977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1976</v>
      </c>
      <c r="G14" s="618" t="s">
        <v>1976</v>
      </c>
      <c r="H14" s="585" t="s">
        <v>1976</v>
      </c>
      <c r="I14" s="619" t="s">
        <v>1976</v>
      </c>
      <c r="J14" s="583" t="s">
        <v>1977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1978</v>
      </c>
      <c r="G15" s="618" t="s">
        <v>1976</v>
      </c>
      <c r="H15" s="585" t="s">
        <v>108</v>
      </c>
      <c r="I15" s="619" t="s">
        <v>108</v>
      </c>
      <c r="J15" s="583" t="s">
        <v>1977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1976</v>
      </c>
      <c r="H16" s="585" t="s">
        <v>108</v>
      </c>
      <c r="I16" s="619" t="s">
        <v>108</v>
      </c>
      <c r="J16" s="583" t="s">
        <v>1977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436</v>
      </c>
      <c r="G17" s="618" t="s">
        <v>1976</v>
      </c>
      <c r="H17" s="585" t="s">
        <v>108</v>
      </c>
      <c r="I17" s="619" t="s">
        <v>108</v>
      </c>
      <c r="J17" s="583" t="s">
        <v>1977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436</v>
      </c>
      <c r="G18" s="618" t="s">
        <v>1976</v>
      </c>
      <c r="H18" s="585" t="s">
        <v>108</v>
      </c>
      <c r="I18" s="619" t="s">
        <v>108</v>
      </c>
      <c r="J18" s="583" t="s">
        <v>258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356</v>
      </c>
      <c r="G19" s="618" t="s">
        <v>299</v>
      </c>
      <c r="H19" s="585" t="s">
        <v>108</v>
      </c>
      <c r="I19" s="619"/>
      <c r="J19" s="583" t="s">
        <v>258</v>
      </c>
      <c r="K19" s="608" t="s">
        <v>258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356</v>
      </c>
      <c r="G20" s="618" t="s">
        <v>287</v>
      </c>
      <c r="H20" s="585" t="s">
        <v>393</v>
      </c>
      <c r="I20" s="619" t="s">
        <v>393</v>
      </c>
      <c r="J20" s="583" t="s">
        <v>258</v>
      </c>
      <c r="K20" s="608" t="s">
        <v>258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1980</v>
      </c>
      <c r="G21" s="618" t="s">
        <v>1981</v>
      </c>
      <c r="H21" s="585" t="s">
        <v>393</v>
      </c>
      <c r="I21" s="619" t="s">
        <v>393</v>
      </c>
      <c r="J21" s="583" t="s">
        <v>258</v>
      </c>
      <c r="K21" s="608" t="s">
        <v>258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1980</v>
      </c>
      <c r="G22" s="619" t="s">
        <v>1981</v>
      </c>
      <c r="H22" s="585" t="s">
        <v>393</v>
      </c>
      <c r="I22" s="619" t="s">
        <v>393</v>
      </c>
      <c r="J22" s="583" t="s">
        <v>258</v>
      </c>
      <c r="K22" s="608" t="s">
        <v>258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1980</v>
      </c>
      <c r="G23" s="619" t="s">
        <v>1981</v>
      </c>
      <c r="H23" s="585" t="s">
        <v>54</v>
      </c>
      <c r="I23" s="619" t="s">
        <v>393</v>
      </c>
      <c r="J23" s="583" t="s">
        <v>474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1982</v>
      </c>
      <c r="G24" s="618" t="s">
        <v>428</v>
      </c>
      <c r="H24" s="585" t="s">
        <v>58</v>
      </c>
      <c r="I24" s="619" t="s">
        <v>393</v>
      </c>
      <c r="J24" s="583"/>
      <c r="K24" s="608" t="s">
        <v>474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299</v>
      </c>
      <c r="N24" s="334">
        <f>COUNTIF(E7:K44, "*Foo*")/2</f>
        <v>9</v>
      </c>
      <c r="O24" s="547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1983</v>
      </c>
      <c r="G25" s="619" t="s">
        <v>1964</v>
      </c>
      <c r="H25" s="585" t="s">
        <v>58</v>
      </c>
      <c r="I25" s="619" t="s">
        <v>334</v>
      </c>
      <c r="J25" s="583" t="s">
        <v>258</v>
      </c>
      <c r="K25" s="608" t="s">
        <v>258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1983</v>
      </c>
      <c r="G26" s="619" t="s">
        <v>1984</v>
      </c>
      <c r="H26" s="585" t="s">
        <v>58</v>
      </c>
      <c r="I26" s="619" t="s">
        <v>57</v>
      </c>
      <c r="J26" s="583" t="s">
        <v>258</v>
      </c>
      <c r="K26" s="608" t="s">
        <v>258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1985</v>
      </c>
      <c r="G27" s="619" t="s">
        <v>477</v>
      </c>
      <c r="H27" s="585" t="s">
        <v>1527</v>
      </c>
      <c r="I27" s="619" t="s">
        <v>57</v>
      </c>
      <c r="J27" s="583" t="s">
        <v>474</v>
      </c>
      <c r="K27" s="608" t="s">
        <v>474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1048</v>
      </c>
      <c r="G28" s="619" t="s">
        <v>412</v>
      </c>
      <c r="H28" s="585" t="s">
        <v>500</v>
      </c>
      <c r="I28" s="373" t="s">
        <v>57</v>
      </c>
      <c r="J28" s="583" t="s">
        <v>258</v>
      </c>
      <c r="K28" s="608" t="s">
        <v>258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1048</v>
      </c>
      <c r="G29" s="619" t="s">
        <v>412</v>
      </c>
      <c r="H29" s="585" t="s">
        <v>500</v>
      </c>
      <c r="I29" s="373" t="s">
        <v>393</v>
      </c>
      <c r="J29" s="583" t="s">
        <v>474</v>
      </c>
      <c r="K29" s="608" t="s">
        <v>258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1048</v>
      </c>
      <c r="G30" s="619" t="s">
        <v>412</v>
      </c>
      <c r="H30" s="585" t="s">
        <v>500</v>
      </c>
      <c r="I30" s="373" t="s">
        <v>393</v>
      </c>
      <c r="J30" s="583" t="s">
        <v>258</v>
      </c>
      <c r="K30" s="608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1048</v>
      </c>
      <c r="G31" s="619" t="s">
        <v>67</v>
      </c>
      <c r="H31" s="585" t="s">
        <v>394</v>
      </c>
      <c r="I31" s="373" t="s">
        <v>393</v>
      </c>
      <c r="J31" s="583" t="s">
        <v>474</v>
      </c>
      <c r="K31" s="608" t="s">
        <v>474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1048</v>
      </c>
      <c r="G32" s="619" t="s">
        <v>67</v>
      </c>
      <c r="H32" s="585" t="s">
        <v>394</v>
      </c>
      <c r="I32" s="373" t="s">
        <v>1986</v>
      </c>
      <c r="J32" s="583" t="s">
        <v>258</v>
      </c>
      <c r="K32" s="608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1048</v>
      </c>
      <c r="G33" s="619" t="s">
        <v>67</v>
      </c>
      <c r="H33" s="585" t="s">
        <v>394</v>
      </c>
      <c r="I33" s="373" t="s">
        <v>1986</v>
      </c>
      <c r="J33" s="583" t="s">
        <v>474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258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258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450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586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1527</v>
      </c>
      <c r="G11" s="689" t="s">
        <v>1991</v>
      </c>
      <c r="H11" s="689" t="s">
        <v>1527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1527</v>
      </c>
      <c r="G12" s="689" t="s">
        <v>1991</v>
      </c>
      <c r="H12" s="689" t="s">
        <v>1527</v>
      </c>
      <c r="I12" s="689" t="s">
        <v>1991</v>
      </c>
      <c r="J12" s="583" t="s">
        <v>956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258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1527</v>
      </c>
      <c r="G13" s="689" t="s">
        <v>1991</v>
      </c>
      <c r="H13" s="689" t="s">
        <v>1527</v>
      </c>
      <c r="I13" s="689" t="s">
        <v>1991</v>
      </c>
      <c r="J13" s="583" t="s">
        <v>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1044</v>
      </c>
      <c r="I14" s="627" t="s">
        <v>260</v>
      </c>
      <c r="J14" s="583" t="s">
        <v>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260</v>
      </c>
      <c r="J15" s="583" t="s">
        <v>1997</v>
      </c>
      <c r="K15" s="608" t="s">
        <v>956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286</v>
      </c>
      <c r="J16" s="583" t="s">
        <v>1997</v>
      </c>
      <c r="K16" s="608" t="s">
        <v>956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1999</v>
      </c>
      <c r="G17" s="656" t="s">
        <v>2000</v>
      </c>
      <c r="H17" s="585" t="s">
        <v>1996</v>
      </c>
      <c r="I17" s="627" t="s">
        <v>286</v>
      </c>
      <c r="J17" s="583" t="s">
        <v>1997</v>
      </c>
      <c r="K17" s="608" t="s">
        <v>956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2001</v>
      </c>
      <c r="G18" s="657" t="s">
        <v>2002</v>
      </c>
      <c r="H18" s="585" t="s">
        <v>2003</v>
      </c>
      <c r="I18" s="627" t="s">
        <v>286</v>
      </c>
      <c r="J18" s="583" t="s">
        <v>1997</v>
      </c>
      <c r="K18" s="608" t="s">
        <v>956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2001</v>
      </c>
      <c r="G19" s="657" t="s">
        <v>2004</v>
      </c>
      <c r="H19" s="585" t="s">
        <v>2003</v>
      </c>
      <c r="I19" s="657" t="s">
        <v>2005</v>
      </c>
      <c r="J19" s="583" t="s">
        <v>1997</v>
      </c>
      <c r="K19" s="608" t="s">
        <v>956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2006</v>
      </c>
      <c r="G20" s="657" t="s">
        <v>2004</v>
      </c>
      <c r="H20" s="585" t="s">
        <v>2007</v>
      </c>
      <c r="I20" s="657" t="s">
        <v>2008</v>
      </c>
      <c r="J20" s="583" t="s">
        <v>1997</v>
      </c>
      <c r="K20" s="608" t="s">
        <v>956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2006</v>
      </c>
      <c r="G21" s="657" t="s">
        <v>2004</v>
      </c>
      <c r="H21" s="585" t="s">
        <v>2007</v>
      </c>
      <c r="I21" s="670" t="s">
        <v>2008</v>
      </c>
      <c r="J21" s="583" t="s">
        <v>1997</v>
      </c>
      <c r="K21" s="608" t="s">
        <v>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2006</v>
      </c>
      <c r="G22" s="657" t="s">
        <v>2004</v>
      </c>
      <c r="H22" s="585" t="s">
        <v>2010</v>
      </c>
      <c r="I22" s="670" t="s">
        <v>2008</v>
      </c>
      <c r="J22" s="583" t="s">
        <v>2011</v>
      </c>
      <c r="K22" s="608" t="s">
        <v>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299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2017</v>
      </c>
      <c r="H27" s="585" t="s">
        <v>2021</v>
      </c>
      <c r="I27" s="657" t="s">
        <v>2026</v>
      </c>
      <c r="J27" s="583" t="s">
        <v>258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2027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2028</v>
      </c>
      <c r="H28" s="585" t="s">
        <v>2018</v>
      </c>
      <c r="I28" s="657" t="s">
        <v>2026</v>
      </c>
      <c r="J28" s="583" t="s">
        <v>2016</v>
      </c>
      <c r="K28" s="608" t="s">
        <v>956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1061</v>
      </c>
      <c r="G29" s="657" t="s">
        <v>2030</v>
      </c>
      <c r="H29" s="585" t="s">
        <v>2018</v>
      </c>
      <c r="I29" s="657" t="s">
        <v>2024</v>
      </c>
      <c r="J29" s="583" t="s">
        <v>2016</v>
      </c>
      <c r="K29" s="608" t="s">
        <v>956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2031</v>
      </c>
      <c r="N29" s="643">
        <f>COUNTIF(E7:K44, "*Heng*")/2</f>
        <v>3.5</v>
      </c>
      <c r="O29" s="655" t="s">
        <v>2032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1061</v>
      </c>
      <c r="G30" s="657" t="s">
        <v>2030</v>
      </c>
      <c r="H30" s="585" t="s">
        <v>2033</v>
      </c>
      <c r="I30" s="657" t="s">
        <v>2034</v>
      </c>
      <c r="J30" s="583" t="s">
        <v>2016</v>
      </c>
      <c r="K30" s="608" t="s">
        <v>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1061</v>
      </c>
      <c r="G31" s="627" t="s">
        <v>2007</v>
      </c>
      <c r="H31" s="585" t="s">
        <v>2033</v>
      </c>
      <c r="I31" s="657" t="s">
        <v>2034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1061</v>
      </c>
      <c r="G32" s="627" t="s">
        <v>2007</v>
      </c>
      <c r="H32" s="585" t="s">
        <v>2035</v>
      </c>
      <c r="I32" s="657" t="s">
        <v>2034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1061</v>
      </c>
      <c r="G33" s="627" t="s">
        <v>2036</v>
      </c>
      <c r="H33" s="585" t="s">
        <v>2035</v>
      </c>
      <c r="I33" s="657" t="s">
        <v>2034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M47" s="61"/>
      <c r="N47" s="62"/>
      <c r="O47" s="61"/>
    </row>
    <row r="48" spans="1:20" x14ac:dyDescent="0.2">
      <c r="A48" t="s">
        <v>2041</v>
      </c>
      <c r="B48" s="661"/>
      <c r="C48" s="660" t="s">
        <v>2038</v>
      </c>
      <c r="D48" s="61" t="s">
        <v>2042</v>
      </c>
      <c r="M48" s="61"/>
      <c r="N48" s="62"/>
      <c r="O48" s="61"/>
    </row>
    <row r="49" spans="1:15" x14ac:dyDescent="0.2">
      <c r="A49" t="s">
        <v>2043</v>
      </c>
      <c r="B49" s="663"/>
      <c r="C49" s="660" t="s">
        <v>2038</v>
      </c>
      <c r="D49" s="255" t="s">
        <v>2044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2045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1936</v>
      </c>
      <c r="M5" s="644" t="s">
        <v>80</v>
      </c>
      <c r="N5" s="442" t="s">
        <v>81</v>
      </c>
      <c r="O5" s="664" t="s">
        <v>82</v>
      </c>
      <c r="P5" s="376" t="s">
        <v>2047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2048</v>
      </c>
      <c r="F6" s="605" t="s">
        <v>2048</v>
      </c>
      <c r="G6" s="605" t="s">
        <v>2048</v>
      </c>
      <c r="H6" s="605" t="s">
        <v>2048</v>
      </c>
      <c r="I6" s="605" t="s">
        <v>2048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2050</v>
      </c>
      <c r="F11" s="689" t="s">
        <v>2050</v>
      </c>
      <c r="G11" s="689" t="s">
        <v>2050</v>
      </c>
      <c r="H11" s="690" t="s">
        <v>2050</v>
      </c>
      <c r="I11" s="691" t="s">
        <v>2050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2050</v>
      </c>
      <c r="F12" s="689" t="s">
        <v>2050</v>
      </c>
      <c r="G12" s="689" t="s">
        <v>2050</v>
      </c>
      <c r="H12" s="690" t="s">
        <v>2050</v>
      </c>
      <c r="I12" s="691" t="s">
        <v>2050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258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2050</v>
      </c>
      <c r="F13" s="689" t="s">
        <v>2050</v>
      </c>
      <c r="G13" s="689" t="s">
        <v>2050</v>
      </c>
      <c r="H13" s="690" t="s">
        <v>2050</v>
      </c>
      <c r="I13" s="691" t="s">
        <v>2050</v>
      </c>
      <c r="J13" s="583" t="s">
        <v>1997</v>
      </c>
      <c r="K13" s="583" t="s">
        <v>2051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2053</v>
      </c>
      <c r="F14" s="587" t="s">
        <v>2053</v>
      </c>
      <c r="G14" s="675" t="s">
        <v>2054</v>
      </c>
      <c r="H14" s="658" t="s">
        <v>2055</v>
      </c>
      <c r="I14" s="627" t="s">
        <v>2055</v>
      </c>
      <c r="J14" s="583" t="s">
        <v>1997</v>
      </c>
      <c r="K14" s="583" t="s">
        <v>2051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2056</v>
      </c>
      <c r="F15" s="671" t="s">
        <v>2053</v>
      </c>
      <c r="G15" s="677" t="s">
        <v>2057</v>
      </c>
      <c r="H15" s="658" t="s">
        <v>2055</v>
      </c>
      <c r="I15" s="627" t="s">
        <v>2036</v>
      </c>
      <c r="J15" s="583" t="s">
        <v>1997</v>
      </c>
      <c r="K15" s="583" t="s">
        <v>2051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2058</v>
      </c>
      <c r="F16" s="672" t="s">
        <v>2053</v>
      </c>
      <c r="G16" s="677" t="s">
        <v>2057</v>
      </c>
      <c r="H16" s="658" t="s">
        <v>2059</v>
      </c>
      <c r="I16" s="627" t="s">
        <v>2060</v>
      </c>
      <c r="J16" s="583" t="s">
        <v>1997</v>
      </c>
      <c r="K16" s="583" t="s">
        <v>2051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2058</v>
      </c>
      <c r="F17" s="673" t="s">
        <v>2061</v>
      </c>
      <c r="G17" s="677" t="s">
        <v>2057</v>
      </c>
      <c r="H17" s="658" t="s">
        <v>2059</v>
      </c>
      <c r="I17" s="627" t="s">
        <v>2062</v>
      </c>
      <c r="J17" s="583" t="s">
        <v>1997</v>
      </c>
      <c r="K17" s="583" t="s">
        <v>2051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2063</v>
      </c>
      <c r="F18" s="673" t="s">
        <v>2064</v>
      </c>
      <c r="G18" s="677" t="s">
        <v>2057</v>
      </c>
      <c r="H18" s="674" t="s">
        <v>2065</v>
      </c>
      <c r="I18" s="627" t="s">
        <v>2062</v>
      </c>
      <c r="J18" s="583" t="s">
        <v>1997</v>
      </c>
      <c r="K18" s="583" t="s">
        <v>2051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2063</v>
      </c>
      <c r="F19" s="673" t="s">
        <v>2064</v>
      </c>
      <c r="G19" s="677" t="s">
        <v>2066</v>
      </c>
      <c r="H19" s="674" t="s">
        <v>2065</v>
      </c>
      <c r="I19" s="627" t="s">
        <v>2060</v>
      </c>
      <c r="J19" s="583" t="s">
        <v>1997</v>
      </c>
      <c r="K19" s="583" t="s">
        <v>2051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2063</v>
      </c>
      <c r="F20" s="673" t="s">
        <v>2067</v>
      </c>
      <c r="G20" s="677" t="s">
        <v>2066</v>
      </c>
      <c r="H20" s="674" t="s">
        <v>2065</v>
      </c>
      <c r="I20" s="627" t="s">
        <v>2062</v>
      </c>
      <c r="J20" s="583" t="s">
        <v>1997</v>
      </c>
      <c r="K20" s="583" t="s">
        <v>2051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2063</v>
      </c>
      <c r="F21" s="673" t="s">
        <v>2068</v>
      </c>
      <c r="G21" s="677" t="s">
        <v>2066</v>
      </c>
      <c r="H21" s="674" t="s">
        <v>2065</v>
      </c>
      <c r="I21" s="627" t="s">
        <v>2069</v>
      </c>
      <c r="J21" s="583" t="s">
        <v>1997</v>
      </c>
      <c r="K21" s="583" t="s">
        <v>2051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2063</v>
      </c>
      <c r="F22" s="673" t="s">
        <v>2068</v>
      </c>
      <c r="G22" s="677" t="s">
        <v>2070</v>
      </c>
      <c r="H22" s="674" t="s">
        <v>2071</v>
      </c>
      <c r="I22" s="657" t="s">
        <v>2072</v>
      </c>
      <c r="J22" s="583" t="s">
        <v>1997</v>
      </c>
      <c r="K22" s="583" t="s">
        <v>2051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2063</v>
      </c>
      <c r="F23" s="656" t="s">
        <v>2073</v>
      </c>
      <c r="G23" s="676" t="s">
        <v>2011</v>
      </c>
      <c r="H23" s="658" t="s">
        <v>2074</v>
      </c>
      <c r="I23" s="657" t="s">
        <v>2072</v>
      </c>
      <c r="J23" s="583" t="s">
        <v>1997</v>
      </c>
      <c r="K23" s="583" t="s">
        <v>2075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2076</v>
      </c>
      <c r="F24" s="656" t="s">
        <v>2061</v>
      </c>
      <c r="G24" s="657" t="s">
        <v>2077</v>
      </c>
      <c r="H24" s="658" t="s">
        <v>2028</v>
      </c>
      <c r="I24" s="657" t="s">
        <v>2072</v>
      </c>
      <c r="J24" s="583"/>
      <c r="K24" s="583" t="s">
        <v>2075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299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2078</v>
      </c>
      <c r="F25" s="656" t="s">
        <v>2068</v>
      </c>
      <c r="G25" s="657" t="s">
        <v>2077</v>
      </c>
      <c r="H25" s="658" t="s">
        <v>2079</v>
      </c>
      <c r="I25" s="657" t="s">
        <v>2080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2081</v>
      </c>
      <c r="F26" s="656" t="s">
        <v>2061</v>
      </c>
      <c r="G26" s="657" t="s">
        <v>2077</v>
      </c>
      <c r="H26" s="658" t="s">
        <v>2079</v>
      </c>
      <c r="I26" s="657" t="s">
        <v>2082</v>
      </c>
      <c r="J26" s="583" t="s">
        <v>2016</v>
      </c>
      <c r="K26" s="583" t="s">
        <v>2075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2063</v>
      </c>
      <c r="F27" s="657" t="s">
        <v>2055</v>
      </c>
      <c r="G27" s="657" t="s">
        <v>2077</v>
      </c>
      <c r="H27" s="658" t="s">
        <v>2083</v>
      </c>
      <c r="I27" s="657" t="s">
        <v>2084</v>
      </c>
      <c r="J27" s="583" t="s">
        <v>2016</v>
      </c>
      <c r="K27" s="583" t="s">
        <v>2075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2027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2063</v>
      </c>
      <c r="F28" s="657" t="s">
        <v>2085</v>
      </c>
      <c r="G28" s="657" t="s">
        <v>2077</v>
      </c>
      <c r="H28" s="658" t="s">
        <v>2054</v>
      </c>
      <c r="I28" s="657" t="s">
        <v>2086</v>
      </c>
      <c r="J28" s="583" t="s">
        <v>2016</v>
      </c>
      <c r="K28" s="583" t="s">
        <v>2075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2029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2085</v>
      </c>
      <c r="G29" s="657" t="s">
        <v>2077</v>
      </c>
      <c r="H29" s="658" t="s">
        <v>2078</v>
      </c>
      <c r="I29" s="657" t="s">
        <v>2087</v>
      </c>
      <c r="J29" s="583" t="s">
        <v>2016</v>
      </c>
      <c r="K29" s="583" t="s">
        <v>2075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307</v>
      </c>
      <c r="F30" s="628" t="s">
        <v>321</v>
      </c>
      <c r="G30" s="657" t="s">
        <v>2077</v>
      </c>
      <c r="H30" s="658" t="s">
        <v>2078</v>
      </c>
      <c r="I30" s="657" t="s">
        <v>2088</v>
      </c>
      <c r="J30" s="583" t="s">
        <v>2016</v>
      </c>
      <c r="K30" s="583" t="s">
        <v>2075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2089</v>
      </c>
      <c r="N30" s="418">
        <f>COUNTIF(E7:K44, "*Phay*")/2</f>
        <v>0</v>
      </c>
      <c r="O30" s="418" t="s">
        <v>2090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307</v>
      </c>
      <c r="F31" s="628" t="s">
        <v>321</v>
      </c>
      <c r="G31" s="657" t="s">
        <v>2091</v>
      </c>
      <c r="H31" s="658" t="s">
        <v>2078</v>
      </c>
      <c r="I31" s="657" t="s">
        <v>2092</v>
      </c>
      <c r="J31" s="583" t="s">
        <v>2016</v>
      </c>
      <c r="K31" s="583" t="s">
        <v>2075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307</v>
      </c>
      <c r="F32" s="628" t="s">
        <v>321</v>
      </c>
      <c r="G32" s="657" t="s">
        <v>2093</v>
      </c>
      <c r="H32" s="585" t="s">
        <v>2024</v>
      </c>
      <c r="I32" s="657" t="s">
        <v>2094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307</v>
      </c>
      <c r="F33" s="628" t="s">
        <v>321</v>
      </c>
      <c r="G33" s="657" t="s">
        <v>2095</v>
      </c>
      <c r="H33" s="585" t="s">
        <v>2024</v>
      </c>
      <c r="I33" s="657" t="s">
        <v>2092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2096</v>
      </c>
      <c r="H34" s="612"/>
      <c r="I34" s="612" t="s">
        <v>2097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2096</v>
      </c>
      <c r="H35" s="612"/>
      <c r="I35" s="612" t="s">
        <v>2098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2011</v>
      </c>
      <c r="H36" s="612"/>
      <c r="I36" s="612" t="s">
        <v>2099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2011</v>
      </c>
      <c r="H37" s="612"/>
      <c r="I37" s="612" t="s">
        <v>2099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2011</v>
      </c>
      <c r="H38" s="613"/>
      <c r="I38" s="612" t="s">
        <v>2098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2011</v>
      </c>
      <c r="H39" s="613"/>
      <c r="I39" s="612" t="s">
        <v>2099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2011</v>
      </c>
      <c r="H40" s="614"/>
      <c r="I40" s="612" t="s">
        <v>2100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2011</v>
      </c>
      <c r="H41" s="615"/>
      <c r="I41" s="612" t="s">
        <v>2101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ht="15" customHeight="1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ht="15" customHeight="1" x14ac:dyDescent="0.2">
      <c r="A48" t="s">
        <v>2102</v>
      </c>
      <c r="B48" s="678"/>
      <c r="C48" s="217"/>
      <c r="D48" s="255" t="s">
        <v>2103</v>
      </c>
      <c r="F48" s="569"/>
      <c r="M48" s="61"/>
      <c r="N48" s="62"/>
      <c r="O48" s="61"/>
    </row>
    <row r="49" spans="1:15" ht="15" customHeight="1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ht="15" customHeight="1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2105</v>
      </c>
      <c r="F6" s="605" t="s">
        <v>2105</v>
      </c>
      <c r="G6" s="605" t="s">
        <v>2106</v>
      </c>
      <c r="H6" s="605" t="s">
        <v>2105</v>
      </c>
      <c r="I6" s="605" t="s">
        <v>2106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2108</v>
      </c>
      <c r="F11" s="587" t="s">
        <v>2108</v>
      </c>
      <c r="G11" s="587" t="s">
        <v>647</v>
      </c>
      <c r="H11" s="587" t="s">
        <v>2108</v>
      </c>
      <c r="I11" s="627" t="s">
        <v>647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2108</v>
      </c>
      <c r="F12" s="587" t="s">
        <v>2108</v>
      </c>
      <c r="G12" s="587" t="s">
        <v>647</v>
      </c>
      <c r="H12" s="587" t="s">
        <v>2108</v>
      </c>
      <c r="I12" s="627" t="s">
        <v>647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2109</v>
      </c>
      <c r="F13" s="587" t="s">
        <v>363</v>
      </c>
      <c r="G13" s="587" t="s">
        <v>647</v>
      </c>
      <c r="H13" s="587" t="s">
        <v>2108</v>
      </c>
      <c r="I13" s="627" t="s">
        <v>647</v>
      </c>
      <c r="J13" s="612" t="s">
        <v>2007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2110</v>
      </c>
      <c r="F14" s="587" t="s">
        <v>363</v>
      </c>
      <c r="G14" s="587" t="s">
        <v>647</v>
      </c>
      <c r="H14" s="587" t="s">
        <v>2108</v>
      </c>
      <c r="I14" s="627" t="s">
        <v>647</v>
      </c>
      <c r="J14" s="612" t="s">
        <v>2007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305</v>
      </c>
      <c r="F15" s="587" t="s">
        <v>61</v>
      </c>
      <c r="G15" s="587" t="s">
        <v>647</v>
      </c>
      <c r="H15" s="585" t="s">
        <v>2111</v>
      </c>
      <c r="I15" s="627" t="s">
        <v>647</v>
      </c>
      <c r="J15" s="612" t="s">
        <v>2007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287</v>
      </c>
      <c r="F16" s="587" t="s">
        <v>61</v>
      </c>
      <c r="G16" s="587" t="s">
        <v>647</v>
      </c>
      <c r="H16" s="585" t="s">
        <v>2111</v>
      </c>
      <c r="I16" s="627" t="s">
        <v>2035</v>
      </c>
      <c r="J16" s="612" t="s">
        <v>2007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647</v>
      </c>
      <c r="H17" s="585" t="s">
        <v>2111</v>
      </c>
      <c r="I17" s="627" t="s">
        <v>2035</v>
      </c>
      <c r="J17" s="612" t="s">
        <v>2007</v>
      </c>
      <c r="K17" s="608" t="s">
        <v>474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647</v>
      </c>
      <c r="H18" s="585" t="s">
        <v>2111</v>
      </c>
      <c r="I18" s="627" t="s">
        <v>2112</v>
      </c>
      <c r="J18" s="612" t="s">
        <v>2007</v>
      </c>
      <c r="K18" s="608" t="s">
        <v>474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2113</v>
      </c>
      <c r="F19" s="587" t="s">
        <v>1263</v>
      </c>
      <c r="G19" s="627" t="s">
        <v>2114</v>
      </c>
      <c r="H19" s="585" t="s">
        <v>2111</v>
      </c>
      <c r="I19" s="627" t="s">
        <v>2112</v>
      </c>
      <c r="J19" s="612" t="s">
        <v>2007</v>
      </c>
      <c r="K19" s="608" t="s">
        <v>474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2113</v>
      </c>
      <c r="F20" s="587" t="s">
        <v>1263</v>
      </c>
      <c r="G20" s="627" t="s">
        <v>2114</v>
      </c>
      <c r="H20" s="585" t="s">
        <v>2111</v>
      </c>
      <c r="I20" s="627" t="s">
        <v>2112</v>
      </c>
      <c r="J20" s="612" t="s">
        <v>2007</v>
      </c>
      <c r="K20" s="608" t="s">
        <v>474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2113</v>
      </c>
      <c r="F21" s="587" t="s">
        <v>1263</v>
      </c>
      <c r="G21" s="627" t="s">
        <v>56</v>
      </c>
      <c r="H21" s="585" t="s">
        <v>2111</v>
      </c>
      <c r="I21" s="627" t="s">
        <v>2112</v>
      </c>
      <c r="J21" s="612" t="s">
        <v>2007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2113</v>
      </c>
      <c r="F22" s="587" t="s">
        <v>1263</v>
      </c>
      <c r="G22" s="627" t="s">
        <v>2003</v>
      </c>
      <c r="H22" s="585" t="s">
        <v>2111</v>
      </c>
      <c r="I22" s="627" t="s">
        <v>2112</v>
      </c>
      <c r="J22" s="612" t="s">
        <v>2007</v>
      </c>
      <c r="K22" s="608" t="s">
        <v>474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2113</v>
      </c>
      <c r="F23" s="587" t="s">
        <v>259</v>
      </c>
      <c r="G23" s="627" t="s">
        <v>2115</v>
      </c>
      <c r="H23" s="585" t="s">
        <v>2111</v>
      </c>
      <c r="I23" s="627" t="s">
        <v>2112</v>
      </c>
      <c r="J23" s="612" t="s">
        <v>2007</v>
      </c>
      <c r="K23" s="608" t="s">
        <v>258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1965</v>
      </c>
      <c r="F24" s="587" t="s">
        <v>719</v>
      </c>
      <c r="G24" s="627" t="s">
        <v>2115</v>
      </c>
      <c r="H24" s="587" t="s">
        <v>1518</v>
      </c>
      <c r="I24" s="627" t="s">
        <v>2112</v>
      </c>
      <c r="J24" s="612" t="s">
        <v>2007</v>
      </c>
      <c r="K24" s="608" t="s">
        <v>258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1965</v>
      </c>
      <c r="F25" s="587" t="s">
        <v>719</v>
      </c>
      <c r="G25" s="627" t="s">
        <v>56</v>
      </c>
      <c r="H25" s="587" t="s">
        <v>1518</v>
      </c>
      <c r="I25" s="627" t="s">
        <v>2116</v>
      </c>
      <c r="J25" s="583"/>
      <c r="K25" s="608" t="s">
        <v>258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2011</v>
      </c>
      <c r="N25" s="349">
        <f>COUNTIF(E7:K44, "*Ivan*")/2</f>
        <v>20</v>
      </c>
      <c r="O25" s="419" t="s">
        <v>2117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1965</v>
      </c>
      <c r="F26" s="587" t="s">
        <v>2118</v>
      </c>
      <c r="G26" s="627" t="s">
        <v>2119</v>
      </c>
      <c r="H26" s="587" t="s">
        <v>1518</v>
      </c>
      <c r="I26" s="627" t="s">
        <v>2120</v>
      </c>
      <c r="J26" s="612" t="s">
        <v>2007</v>
      </c>
      <c r="K26" s="608" t="s">
        <v>258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2024</v>
      </c>
      <c r="N26" s="349">
        <f>COUNTIF(E7:K44, "*Rahhulann*")/2</f>
        <v>23</v>
      </c>
      <c r="O26" s="419" t="s">
        <v>2117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376</v>
      </c>
      <c r="F27" s="587" t="s">
        <v>719</v>
      </c>
      <c r="G27" s="627" t="s">
        <v>2121</v>
      </c>
      <c r="H27" s="587" t="s">
        <v>1518</v>
      </c>
      <c r="I27" s="627" t="s">
        <v>2120</v>
      </c>
      <c r="J27" s="612" t="s">
        <v>2007</v>
      </c>
      <c r="K27" s="608" t="s">
        <v>258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2027</v>
      </c>
      <c r="N27" s="349">
        <f>COUNTIF(E7:K44, "*Lucas*")/2</f>
        <v>0</v>
      </c>
      <c r="O27" s="419" t="s">
        <v>2117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719</v>
      </c>
      <c r="G28" s="627" t="s">
        <v>2121</v>
      </c>
      <c r="H28" s="585" t="s">
        <v>2122</v>
      </c>
      <c r="I28" s="627" t="s">
        <v>2120</v>
      </c>
      <c r="J28" s="612" t="s">
        <v>2007</v>
      </c>
      <c r="K28" s="608" t="s">
        <v>258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2029</v>
      </c>
      <c r="N28" s="334">
        <f>COUNTIF(E7:K44, "*Zi Ming*")/2</f>
        <v>0</v>
      </c>
      <c r="O28" s="550" t="s">
        <v>2117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259</v>
      </c>
      <c r="G29" s="627" t="s">
        <v>2121</v>
      </c>
      <c r="H29" s="585" t="s">
        <v>2122</v>
      </c>
      <c r="I29" s="627" t="s">
        <v>2120</v>
      </c>
      <c r="J29" s="612" t="s">
        <v>2007</v>
      </c>
      <c r="K29" s="608" t="s">
        <v>258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259</v>
      </c>
      <c r="G30" s="627" t="s">
        <v>2121</v>
      </c>
      <c r="H30" s="585" t="s">
        <v>2035</v>
      </c>
      <c r="I30" s="628" t="s">
        <v>2078</v>
      </c>
      <c r="J30" s="612" t="s">
        <v>2007</v>
      </c>
      <c r="K30" s="608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2123</v>
      </c>
      <c r="F31" s="627" t="s">
        <v>259</v>
      </c>
      <c r="G31" s="627" t="s">
        <v>2121</v>
      </c>
      <c r="H31" s="585" t="s">
        <v>2035</v>
      </c>
      <c r="I31" s="628" t="s">
        <v>2078</v>
      </c>
      <c r="J31" s="612" t="s">
        <v>2007</v>
      </c>
      <c r="K31" s="608" t="s">
        <v>258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2123</v>
      </c>
      <c r="F32" s="627" t="s">
        <v>259</v>
      </c>
      <c r="G32" s="627" t="s">
        <v>2121</v>
      </c>
      <c r="H32" s="585" t="s">
        <v>2124</v>
      </c>
      <c r="I32" s="628" t="s">
        <v>2078</v>
      </c>
      <c r="J32" s="612" t="s">
        <v>2007</v>
      </c>
      <c r="K32" s="608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2123</v>
      </c>
      <c r="F33" s="627" t="s">
        <v>2125</v>
      </c>
      <c r="G33" s="627" t="s">
        <v>2121</v>
      </c>
      <c r="H33" s="585" t="s">
        <v>2124</v>
      </c>
      <c r="I33" s="628" t="s">
        <v>2078</v>
      </c>
      <c r="J33" s="612" t="s">
        <v>2007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1976</v>
      </c>
      <c r="I34" s="612" t="s">
        <v>2007</v>
      </c>
      <c r="J34" s="612" t="s">
        <v>2007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1976</v>
      </c>
      <c r="I35" s="612" t="s">
        <v>2007</v>
      </c>
      <c r="J35" s="612" t="s">
        <v>2007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1976</v>
      </c>
      <c r="I36" s="612" t="s">
        <v>2007</v>
      </c>
      <c r="J36" s="612" t="s">
        <v>2007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2126</v>
      </c>
      <c r="I37" s="612" t="s">
        <v>2007</v>
      </c>
      <c r="J37" s="612" t="s">
        <v>2007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2126</v>
      </c>
      <c r="I38" s="612" t="s">
        <v>2011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2127</v>
      </c>
      <c r="I39" s="612" t="s">
        <v>2007</v>
      </c>
      <c r="J39" s="612" t="s">
        <v>2007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2127</v>
      </c>
      <c r="I40" s="612" t="s">
        <v>2007</v>
      </c>
      <c r="J40" s="612" t="s">
        <v>2007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2007</v>
      </c>
      <c r="J41" s="612" t="s">
        <v>2007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2007</v>
      </c>
      <c r="J42" s="612" t="s">
        <v>2007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2128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2131</v>
      </c>
      <c r="F13" s="692" t="s">
        <v>2131</v>
      </c>
      <c r="G13" s="692" t="s">
        <v>2131</v>
      </c>
      <c r="H13" s="692" t="s">
        <v>2132</v>
      </c>
      <c r="I13" s="692" t="s">
        <v>2131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2069</v>
      </c>
      <c r="F14" s="515" t="s">
        <v>2133</v>
      </c>
      <c r="G14" s="515" t="s">
        <v>2133</v>
      </c>
      <c r="H14" s="693" t="s">
        <v>2134</v>
      </c>
      <c r="I14" s="694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2069</v>
      </c>
      <c r="F15" s="515" t="s">
        <v>2133</v>
      </c>
      <c r="G15" s="515" t="s">
        <v>2133</v>
      </c>
      <c r="H15" s="693" t="s">
        <v>2134</v>
      </c>
      <c r="I15" s="695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2069</v>
      </c>
      <c r="F16" s="515" t="s">
        <v>2133</v>
      </c>
      <c r="G16" s="515" t="s">
        <v>2133</v>
      </c>
      <c r="H16" s="693" t="s">
        <v>2134</v>
      </c>
      <c r="I16" s="695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2069</v>
      </c>
      <c r="F17" s="515" t="s">
        <v>2138</v>
      </c>
      <c r="G17" s="338" t="s">
        <v>2133</v>
      </c>
      <c r="H17" s="693" t="s">
        <v>2134</v>
      </c>
      <c r="I17" s="694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3" t="s">
        <v>2143</v>
      </c>
      <c r="I18" s="694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2141</v>
      </c>
      <c r="G19" s="306" t="s">
        <v>2145</v>
      </c>
      <c r="H19" s="693" t="s">
        <v>2146</v>
      </c>
      <c r="I19" s="694" t="s">
        <v>2147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2148</v>
      </c>
      <c r="G20" s="306" t="s">
        <v>2149</v>
      </c>
      <c r="H20" s="658" t="s">
        <v>2150</v>
      </c>
      <c r="I20" s="694" t="s">
        <v>2147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2148</v>
      </c>
      <c r="G21" s="306" t="s">
        <v>2149</v>
      </c>
      <c r="H21" s="658" t="s">
        <v>2150</v>
      </c>
      <c r="I21" s="694" t="s">
        <v>2147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2148</v>
      </c>
      <c r="G22" s="306" t="s">
        <v>2149</v>
      </c>
      <c r="H22" s="658" t="s">
        <v>2151</v>
      </c>
      <c r="I22" s="694" t="s">
        <v>2147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338" t="s">
        <v>2153</v>
      </c>
      <c r="G23" s="306" t="s">
        <v>2035</v>
      </c>
      <c r="H23" s="658" t="s">
        <v>2154</v>
      </c>
      <c r="I23" s="694" t="s">
        <v>2155</v>
      </c>
      <c r="J23" s="583" t="s">
        <v>2137</v>
      </c>
      <c r="K23" s="583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2157</v>
      </c>
      <c r="F24" s="338" t="s">
        <v>2153</v>
      </c>
      <c r="G24" s="306" t="s">
        <v>2035</v>
      </c>
      <c r="H24" s="658" t="s">
        <v>2158</v>
      </c>
      <c r="I24" s="694" t="s">
        <v>2159</v>
      </c>
      <c r="J24" s="583" t="s">
        <v>2160</v>
      </c>
      <c r="K24" s="583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2161</v>
      </c>
      <c r="F25" s="338" t="s">
        <v>2153</v>
      </c>
      <c r="G25" s="306" t="s">
        <v>2035</v>
      </c>
      <c r="H25" s="658" t="s">
        <v>2158</v>
      </c>
      <c r="I25" s="694" t="s">
        <v>2159</v>
      </c>
      <c r="J25" s="583" t="s">
        <v>2160</v>
      </c>
      <c r="K25" s="583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2035</v>
      </c>
      <c r="H26" s="658" t="s">
        <v>2158</v>
      </c>
      <c r="I26" s="694" t="s">
        <v>2164</v>
      </c>
      <c r="J26" s="583" t="s">
        <v>2160</v>
      </c>
      <c r="K26" s="583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338" t="s">
        <v>2165</v>
      </c>
      <c r="G27" s="306" t="s">
        <v>2035</v>
      </c>
      <c r="H27" s="658" t="s">
        <v>2166</v>
      </c>
      <c r="I27" s="694" t="s">
        <v>2164</v>
      </c>
      <c r="J27" s="583"/>
      <c r="K27" s="583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2029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2153</v>
      </c>
      <c r="G28" s="306" t="s">
        <v>2035</v>
      </c>
      <c r="H28" s="658" t="s">
        <v>2168</v>
      </c>
      <c r="I28" s="694" t="s">
        <v>2164</v>
      </c>
      <c r="J28" s="583" t="s">
        <v>2160</v>
      </c>
      <c r="K28" s="583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2149</v>
      </c>
      <c r="G29" s="306" t="s">
        <v>2035</v>
      </c>
      <c r="H29" s="658" t="s">
        <v>2169</v>
      </c>
      <c r="I29" s="694" t="s">
        <v>2170</v>
      </c>
      <c r="J29" s="583" t="s">
        <v>2160</v>
      </c>
      <c r="K29" s="583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2089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2035</v>
      </c>
      <c r="H30" s="658" t="s">
        <v>2169</v>
      </c>
      <c r="I30" s="694" t="s">
        <v>2170</v>
      </c>
      <c r="J30" s="583" t="s">
        <v>2160</v>
      </c>
      <c r="K30" s="583" t="s">
        <v>2156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2035</v>
      </c>
      <c r="H31" s="658" t="s">
        <v>2169</v>
      </c>
      <c r="I31" s="694" t="s">
        <v>2172</v>
      </c>
      <c r="J31" s="583" t="s">
        <v>2160</v>
      </c>
      <c r="K31" s="583" t="s">
        <v>2156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2035</v>
      </c>
      <c r="H32" s="693" t="s">
        <v>2134</v>
      </c>
      <c r="I32" s="694" t="s">
        <v>2172</v>
      </c>
      <c r="J32" s="583" t="s">
        <v>2160</v>
      </c>
      <c r="K32" s="583" t="s">
        <v>2156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2035</v>
      </c>
      <c r="H33" s="693" t="s">
        <v>2134</v>
      </c>
      <c r="I33" s="694" t="s">
        <v>2173</v>
      </c>
      <c r="J33" s="583" t="s">
        <v>2160</v>
      </c>
      <c r="K33" s="583" t="s">
        <v>2156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2011</v>
      </c>
      <c r="H34" s="538" t="s">
        <v>2174</v>
      </c>
      <c r="I34" s="583" t="s">
        <v>2175</v>
      </c>
      <c r="J34" s="583" t="s">
        <v>2160</v>
      </c>
      <c r="K34" s="583" t="s">
        <v>2156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2174</v>
      </c>
      <c r="I35" s="583" t="s">
        <v>2175</v>
      </c>
      <c r="J35" s="583" t="s">
        <v>2160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2011</v>
      </c>
      <c r="I36" s="583" t="s">
        <v>2175</v>
      </c>
      <c r="J36" s="583" t="s">
        <v>2160</v>
      </c>
      <c r="K36" s="553" t="s">
        <v>2176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2177</v>
      </c>
      <c r="I37" s="583" t="s">
        <v>2175</v>
      </c>
      <c r="J37" s="583" t="s">
        <v>2160</v>
      </c>
      <c r="K37" s="553" t="s">
        <v>2176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2011</v>
      </c>
      <c r="I38" s="583" t="s">
        <v>2175</v>
      </c>
      <c r="J38" s="583" t="s">
        <v>2160</v>
      </c>
      <c r="K38" s="553" t="s">
        <v>2176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2011</v>
      </c>
      <c r="I39" s="583" t="s">
        <v>2175</v>
      </c>
      <c r="J39" s="583" t="s">
        <v>2160</v>
      </c>
      <c r="K39" s="553" t="s">
        <v>2176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2011</v>
      </c>
      <c r="I40" s="583" t="s">
        <v>2175</v>
      </c>
      <c r="J40" s="278"/>
      <c r="K40" s="553" t="s">
        <v>2176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2178</v>
      </c>
      <c r="J41" s="583" t="s">
        <v>2160</v>
      </c>
      <c r="K41" s="553" t="s">
        <v>2176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2175</v>
      </c>
      <c r="J42" s="583" t="s">
        <v>2160</v>
      </c>
      <c r="K42" s="553" t="s">
        <v>2176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2179</v>
      </c>
      <c r="J43" s="583" t="s">
        <v>2160</v>
      </c>
      <c r="K43" s="553" t="s">
        <v>2176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2180</v>
      </c>
      <c r="J44" s="702" t="s">
        <v>2180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3" t="s">
        <v>2181</v>
      </c>
      <c r="C60" s="753"/>
      <c r="D60" s="753"/>
      <c r="E60" s="753"/>
    </row>
    <row r="61" spans="1:15" x14ac:dyDescent="0.2">
      <c r="B61" s="753" t="s">
        <v>2182</v>
      </c>
      <c r="C61" s="753"/>
      <c r="D61" s="731"/>
      <c r="E61" s="731"/>
      <c r="F61" s="731"/>
    </row>
    <row r="62" spans="1:15" x14ac:dyDescent="0.2">
      <c r="B62" s="753" t="s">
        <v>2183</v>
      </c>
      <c r="C62" s="753"/>
      <c r="D62" s="753"/>
      <c r="E62" s="753"/>
      <c r="F62" s="753"/>
    </row>
    <row r="63" spans="1:15" x14ac:dyDescent="0.2">
      <c r="B63" s="753" t="s">
        <v>2184</v>
      </c>
      <c r="C63" s="753"/>
      <c r="D63" s="753"/>
      <c r="E63" s="753"/>
      <c r="F63" s="753"/>
    </row>
    <row r="64" spans="1:15" x14ac:dyDescent="0.2">
      <c r="B64" s="753" t="s">
        <v>2185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2187</v>
      </c>
      <c r="F6" s="605" t="s">
        <v>2187</v>
      </c>
      <c r="G6" s="605" t="s">
        <v>2187</v>
      </c>
      <c r="H6" s="605" t="s">
        <v>2187</v>
      </c>
      <c r="I6" s="605" t="s">
        <v>2187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2130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479</v>
      </c>
      <c r="G14" s="515" t="s">
        <v>2165</v>
      </c>
      <c r="H14" s="704" t="s">
        <v>2191</v>
      </c>
      <c r="I14" s="452" t="s">
        <v>2163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479</v>
      </c>
      <c r="G15" s="515" t="s">
        <v>2165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479</v>
      </c>
      <c r="G16" s="515" t="s">
        <v>2165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2054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2152</v>
      </c>
      <c r="G18" s="515" t="s">
        <v>2153</v>
      </c>
      <c r="H18" s="705" t="s">
        <v>2073</v>
      </c>
      <c r="I18" s="452" t="s">
        <v>2054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2152</v>
      </c>
      <c r="G19" s="515" t="s">
        <v>2197</v>
      </c>
      <c r="H19" s="705" t="s">
        <v>2073</v>
      </c>
      <c r="I19" s="452" t="s">
        <v>2073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2152</v>
      </c>
      <c r="G20" s="515" t="s">
        <v>2162</v>
      </c>
      <c r="H20" s="705" t="s">
        <v>2073</v>
      </c>
      <c r="I20" s="452" t="s">
        <v>2073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2152</v>
      </c>
      <c r="G21" s="515" t="s">
        <v>2162</v>
      </c>
      <c r="H21" s="705" t="s">
        <v>2073</v>
      </c>
      <c r="I21" s="452" t="s">
        <v>2073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2152</v>
      </c>
      <c r="G22" s="452" t="s">
        <v>2162</v>
      </c>
      <c r="H22" s="705" t="s">
        <v>2073</v>
      </c>
      <c r="I22" s="452" t="s">
        <v>2073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2152</v>
      </c>
      <c r="G23" s="452" t="s">
        <v>2198</v>
      </c>
      <c r="H23" s="705" t="s">
        <v>2073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2140</v>
      </c>
      <c r="G24" s="452" t="s">
        <v>2003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2003</v>
      </c>
      <c r="H25" s="452" t="s">
        <v>395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395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395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395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395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395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395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395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F47" s="569"/>
    </row>
    <row r="48" spans="1:20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586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2229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2229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11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709" t="s">
        <v>2133</v>
      </c>
      <c r="J14" s="458"/>
      <c r="K14" s="459" t="s">
        <v>2229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709" t="s">
        <v>2233</v>
      </c>
      <c r="J15" s="458"/>
      <c r="K15" s="459" t="s">
        <v>2229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709" t="s">
        <v>2233</v>
      </c>
      <c r="J16" s="458"/>
      <c r="K16" s="459" t="s">
        <v>2229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2011</v>
      </c>
      <c r="F17" s="515" t="s">
        <v>2235</v>
      </c>
      <c r="G17" s="515" t="s">
        <v>2236</v>
      </c>
      <c r="H17" s="261" t="s">
        <v>2073</v>
      </c>
      <c r="I17" s="709" t="s">
        <v>2237</v>
      </c>
      <c r="J17" s="458"/>
      <c r="K17" s="459" t="s">
        <v>2229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709" t="s">
        <v>2237</v>
      </c>
      <c r="J18" s="458"/>
      <c r="K18" s="459" t="s">
        <v>2229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709" t="s">
        <v>2237</v>
      </c>
      <c r="J19" s="458"/>
      <c r="K19" s="459" t="s">
        <v>2229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709" t="s">
        <v>2237</v>
      </c>
      <c r="J20" s="458"/>
      <c r="K20" s="459" t="s">
        <v>2229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709" t="s">
        <v>2243</v>
      </c>
      <c r="J21" s="458"/>
      <c r="K21" s="459" t="s">
        <v>2229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261</v>
      </c>
      <c r="I22" s="709" t="s">
        <v>2243</v>
      </c>
      <c r="J22" s="458" t="s">
        <v>2011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2140</v>
      </c>
      <c r="F23" s="515" t="s">
        <v>2246</v>
      </c>
      <c r="G23" s="452" t="s">
        <v>2195</v>
      </c>
      <c r="H23" s="706" t="s">
        <v>261</v>
      </c>
      <c r="I23" s="709" t="s">
        <v>2247</v>
      </c>
      <c r="J23" s="458" t="s">
        <v>2011</v>
      </c>
      <c r="K23" s="459" t="s">
        <v>2229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2140</v>
      </c>
      <c r="F24" s="515" t="s">
        <v>2248</v>
      </c>
      <c r="G24" s="452" t="s">
        <v>2249</v>
      </c>
      <c r="H24" s="706" t="s">
        <v>261</v>
      </c>
      <c r="I24" s="709" t="s">
        <v>2247</v>
      </c>
      <c r="J24" s="458" t="s">
        <v>2011</v>
      </c>
      <c r="K24" s="459" t="s">
        <v>2229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2140</v>
      </c>
      <c r="F25" s="515" t="s">
        <v>2248</v>
      </c>
      <c r="G25" s="452" t="s">
        <v>2249</v>
      </c>
      <c r="H25" s="706" t="s">
        <v>261</v>
      </c>
      <c r="I25" s="709" t="s">
        <v>2191</v>
      </c>
      <c r="J25" s="458" t="s">
        <v>2011</v>
      </c>
      <c r="K25" s="459" t="s">
        <v>2229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2140</v>
      </c>
      <c r="F26" s="515" t="s">
        <v>2195</v>
      </c>
      <c r="G26" s="452" t="s">
        <v>2249</v>
      </c>
      <c r="H26" s="706" t="s">
        <v>261</v>
      </c>
      <c r="I26" s="709" t="s">
        <v>70</v>
      </c>
      <c r="J26" s="458"/>
      <c r="K26" s="459" t="s">
        <v>2229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515" t="s">
        <v>2195</v>
      </c>
      <c r="G27" s="452" t="s">
        <v>2249</v>
      </c>
      <c r="H27" s="706" t="s">
        <v>261</v>
      </c>
      <c r="I27" s="709" t="s">
        <v>2191</v>
      </c>
      <c r="J27" s="458"/>
      <c r="K27" s="459" t="s">
        <v>2229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452" t="s">
        <v>2250</v>
      </c>
      <c r="G28" s="452" t="s">
        <v>2153</v>
      </c>
      <c r="H28" s="706" t="s">
        <v>2188</v>
      </c>
      <c r="I28" s="709" t="s">
        <v>2191</v>
      </c>
      <c r="J28" s="458"/>
      <c r="K28" s="459" t="s">
        <v>2229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2006</v>
      </c>
      <c r="F29" s="452" t="s">
        <v>2250</v>
      </c>
      <c r="G29" s="452" t="s">
        <v>2153</v>
      </c>
      <c r="H29" s="706" t="s">
        <v>2188</v>
      </c>
      <c r="I29" s="709" t="s">
        <v>2024</v>
      </c>
      <c r="J29" s="458"/>
      <c r="K29" s="459" t="s">
        <v>2229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2251</v>
      </c>
      <c r="F30" s="452" t="s">
        <v>2252</v>
      </c>
      <c r="G30" s="452" t="s">
        <v>2153</v>
      </c>
      <c r="H30" s="706" t="s">
        <v>2188</v>
      </c>
      <c r="I30" s="709" t="s">
        <v>2191</v>
      </c>
      <c r="J30" s="458"/>
      <c r="K30" s="459" t="s">
        <v>2229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2251</v>
      </c>
      <c r="F31" s="452" t="s">
        <v>2250</v>
      </c>
      <c r="G31" s="452" t="s">
        <v>2153</v>
      </c>
      <c r="H31" s="706" t="s">
        <v>2188</v>
      </c>
      <c r="I31" s="709" t="s">
        <v>2191</v>
      </c>
      <c r="J31" s="458"/>
      <c r="K31" s="459" t="s">
        <v>2229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2251</v>
      </c>
      <c r="F32" s="452" t="s">
        <v>2250</v>
      </c>
      <c r="G32" s="452" t="s">
        <v>2153</v>
      </c>
      <c r="H32" s="261" t="s">
        <v>2138</v>
      </c>
      <c r="I32" s="709" t="s">
        <v>2191</v>
      </c>
      <c r="J32" s="458"/>
      <c r="K32" s="459" t="s">
        <v>2229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2251</v>
      </c>
      <c r="F33" s="452" t="s">
        <v>426</v>
      </c>
      <c r="G33" s="452" t="s">
        <v>2138</v>
      </c>
      <c r="H33" s="261" t="s">
        <v>2138</v>
      </c>
      <c r="I33" s="709" t="s">
        <v>2191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2253</v>
      </c>
      <c r="F34" s="538" t="s">
        <v>70</v>
      </c>
      <c r="G34" s="538" t="s">
        <v>70</v>
      </c>
      <c r="H34" s="538"/>
      <c r="I34" s="537" t="s">
        <v>2254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2253</v>
      </c>
      <c r="F35" s="353"/>
      <c r="G35" s="350"/>
      <c r="H35" s="538"/>
      <c r="I35" s="537" t="s">
        <v>2254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2253</v>
      </c>
      <c r="F36" s="353"/>
      <c r="G36" s="350"/>
      <c r="H36" s="538"/>
      <c r="I36" s="537" t="s">
        <v>2254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2253</v>
      </c>
      <c r="F37" s="353"/>
      <c r="G37" s="337"/>
      <c r="H37" s="538"/>
      <c r="I37" s="537" t="s">
        <v>2254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2253</v>
      </c>
      <c r="F38" s="274"/>
      <c r="G38" s="337"/>
      <c r="H38" s="559"/>
      <c r="I38" s="537" t="s">
        <v>2254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2253</v>
      </c>
      <c r="F39" s="274"/>
      <c r="G39" s="337"/>
      <c r="H39" s="559"/>
      <c r="I39" s="537" t="s">
        <v>2255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2253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2253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ht="15" customHeight="1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ht="15" customHeight="1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ht="15" customHeight="1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ht="15" customHeight="1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4" zoomScale="115" zoomScaleNormal="115" workbookViewId="0">
      <selection activeCell="I42" sqref="I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2256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2257</v>
      </c>
      <c r="F6" s="605" t="s">
        <v>2257</v>
      </c>
      <c r="G6" s="605" t="s">
        <v>2257</v>
      </c>
      <c r="H6" s="605" t="s">
        <v>2257</v>
      </c>
      <c r="I6" s="605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2130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2130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2258</v>
      </c>
      <c r="F11" s="708" t="s">
        <v>2258</v>
      </c>
      <c r="G11" s="708" t="s">
        <v>2258</v>
      </c>
      <c r="H11" s="708" t="s">
        <v>2258</v>
      </c>
      <c r="I11" s="708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2258</v>
      </c>
      <c r="F12" s="708" t="s">
        <v>2258</v>
      </c>
      <c r="G12" s="708" t="s">
        <v>2258</v>
      </c>
      <c r="H12" s="708" t="s">
        <v>2258</v>
      </c>
      <c r="I12" s="708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2258</v>
      </c>
      <c r="F13" s="708" t="s">
        <v>2258</v>
      </c>
      <c r="G13" s="708" t="s">
        <v>2258</v>
      </c>
      <c r="H13" s="708" t="s">
        <v>2258</v>
      </c>
      <c r="I13" s="708" t="s">
        <v>2258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2259</v>
      </c>
      <c r="F14" s="707" t="s">
        <v>2260</v>
      </c>
      <c r="G14" s="515" t="s">
        <v>2261</v>
      </c>
      <c r="H14" s="452" t="s">
        <v>2200</v>
      </c>
      <c r="I14" s="452" t="s">
        <v>2200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2259</v>
      </c>
      <c r="F15" s="707" t="s">
        <v>2260</v>
      </c>
      <c r="G15" s="515" t="s">
        <v>2261</v>
      </c>
      <c r="H15" s="452" t="s">
        <v>2200</v>
      </c>
      <c r="I15" s="452" t="s">
        <v>2280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2259</v>
      </c>
      <c r="F16" s="707" t="s">
        <v>2260</v>
      </c>
      <c r="G16" s="515" t="s">
        <v>2261</v>
      </c>
      <c r="H16" s="452" t="s">
        <v>2200</v>
      </c>
      <c r="I16" s="452" t="s">
        <v>2280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2259</v>
      </c>
      <c r="F17" s="707" t="s">
        <v>2260</v>
      </c>
      <c r="G17" s="515" t="s">
        <v>2261</v>
      </c>
      <c r="H17" s="561" t="s">
        <v>2262</v>
      </c>
      <c r="I17" s="452" t="s">
        <v>2200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2260</v>
      </c>
      <c r="G18" s="452" t="s">
        <v>2078</v>
      </c>
      <c r="H18" s="261" t="s">
        <v>2073</v>
      </c>
      <c r="I18" s="452" t="s">
        <v>2200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2260</v>
      </c>
      <c r="G19" s="452" t="s">
        <v>2264</v>
      </c>
      <c r="H19" s="261" t="s">
        <v>2073</v>
      </c>
      <c r="I19" s="452" t="s">
        <v>2200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2245</v>
      </c>
      <c r="H20" s="261" t="s">
        <v>2073</v>
      </c>
      <c r="I20" s="452" t="s">
        <v>2282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2245</v>
      </c>
      <c r="H21" s="561" t="s">
        <v>2262</v>
      </c>
      <c r="I21" s="452" t="s">
        <v>2200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2266</v>
      </c>
      <c r="F22" s="707" t="s">
        <v>2279</v>
      </c>
      <c r="G22" s="452" t="s">
        <v>2026</v>
      </c>
      <c r="H22" s="561" t="s">
        <v>2262</v>
      </c>
      <c r="I22" s="452" t="s">
        <v>2165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2266</v>
      </c>
      <c r="F23" s="707" t="s">
        <v>2267</v>
      </c>
      <c r="G23" s="452" t="s">
        <v>2268</v>
      </c>
      <c r="H23" s="561" t="s">
        <v>2262</v>
      </c>
      <c r="I23" s="452" t="s">
        <v>2281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2266</v>
      </c>
      <c r="F24" s="707" t="s">
        <v>2269</v>
      </c>
      <c r="G24" s="452" t="s">
        <v>647</v>
      </c>
      <c r="H24" s="561" t="s">
        <v>2262</v>
      </c>
      <c r="I24" s="306" t="s">
        <v>2191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2192</v>
      </c>
      <c r="F25" s="707" t="s">
        <v>2269</v>
      </c>
      <c r="G25" s="452" t="s">
        <v>647</v>
      </c>
      <c r="H25" s="561" t="s">
        <v>2262</v>
      </c>
      <c r="I25" s="306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2192</v>
      </c>
      <c r="F26" s="707" t="s">
        <v>2270</v>
      </c>
      <c r="G26" s="452" t="s">
        <v>647</v>
      </c>
      <c r="H26" s="561" t="s">
        <v>2262</v>
      </c>
      <c r="I26" s="306" t="s">
        <v>2191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2204</v>
      </c>
      <c r="F27" s="694" t="s">
        <v>2271</v>
      </c>
      <c r="G27" s="452" t="s">
        <v>647</v>
      </c>
      <c r="H27" s="561" t="s">
        <v>2191</v>
      </c>
      <c r="I27" s="306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2204</v>
      </c>
      <c r="F28" s="694" t="s">
        <v>2272</v>
      </c>
      <c r="G28" s="452" t="s">
        <v>2273</v>
      </c>
      <c r="H28" s="561" t="s">
        <v>2191</v>
      </c>
      <c r="I28" s="306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2204</v>
      </c>
      <c r="F29" s="694" t="s">
        <v>2272</v>
      </c>
      <c r="G29" s="452" t="s">
        <v>2273</v>
      </c>
      <c r="H29" s="561" t="s">
        <v>2191</v>
      </c>
      <c r="I29" s="306" t="s">
        <v>2191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2274</v>
      </c>
      <c r="F30" s="694" t="s">
        <v>2272</v>
      </c>
      <c r="G30" s="452" t="s">
        <v>2273</v>
      </c>
      <c r="H30" s="561" t="s">
        <v>2191</v>
      </c>
      <c r="I30" s="306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2275</v>
      </c>
      <c r="F31" s="694" t="s">
        <v>2272</v>
      </c>
      <c r="G31" s="452" t="s">
        <v>2273</v>
      </c>
      <c r="H31" s="561" t="s">
        <v>2191</v>
      </c>
      <c r="I31" s="306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2275</v>
      </c>
      <c r="F32" s="694" t="s">
        <v>2272</v>
      </c>
      <c r="G32" s="452" t="s">
        <v>321</v>
      </c>
      <c r="H32" s="561" t="s">
        <v>2191</v>
      </c>
      <c r="I32" s="306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2276</v>
      </c>
      <c r="F33" s="694" t="s">
        <v>2272</v>
      </c>
      <c r="G33" s="452" t="s">
        <v>321</v>
      </c>
      <c r="H33" s="561" t="s">
        <v>2036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B4" zoomScale="115" zoomScaleNormal="115" workbookViewId="0">
      <selection activeCell="E19" sqref="E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2278</v>
      </c>
      <c r="F6" s="282" t="s">
        <v>2278</v>
      </c>
      <c r="G6" s="282" t="s">
        <v>2278</v>
      </c>
      <c r="H6" s="282"/>
      <c r="I6" s="282"/>
      <c r="J6" s="456"/>
      <c r="K6" s="457"/>
      <c r="L6" s="71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71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71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71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71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71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71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71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 t="s">
        <v>2283</v>
      </c>
      <c r="G14" s="515" t="s">
        <v>2232</v>
      </c>
      <c r="H14" s="282"/>
      <c r="I14" s="452"/>
      <c r="J14" s="458"/>
      <c r="K14" s="460"/>
      <c r="L14" s="71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 t="s">
        <v>2283</v>
      </c>
      <c r="G15" s="515" t="s">
        <v>70</v>
      </c>
      <c r="H15" s="282"/>
      <c r="I15" s="452"/>
      <c r="J15" s="458"/>
      <c r="K15" s="460"/>
      <c r="L15" s="71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515" t="s">
        <v>2283</v>
      </c>
      <c r="G16" s="515"/>
      <c r="H16" s="282"/>
      <c r="I16" s="452"/>
      <c r="J16" s="458"/>
      <c r="K16" s="460"/>
      <c r="L16" s="71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 t="s">
        <v>70</v>
      </c>
      <c r="G17" s="515"/>
      <c r="H17" s="282"/>
      <c r="I17" s="452"/>
      <c r="J17" s="458"/>
      <c r="K17" s="460"/>
      <c r="L17" s="71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 t="s">
        <v>70</v>
      </c>
      <c r="G18" s="452"/>
      <c r="H18" s="282"/>
      <c r="I18" s="452"/>
      <c r="J18" s="458"/>
      <c r="K18" s="460"/>
      <c r="L18" s="71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 t="s">
        <v>70</v>
      </c>
      <c r="G19" s="452"/>
      <c r="H19" s="282"/>
      <c r="I19" s="452"/>
      <c r="J19" s="458"/>
      <c r="K19" s="460"/>
      <c r="L19" s="71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71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71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71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71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71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71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71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71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2078</v>
      </c>
      <c r="F28" s="452"/>
      <c r="G28" s="452"/>
      <c r="H28" s="282"/>
      <c r="I28" s="306"/>
      <c r="J28" s="458"/>
      <c r="K28" s="460"/>
      <c r="L28" s="71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2078</v>
      </c>
      <c r="F29" s="452"/>
      <c r="G29" s="452"/>
      <c r="H29" s="282"/>
      <c r="I29" s="306"/>
      <c r="J29" s="458"/>
      <c r="K29" s="460"/>
      <c r="L29" s="71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2078</v>
      </c>
      <c r="F30" s="452"/>
      <c r="G30" s="452"/>
      <c r="H30" s="282"/>
      <c r="I30" s="306"/>
      <c r="J30" s="458"/>
      <c r="K30" s="460"/>
      <c r="L30" s="71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2078</v>
      </c>
      <c r="F31" s="452"/>
      <c r="G31" s="452"/>
      <c r="H31" s="282"/>
      <c r="I31" s="306"/>
      <c r="J31" s="458"/>
      <c r="K31" s="460"/>
      <c r="L31" s="71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710" t="s">
        <v>2038</v>
      </c>
      <c r="D47" s="255" t="s">
        <v>2040</v>
      </c>
      <c r="F47" s="711"/>
      <c r="M47" s="61"/>
      <c r="N47" s="62"/>
      <c r="O47" s="61"/>
    </row>
    <row r="48" spans="1:20" x14ac:dyDescent="0.2">
      <c r="A48" t="s">
        <v>2102</v>
      </c>
      <c r="B48" s="678"/>
      <c r="C48" s="710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713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713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I1"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2278</v>
      </c>
      <c r="I6" s="282" t="s">
        <v>2278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2024-07-24T03:42:39Z</dcterms:modified>
  <cp:category/>
  <cp:contentStatus/>
</cp:coreProperties>
</file>