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 filterPrivacy="1"/>
  <xr:revisionPtr revIDLastSave="31714" documentId="101_{C41BB324-3EAE-5148-95F2-E4AD19BF45B2}" xr6:coauthVersionLast="47" xr6:coauthVersionMax="47" xr10:uidLastSave="{5EDBCDD3-4DAC-438A-ABCD-49F1B5A6D079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state="hidden" r:id="rId119"/>
    <sheet name="7 October 2024 " sheetId="112" state="hidden" r:id="rId120"/>
    <sheet name="14 October 2024 " sheetId="113" state="hidden" r:id="rId121"/>
    <sheet name="21 October 2024  " sheetId="114" state="hidden" r:id="rId122"/>
    <sheet name="28 October 2024 " sheetId="115" state="hidden" r:id="rId123"/>
    <sheet name="4 November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6" l="1"/>
  <c r="L28" i="116" a="1"/>
  <c r="L28" i="116"/>
  <c r="N27" i="116"/>
  <c r="L27" i="116" a="1"/>
  <c r="L27" i="116"/>
  <c r="N26" i="116"/>
  <c r="L26" i="116" a="1"/>
  <c r="L26" i="116"/>
  <c r="N25" i="116"/>
  <c r="L25" i="116" a="1"/>
  <c r="L25" i="116"/>
  <c r="N24" i="116"/>
  <c r="L24" i="116" a="1"/>
  <c r="L24" i="116"/>
  <c r="N23" i="116"/>
  <c r="L23" i="116" a="1"/>
  <c r="L23" i="116"/>
  <c r="N22" i="116"/>
  <c r="L22" i="116" a="1"/>
  <c r="L22" i="116"/>
  <c r="N21" i="116"/>
  <c r="L21" i="116" a="1"/>
  <c r="L21" i="116"/>
  <c r="N20" i="116"/>
  <c r="L20" i="116" a="1"/>
  <c r="L20" i="116"/>
  <c r="N19" i="116"/>
  <c r="L19" i="116" a="1"/>
  <c r="L19" i="116"/>
  <c r="N18" i="116"/>
  <c r="L18" i="116" a="1"/>
  <c r="L18" i="116"/>
  <c r="N17" i="116"/>
  <c r="L17" i="116" a="1"/>
  <c r="L17" i="116"/>
  <c r="N16" i="116"/>
  <c r="L16" i="116" a="1"/>
  <c r="L16" i="116"/>
  <c r="N15" i="116"/>
  <c r="L15" i="116" a="1"/>
  <c r="L15" i="116"/>
  <c r="N14" i="116"/>
  <c r="L14" i="116" a="1"/>
  <c r="L14" i="116"/>
  <c r="N13" i="116"/>
  <c r="L13" i="116" a="1"/>
  <c r="L13" i="116"/>
  <c r="N12" i="116"/>
  <c r="L12" i="116" a="1"/>
  <c r="L12" i="116"/>
  <c r="N11" i="116"/>
  <c r="L11" i="116" a="1"/>
  <c r="L11" i="116"/>
  <c r="N10" i="116"/>
  <c r="L10" i="116" a="1"/>
  <c r="L10" i="116"/>
  <c r="N9" i="116"/>
  <c r="L9" i="116" a="1"/>
  <c r="L9" i="116"/>
  <c r="N8" i="116"/>
  <c r="L8" i="116" a="1"/>
  <c r="L8" i="116"/>
  <c r="N7" i="116"/>
  <c r="L7" i="116" a="1"/>
  <c r="L7" i="116"/>
  <c r="N6" i="116"/>
  <c r="L6" i="116" a="1"/>
  <c r="L6" i="116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7" i="112"/>
  <c r="Q24" i="132"/>
  <c r="P8" i="110"/>
  <c r="P8" i="108"/>
  <c r="P8" i="113"/>
  <c r="P9" i="108"/>
  <c r="Q16" i="113"/>
  <c r="P8" i="112"/>
  <c r="Q27" i="110"/>
  <c r="P24" i="132"/>
  <c r="Q29" i="107"/>
  <c r="Q22" i="110"/>
  <c r="P17" i="132"/>
  <c r="Q6" i="132"/>
  <c r="P27" i="114"/>
  <c r="Q17" i="108"/>
  <c r="Q28" i="108"/>
  <c r="P21" i="110"/>
  <c r="Q13" i="114"/>
  <c r="P25" i="112"/>
  <c r="P10" i="107"/>
  <c r="Q12" i="108"/>
  <c r="P12" i="107"/>
  <c r="P26" i="112"/>
  <c r="P16" i="132"/>
  <c r="Q7" i="115"/>
  <c r="P19" i="132"/>
  <c r="Q21" i="115"/>
  <c r="Q13" i="112"/>
  <c r="Q16" i="115"/>
  <c r="Q21" i="107"/>
  <c r="P16" i="110"/>
  <c r="P20" i="108"/>
  <c r="P27" i="113"/>
  <c r="P16" i="107"/>
  <c r="Q27" i="113"/>
  <c r="Q17" i="115"/>
  <c r="P11" i="110"/>
  <c r="P22" i="108"/>
  <c r="P17" i="115"/>
  <c r="Q18" i="112"/>
  <c r="Q19" i="113"/>
  <c r="Q6" i="114"/>
  <c r="P9" i="110"/>
  <c r="P17" i="113"/>
  <c r="P25" i="114"/>
  <c r="P10" i="108"/>
  <c r="Q21" i="113"/>
  <c r="Q11" i="115"/>
  <c r="Q9" i="132"/>
  <c r="P14" i="132"/>
  <c r="P31" i="107"/>
  <c r="P8" i="107"/>
  <c r="Q6" i="108"/>
  <c r="P10" i="115"/>
  <c r="P7" i="114"/>
  <c r="Q15" i="107"/>
  <c r="P22" i="132"/>
  <c r="P21" i="115"/>
  <c r="Q19" i="108"/>
  <c r="Q20" i="112"/>
  <c r="Q23" i="110"/>
  <c r="Q12" i="107"/>
  <c r="Q8" i="110"/>
  <c r="Q23" i="113"/>
  <c r="Q28" i="110"/>
  <c r="Q20" i="108"/>
  <c r="P22" i="112"/>
  <c r="P27" i="107"/>
  <c r="P15" i="112"/>
  <c r="Q27" i="115"/>
  <c r="P24" i="112"/>
  <c r="P16" i="112"/>
  <c r="P22" i="114"/>
  <c r="P11" i="115"/>
  <c r="Q28" i="107"/>
  <c r="Q22" i="132"/>
  <c r="Q16" i="132"/>
  <c r="Q23" i="107"/>
  <c r="Q25" i="112"/>
  <c r="Q23" i="132"/>
  <c r="P12" i="115"/>
  <c r="Q25" i="114"/>
  <c r="Q17" i="107"/>
  <c r="P9" i="113"/>
  <c r="P17" i="110"/>
  <c r="Q14" i="108"/>
  <c r="Q12" i="132"/>
  <c r="P20" i="112"/>
  <c r="Q20" i="113"/>
  <c r="P10" i="112"/>
  <c r="Q17" i="112"/>
  <c r="Q26" i="113"/>
  <c r="Q9" i="114"/>
  <c r="Q8" i="107"/>
  <c r="Q20" i="107"/>
  <c r="Q24" i="113"/>
  <c r="Q31" i="107"/>
  <c r="P6" i="132"/>
  <c r="Q6" i="110"/>
  <c r="P8" i="132"/>
  <c r="P23" i="114"/>
  <c r="Q17" i="110"/>
  <c r="P26" i="108"/>
  <c r="Q10" i="107"/>
  <c r="Q24" i="108"/>
  <c r="P23" i="110"/>
  <c r="P7" i="132"/>
  <c r="Q20" i="115"/>
  <c r="Q26" i="108"/>
  <c r="P25" i="115"/>
  <c r="P7" i="113"/>
  <c r="P20" i="132"/>
  <c r="Q10" i="132"/>
  <c r="P20" i="114"/>
  <c r="P11" i="132"/>
  <c r="P12" i="113"/>
  <c r="Q26" i="110"/>
  <c r="P16" i="115"/>
  <c r="Q25" i="113"/>
  <c r="P11" i="113"/>
  <c r="P10" i="132"/>
  <c r="Q23" i="112"/>
  <c r="Q17" i="113"/>
  <c r="Q12" i="110"/>
  <c r="P26" i="113"/>
  <c r="Q17" i="114"/>
  <c r="Q21" i="110"/>
  <c r="Q8" i="113"/>
  <c r="P18" i="107"/>
  <c r="Q15" i="110"/>
  <c r="Q22" i="115"/>
  <c r="Q20" i="132"/>
  <c r="P25" i="107"/>
  <c r="P21" i="107"/>
  <c r="P24" i="114"/>
  <c r="Q26" i="112"/>
  <c r="P18" i="112"/>
  <c r="Q9" i="108"/>
  <c r="Q14" i="113"/>
  <c r="Q26" i="132"/>
  <c r="Q12" i="112"/>
  <c r="P28" i="113"/>
  <c r="P6" i="115"/>
  <c r="P19" i="112"/>
  <c r="Q13" i="107"/>
  <c r="Q15" i="132"/>
  <c r="Q6" i="113"/>
  <c r="P26" i="114"/>
  <c r="P28" i="114"/>
  <c r="Q11" i="113"/>
  <c r="Q21" i="114"/>
  <c r="P13" i="110"/>
  <c r="Q24" i="115"/>
  <c r="P13" i="114"/>
  <c r="P17" i="114"/>
  <c r="P28" i="132"/>
  <c r="Q19" i="132"/>
  <c r="Q23" i="115"/>
  <c r="P8" i="115"/>
  <c r="P28" i="107"/>
  <c r="Q12" i="114"/>
  <c r="P17" i="107"/>
  <c r="Q26" i="115"/>
  <c r="Q8" i="108"/>
  <c r="Q13" i="115"/>
  <c r="P9" i="115"/>
  <c r="Q12" i="115"/>
  <c r="P25" i="132"/>
  <c r="P21" i="114"/>
  <c r="P12" i="112"/>
  <c r="P13" i="113"/>
  <c r="P25" i="110"/>
  <c r="P13" i="112"/>
  <c r="P14" i="113"/>
  <c r="Q17" i="132"/>
  <c r="Q16" i="110"/>
  <c r="Q19" i="115"/>
  <c r="P19" i="114"/>
  <c r="Q7" i="110"/>
  <c r="Q14" i="115"/>
  <c r="Q11" i="108"/>
  <c r="P15" i="114"/>
  <c r="Q8" i="114"/>
  <c r="P13" i="132"/>
  <c r="P28" i="115"/>
  <c r="P28" i="112"/>
  <c r="P26" i="115"/>
  <c r="Q22" i="114"/>
  <c r="P24" i="110"/>
  <c r="Q25" i="115"/>
  <c r="P12" i="108"/>
  <c r="P9" i="107"/>
  <c r="P10" i="110"/>
  <c r="P22" i="110"/>
  <c r="P23" i="107"/>
  <c r="P7" i="112"/>
  <c r="Q15" i="115"/>
  <c r="P22" i="107"/>
  <c r="P19" i="110"/>
  <c r="Q14" i="112"/>
  <c r="Q7" i="114"/>
  <c r="Q19" i="110"/>
  <c r="P7" i="107"/>
  <c r="Q16" i="108"/>
  <c r="P7" i="110"/>
  <c r="P6" i="112"/>
  <c r="Q22" i="107"/>
  <c r="P24" i="107"/>
  <c r="P15" i="115"/>
  <c r="Q9" i="107"/>
  <c r="P26" i="110"/>
  <c r="P14" i="114"/>
  <c r="P6" i="114"/>
  <c r="Q9" i="115"/>
  <c r="Q27" i="114"/>
  <c r="Q27" i="112"/>
  <c r="P18" i="108"/>
  <c r="Q14" i="107"/>
  <c r="P20" i="107"/>
  <c r="Q24" i="114"/>
  <c r="Q12" i="113"/>
  <c r="P9" i="114"/>
  <c r="Q18" i="110"/>
  <c r="Q9" i="110"/>
  <c r="Q19" i="114"/>
  <c r="P7" i="115"/>
  <c r="Q19" i="107"/>
  <c r="Q7" i="108"/>
  <c r="Q9" i="112"/>
  <c r="P14" i="115"/>
  <c r="P10" i="114"/>
  <c r="Q15" i="114"/>
  <c r="Q10" i="112"/>
  <c r="P24" i="108"/>
  <c r="Q8" i="115"/>
  <c r="Q14" i="132"/>
  <c r="Q10" i="110"/>
  <c r="P28" i="110"/>
  <c r="Q25" i="132"/>
  <c r="P20" i="113"/>
  <c r="Q14" i="110"/>
  <c r="Q15" i="113"/>
  <c r="Q26" i="114"/>
  <c r="Q6" i="115"/>
  <c r="P23" i="113"/>
  <c r="Q6" i="112"/>
  <c r="Q16" i="112"/>
  <c r="Q22" i="113"/>
  <c r="Q11" i="107"/>
  <c r="Q7" i="113"/>
  <c r="P9" i="112"/>
  <c r="P12" i="114"/>
  <c r="Q10" i="115"/>
  <c r="Q15" i="108"/>
  <c r="P21" i="113"/>
  <c r="P11" i="112"/>
  <c r="Q25" i="110"/>
  <c r="P15" i="110"/>
  <c r="Q16" i="114"/>
  <c r="P14" i="110"/>
  <c r="Q21" i="132"/>
  <c r="P15" i="132"/>
  <c r="Q25" i="108"/>
  <c r="P20" i="115"/>
  <c r="Q13" i="132"/>
  <c r="P19" i="113"/>
  <c r="P19" i="108"/>
  <c r="Q18" i="113"/>
  <c r="Q10" i="108"/>
  <c r="Q18" i="108"/>
  <c r="Q18" i="114"/>
  <c r="P11" i="114"/>
  <c r="P27" i="110"/>
  <c r="Q13" i="108"/>
  <c r="Q27" i="132"/>
  <c r="P9" i="132"/>
  <c r="P8" i="114"/>
  <c r="Q10" i="114"/>
  <c r="Q22" i="112"/>
  <c r="P19" i="107"/>
  <c r="P19" i="115"/>
  <c r="P17" i="112"/>
  <c r="P24" i="113"/>
  <c r="Q16" i="107"/>
  <c r="P25" i="108"/>
  <c r="Q24" i="107"/>
  <c r="P18" i="132"/>
  <c r="Q8" i="132"/>
  <c r="P16" i="114"/>
  <c r="P6" i="113"/>
  <c r="Q27" i="107"/>
  <c r="Q7" i="107"/>
  <c r="P21" i="132"/>
  <c r="P15" i="107"/>
  <c r="P25" i="113"/>
  <c r="Q7" i="112"/>
  <c r="P16" i="113"/>
  <c r="Q22" i="108"/>
  <c r="P15" i="108"/>
  <c r="P18" i="110"/>
  <c r="Q19" i="112"/>
  <c r="Q10" i="113"/>
  <c r="Q9" i="113"/>
  <c r="P15" i="113"/>
  <c r="P21" i="112"/>
  <c r="P26" i="132"/>
  <c r="P22" i="115"/>
  <c r="P29" i="107"/>
  <c r="P28" i="108"/>
  <c r="Q15" i="112"/>
  <c r="Q24" i="110"/>
  <c r="P11" i="108"/>
  <c r="P7" i="108"/>
  <c r="P14" i="108"/>
  <c r="P12" i="110"/>
  <c r="P13" i="108"/>
  <c r="P17" i="108"/>
  <c r="Q11" i="110"/>
  <c r="Q8" i="112"/>
  <c r="P23" i="115"/>
  <c r="P27" i="115"/>
  <c r="P14" i="112"/>
  <c r="P18" i="114"/>
  <c r="Q13" i="110"/>
  <c r="Q14" i="114"/>
  <c r="Q11" i="132"/>
  <c r="P22" i="113"/>
  <c r="P23" i="112"/>
  <c r="Q18" i="115"/>
  <c r="Q11" i="112"/>
  <c r="Q11" i="114"/>
  <c r="Q18" i="107"/>
  <c r="Q7" i="132"/>
  <c r="Q20" i="114"/>
  <c r="Q20" i="110"/>
  <c r="P10" i="113"/>
  <c r="Q21" i="108"/>
  <c r="Q21" i="112"/>
  <c r="P6" i="108"/>
  <c r="P6" i="110"/>
  <c r="P14" i="107"/>
  <c r="P13" i="115"/>
  <c r="Q13" i="113"/>
  <c r="Q25" i="107"/>
  <c r="P24" i="115"/>
  <c r="P6" i="107"/>
  <c r="P20" i="110"/>
  <c r="Q23" i="114"/>
  <c r="P21" i="108"/>
  <c r="Q6" i="107"/>
  <c r="P27" i="132"/>
  <c r="P23" i="132"/>
  <c r="P11" i="107"/>
  <c r="Q18" i="132"/>
  <c r="P12" i="132"/>
  <c r="P18" i="113"/>
  <c r="P16" i="108"/>
  <c r="Q24" i="112"/>
  <c r="P13" i="107"/>
  <c r="P6" i="116"/>
  <c r="Q6" i="116"/>
  <c r="P7" i="116"/>
  <c r="Q7" i="116"/>
  <c r="P8" i="116"/>
  <c r="Q8" i="116"/>
  <c r="P9" i="116"/>
  <c r="Q9" i="116"/>
  <c r="P10" i="116"/>
  <c r="Q10" i="116"/>
  <c r="P11" i="116"/>
  <c r="Q11" i="116"/>
  <c r="P12" i="116"/>
  <c r="Q12" i="116"/>
  <c r="P13" i="116"/>
  <c r="Q13" i="116"/>
  <c r="P14" i="116"/>
  <c r="Q14" i="116"/>
  <c r="P15" i="116"/>
  <c r="Q15" i="116"/>
  <c r="P16" i="116"/>
  <c r="Q16" i="116"/>
  <c r="P17" i="116"/>
  <c r="Q17" i="116"/>
  <c r="Q18" i="116"/>
  <c r="P19" i="116"/>
  <c r="Q19" i="116"/>
  <c r="P20" i="116"/>
  <c r="Q20" i="116"/>
  <c r="P21" i="116"/>
  <c r="Q21" i="116"/>
  <c r="P22" i="116"/>
  <c r="Q22" i="116"/>
  <c r="P23" i="116"/>
  <c r="Q23" i="116"/>
  <c r="P24" i="116"/>
  <c r="Q24" i="116"/>
  <c r="P25" i="116"/>
  <c r="Q25" i="116"/>
  <c r="P26" i="116"/>
  <c r="Q26" i="116"/>
  <c r="P27" i="116"/>
  <c r="Q27" i="116"/>
  <c r="P28" i="1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<sst xmlns="http://schemas.openxmlformats.org/spreadsheetml/2006/main" count="28719" uniqueCount="2698">
  <si>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</si>
  <si>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</si>
  <si>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</si>
  <si>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</si>
  <si>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</si>
  <si>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</si>
  <si>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</si>
  <si>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</si>
  <si>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</si>
  <si>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</si>
  <si>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</si>
  <si>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</si>
  <si>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</si>
  <si>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</si>
  <si>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</si>
  <si>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</si>
  <si>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</si>
  <si>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</si>
  <si>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</si>
  <si>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</si>
  <si>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</si>
  <si>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</si>
  <si>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</si>
  <si>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</si>
  <si>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</si>
  <si>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</si>
  <si>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</si>
  <si>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</si>
  <si>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</si>
  <si>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</si>
  <si>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</si>
  <si>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</si>
  <si>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</si>
  <si>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</si>
  <si>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</si>
  <si>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</si>
  <si>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</si>
  <si>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</si>
  <si>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</si>
  <si>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</si>
  <si>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</si>
  <si>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</si>
  <si>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</si>
  <si>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</si>
  <si>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</si>
  <si>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</si>
  <si>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</si>
  <si>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</si>
  <si>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</si>
  <si>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</si>
  <si>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</si>
  <si>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</si>
  <si>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</si>
  <si>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</si>
  <si>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</si>
  <si>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</si>
  <si>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</si>
  <si>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</si>
  <si>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</si>
  <si>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</si>
  <si>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</si>
  <si>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</si>
  <si>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</si>
  <si>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</si>
  <si>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</si>
  <si>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</si>
  <si>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</si>
  <si>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</si>
  <si>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</si>
  <si>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</si>
  <si>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</si>
  <si>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</si>
  <si>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</si>
  <si>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</si>
  <si>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</si>
  <si>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</si>
  <si>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</si>
  <si>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</si>
  <si>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</si>
  <si>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</si>
  <si>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</si>
  <si>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</si>
  <si>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</si>
  <si>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</si>
  <si>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</si>
  <si>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</si>
  <si>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</si>
  <si>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</si>
  <si>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</si>
  <si>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</si>
  <si>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</si>
  <si>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</si>
  <si>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</si>
  <si>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</si>
  <si>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</si>
  <si>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</si>
  <si>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</si>
  <si>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</si>
  <si>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</si>
  <si>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</si>
  <si>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</si>
  <si>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</si>
  <si>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</si>
  <si>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</si>
  <si>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</si>
  <si>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</si>
  <si>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</si>
  <si>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</si>
  <si>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</si>
  <si>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</si>
  <si>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</si>
  <si>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</si>
  <si>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</si>
  <si>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</si>
  <si>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</si>
  <si>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</si>
  <si>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</si>
  <si>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</si>
  <si>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</si>
  <si>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</si>
  <si>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</si>
  <si>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</si>
  <si>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</si>
  <si>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</si>
  <si>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</si>
  <si>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</si>
  <si>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</si>
  <si>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</si>
  <si>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</si>
  <si>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</si>
  <si>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</si>
  <si>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</si>
  <si>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</si>
  <si>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</si>
  <si>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</si>
  <si>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</si>
  <si>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</si>
  <si>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</si>
  <si>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</si>
  <si>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</si>
  <si>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</si>
  <si>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</si>
  <si>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</si>
  <si>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</si>
  <si>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</si>
  <si>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</si>
  <si>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</si>
  <si>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</si>
  <si>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</si>
  <si>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</si>
  <si>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</si>
  <si>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</si>
  <si>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</si>
  <si>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</si>
  <si>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</si>
  <si>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</si>
  <si>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</si>
  <si>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</si>
  <si>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</si>
  <si>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</si>
  <si>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</si>
  <si>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</si>
  <si>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</si>
  <si>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</si>
  <si>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</si>
  <si>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</si>
  <si>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</si>
  <si>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</si>
  <si>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</si>
  <si>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</si>
  <si>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</si>
  <si>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</si>
  <si>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</si>
  <si>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</si>
  <si>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</si>
  <si>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</si>
  <si>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</si>
  <si>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</si>
  <si>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</si>
  <si>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</si>
  <si>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</si>
  <si>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</si>
  <si>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</si>
  <si>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</si>
  <si>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</si>
  <si>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</si>
  <si>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</si>
  <si>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</si>
  <si>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</si>
  <si>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</si>
  <si>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</si>
  <si>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</si>
  <si>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</si>
  <si>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</si>
  <si>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</si>
  <si>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</si>
  <si>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</si>
  <si>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</si>
  <si>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</si>
  <si>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</si>
  <si>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</si>
  <si>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</si>
  <si>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</si>
  <si>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</si>
  <si>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</si>
  <si>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</si>
  <si>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</si>
  <si>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</si>
  <si>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</si>
  <si>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</si>
  <si>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</si>
  <si>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</si>
  <si>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</si>
  <si>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</si>
  <si>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</si>
  <si>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</si>
  <si>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</si>
  <si>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</si>
  <si>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</si>
  <si>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</si>
  <si>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</si>
  <si>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</si>
  <si>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</si>
  <si>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</si>
  <si>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</si>
  <si>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</si>
  <si>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</si>
  <si>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</si>
  <si>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</si>
  <si>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</si>
  <si>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</si>
  <si>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</si>
  <si>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</si>
  <si>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</si>
  <si>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</si>
  <si>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</si>
  <si>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</si>
  <si>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</si>
  <si>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</si>
  <si>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</si>
  <si>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</si>
  <si>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</si>
  <si>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</si>
  <si>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</si>
  <si>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</si>
  <si>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</si>
  <si>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</si>
  <si>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</si>
  <si>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</si>
  <si>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</si>
  <si>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</si>
  <si>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</si>
  <si>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</si>
  <si>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</si>
  <si>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</si>
  <si>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</si>
  <si>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</si>
  <si>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</si>
  <si>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</si>
  <si>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</si>
  <si>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</si>
  <si>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</si>
  <si>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</si>
  <si>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</si>
  <si>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</si>
  <si>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</si>
  <si>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</si>
  <si>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</si>
  <si>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</si>
  <si>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</si>
  <si>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</si>
  <si>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</si>
  <si>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</si>
  <si>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</si>
  <si>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</si>
  <si>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</si>
  <si>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</si>
  <si>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</si>
  <si>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</si>
  <si>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</si>
  <si>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</si>
  <si>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</si>
  <si>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</si>
  <si>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</si>
  <si>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</si>
  <si>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</si>
  <si>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</si>
  <si>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</si>
  <si>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</si>
  <si>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</si>
  <si>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</si>
  <si>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</si>
  <si>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</si>
  <si>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</si>
  <si>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</si>
  <si>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</si>
  <si>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</si>
  <si>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</si>
  <si>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</si>
  <si>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</si>
  <si>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</si>
  <si>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</si>
  <si>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</si>
  <si>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</si>
  <si>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</si>
  <si>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</si>
  <si>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</si>
  <si>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</si>
  <si>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</si>
  <si>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</si>
  <si>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</si>
  <si>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</si>
  <si>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</si>
  <si>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</si>
  <si>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</si>
  <si>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</si>
  <si>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</si>
  <si>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</si>
  <si>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</si>
  <si>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</si>
  <si>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</si>
  <si>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</si>
  <si>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</si>
  <si>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</si>
  <si>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</si>
  <si>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</si>
  <si>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</si>
  <si>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</si>
  <si>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</si>
  <si>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</si>
  <si>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</si>
  <si>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</si>
  <si>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</si>
  <si>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</si>
  <si>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</si>
  <si>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</si>
  <si>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</si>
  <si>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</si>
  <si>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</si>
  <si>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</si>
  <si>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</si>
  <si>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</si>
  <si>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</si>
  <si>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</si>
  <si>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</si>
  <si>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</si>
  <si>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</si>
  <si>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</si>
  <si>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</si>
  <si>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</si>
  <si>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</si>
  <si>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</si>
  <si>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</si>
  <si>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</si>
  <si>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</si>
  <si>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</si>
  <si>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</si>
  <si>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</si>
  <si>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</si>
  <si>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</si>
  <si>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</si>
  <si>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</si>
  <si>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</si>
  <si>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</si>
  <si>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</si>
  <si>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</si>
  <si>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</si>
  <si>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</si>
  <si>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</si>
  <si>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</si>
  <si>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</si>
  <si>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</si>
  <si>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</si>
  <si>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</si>
  <si>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</si>
  <si>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</si>
  <si>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</si>
  <si>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</si>
  <si>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</si>
  <si>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</si>
  <si>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</si>
  <si>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</si>
  <si>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</si>
  <si>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</si>
  <si>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</si>
  <si>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</si>
  <si>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</si>
  <si>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</si>
  <si>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</si>
  <si>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</si>
  <si>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</si>
  <si>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</si>
  <si>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</si>
  <si>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</si>
  <si>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</si>
  <si>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</si>
  <si>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</si>
  <si>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</si>
  <si>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</si>
  <si>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</si>
  <si>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</si>
  <si>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</si>
  <si>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</si>
  <si>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</si>
  <si>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</si>
  <si>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</si>
  <si>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</si>
  <si>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</si>
  <si>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</si>
  <si>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</si>
  <si>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</si>
  <si>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</si>
  <si>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</si>
  <si>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</si>
  <si>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</si>
  <si>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</si>
  <si>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</si>
  <si>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</si>
  <si>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</si>
  <si>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</si>
  <si>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</si>
  <si>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</si>
  <si>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</si>
  <si>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</si>
  <si>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</si>
  <si>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</si>
  <si>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</si>
  <si>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</si>
  <si>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</si>
  <si>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</si>
  <si>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</si>
  <si>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</si>
  <si>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</si>
  <si>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</si>
  <si>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</si>
  <si>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</si>
  <si>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</si>
  <si>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</si>
  <si>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</si>
  <si>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</si>
  <si>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</si>
  <si>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</si>
  <si>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</si>
  <si>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</si>
  <si>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</si>
  <si>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</si>
  <si>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</si>
  <si>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</si>
  <si>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</si>
  <si>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</si>
  <si>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</si>
  <si>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</si>
  <si>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</si>
  <si>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</si>
  <si>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</si>
  <si>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</si>
  <si>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</si>
  <si>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</si>
  <si>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</si>
  <si>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</si>
  <si>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</si>
  <si>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</si>
  <si>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</si>
  <si>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</si>
  <si>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</si>
  <si>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</si>
  <si>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</si>
  <si>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</si>
  <si>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</si>
  <si>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</si>
  <si>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</si>
  <si>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</si>
  <si>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</si>
  <si>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</si>
  <si>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</si>
  <si>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</si>
  <si>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</si>
  <si>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</si>
  <si>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</si>
  <si>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</si>
  <si>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</si>
  <si>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</si>
  <si>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</si>
  <si>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</si>
  <si>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</si>
  <si>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</si>
  <si>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</si>
  <si>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</si>
  <si>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</si>
  <si>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</si>
  <si>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</si>
  <si>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</si>
  <si>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</si>
  <si>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</si>
  <si>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</si>
  <si>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</si>
  <si>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</si>
  <si>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</si>
  <si>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</si>
  <si>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</si>
  <si>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</si>
  <si>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</si>
  <si>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</si>
  <si>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</si>
  <si>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</si>
  <si>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</si>
  <si>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</si>
  <si>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</si>
  <si>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</si>
  <si>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</si>
  <si>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</si>
  <si>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</si>
  <si>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</si>
  <si>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</si>
  <si>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</si>
  <si>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</si>
  <si>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</si>
  <si>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</si>
  <si>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</si>
  <si>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</si>
  <si>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</si>
  <si>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</si>
  <si>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</si>
  <si>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</si>
  <si>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</si>
  <si>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</si>
  <si>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</si>
  <si>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</si>
  <si>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</si>
  <si>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</si>
  <si>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</si>
  <si>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</si>
  <si>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</si>
  <si>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</si>
  <si>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</si>
  <si>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</si>
  <si>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</si>
  <si>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</si>
  <si>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</si>
  <si>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</si>
  <si>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</si>
  <si>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</si>
  <si>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</si>
  <si>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</si>
  <si>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</si>
  <si>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</si>
  <si>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</si>
  <si>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</si>
  <si>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</si>
  <si>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</si>
  <si>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</si>
  <si>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</si>
  <si>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</si>
  <si>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</si>
  <si>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</si>
  <si>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</si>
  <si>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</si>
  <si>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</si>
  <si>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</si>
  <si>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</si>
  <si>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</si>
  <si>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</si>
  <si>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</si>
  <si>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</si>
  <si>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</si>
  <si>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</si>
  <si>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</si>
  <si>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</si>
  <si>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</si>
  <si>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</si>
  <si>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</si>
  <si>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</si>
  <si>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</si>
  <si>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</si>
  <si>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</si>
  <si>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</si>
  <si>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</si>
  <si>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</si>
  <si>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</si>
  <si>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</si>
  <si>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</si>
  <si>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</si>
  <si>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</si>
  <si>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</si>
  <si>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</si>
  <si>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</si>
  <si>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</si>
  <si>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</si>
  <si>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</si>
  <si>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</si>
  <si>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</si>
  <si>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</si>
  <si>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</si>
  <si>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</si>
  <si>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</si>
  <si>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</si>
  <si>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</si>
  <si>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</si>
  <si>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</si>
  <si>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</si>
  <si>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</si>
  <si>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</si>
  <si>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</si>
  <si>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</si>
  <si>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</si>
  <si>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</si>
  <si>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</si>
  <si>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</si>
  <si>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</si>
  <si>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</si>
  <si>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</si>
  <si>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</si>
  <si>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</si>
  <si>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</si>
  <si>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</si>
  <si>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</si>
  <si>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</si>
  <si>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</si>
  <si>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</si>
  <si>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</si>
  <si>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</si>
  <si>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</si>
  <si>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</si>
  <si>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</si>
  <si>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</si>
  <si>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</si>
  <si>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</si>
  <si>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</si>
  <si>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</si>
  <si>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</si>
  <si>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</si>
  <si>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</si>
  <si>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</si>
  <si>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</si>
  <si>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</si>
  <si>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</si>
  <si>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</si>
  <si>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</si>
  <si>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</si>
  <si>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</si>
  <si>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</si>
  <si>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</si>
  <si>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</si>
  <si>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</si>
  <si>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</si>
  <si>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</si>
  <si>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</si>
  <si>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</si>
  <si>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</si>
  <si>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</si>
  <si>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</si>
  <si>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</si>
  <si>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</si>
  <si>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</si>
  <si>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</si>
  <si>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</si>
  <si>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</si>
  <si>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</si>
  <si>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</si>
  <si>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</si>
  <si>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</si>
  <si>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</si>
  <si>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</si>
  <si>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</si>
  <si>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</si>
  <si>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</si>
  <si>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</si>
  <si>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</si>
  <si>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</si>
  <si>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</si>
  <si>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</si>
  <si>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</si>
  <si>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</si>
  <si>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</si>
  <si>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</si>
  <si>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</si>
  <si>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</si>
  <si>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</si>
  <si>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</si>
  <si>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</si>
  <si>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</si>
  <si>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</si>
  <si>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</si>
  <si>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</si>
  <si>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</si>
  <si>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</si>
  <si>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</si>
  <si>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</si>
  <si>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</si>
  <si>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</si>
  <si>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</si>
  <si>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</si>
  <si>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</si>
  <si>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</si>
  <si>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</si>
  <si>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</si>
  <si>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</si>
  <si>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</si>
  <si>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</si>
  <si>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</si>
  <si>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</si>
  <si>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</si>
  <si>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</si>
  <si>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</si>
  <si>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</si>
  <si>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</si>
  <si>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</si>
  <si>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</si>
  <si>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</si>
  <si>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</si>
  <si>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</si>
  <si>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</si>
  <si>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</si>
  <si>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</si>
  <si>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</si>
  <si>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</si>
  <si>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</si>
  <si>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</si>
  <si>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</si>
  <si>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</si>
  <si>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</si>
  <si>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</si>
  <si>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</si>
  <si>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</si>
  <si>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</si>
  <si>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</si>
  <si>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</si>
  <si>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</si>
  <si>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</si>
  <si>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</si>
  <si>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</si>
  <si>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</si>
  <si>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</si>
  <si>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</si>
  <si>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</si>
  <si>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</si>
  <si>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</si>
  <si>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</si>
  <si>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</si>
  <si>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</si>
  <si>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</si>
  <si>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</si>
  <si>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</si>
  <si>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</si>
  <si>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</si>
  <si>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</si>
  <si>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</si>
  <si>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</si>
  <si>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</si>
  <si>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</si>
  <si>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</si>
  <si>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</si>
  <si>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</si>
  <si>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</si>
  <si>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</si>
  <si>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</si>
  <si>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</si>
  <si>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</si>
  <si>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</si>
  <si>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</si>
  <si>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</si>
  <si>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</si>
  <si>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</si>
  <si>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</si>
  <si>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</si>
  <si>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</si>
  <si>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</si>
  <si>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</si>
  <si>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</si>
  <si>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</si>
  <si>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</si>
  <si>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</si>
  <si>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</si>
  <si>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</si>
  <si>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</si>
  <si>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</si>
  <si>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</si>
  <si>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</si>
  <si>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</si>
  <si>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</si>
  <si>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</si>
  <si>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</si>
  <si>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</si>
  <si>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</si>
  <si>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</si>
  <si>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</si>
  <si>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</si>
  <si>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</si>
  <si>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</si>
  <si>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</si>
  <si>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</si>
  <si>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</si>
  <si>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</si>
  <si>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</si>
  <si>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</si>
  <si>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</si>
  <si>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</si>
  <si>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</si>
  <si>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</si>
  <si>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</si>
  <si>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</si>
  <si>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</si>
  <si>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</si>
  <si>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</si>
  <si>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</si>
  <si>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</si>
  <si>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</si>
  <si>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</si>
  <si>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</si>
  <si>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</si>
  <si>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</si>
  <si>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</si>
  <si>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</si>
  <si>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</si>
  <si>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</si>
  <si>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</si>
  <si>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</si>
  <si>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</si>
  <si>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</si>
  <si>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</si>
  <si>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</si>
  <si>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</si>
  <si>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</si>
  <si>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</si>
  <si>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</si>
  <si>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</si>
  <si>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</si>
  <si>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</si>
  <si>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</si>
  <si>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</si>
  <si>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</si>
  <si>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</si>
  <si>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</si>
  <si>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</si>
  <si>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</si>
  <si>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</si>
  <si>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</si>
  <si>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</si>
  <si>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</si>
  <si>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</si>
  <si>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</si>
  <si>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</si>
  <si>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</si>
  <si>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</si>
  <si>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</si>
  <si>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</si>
  <si>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</si>
  <si>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</si>
  <si>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</si>
  <si>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</si>
  <si>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</si>
  <si>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</si>
  <si>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</si>
  <si>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</si>
  <si>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</si>
  <si>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</si>
  <si>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</si>
  <si>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</si>
  <si>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</si>
  <si>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</si>
  <si>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</si>
  <si>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</si>
  <si>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</si>
  <si>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</si>
  <si>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</si>
  <si>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</si>
  <si>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</si>
  <si>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</si>
  <si>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</si>
  <si>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</si>
  <si>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</si>
  <si>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</si>
  <si>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</si>
  <si>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</si>
  <si>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</si>
  <si>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</si>
  <si>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</si>
  <si>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</si>
  <si>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</si>
  <si>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</si>
  <si>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</si>
  <si>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</si>
  <si>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</si>
  <si>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</si>
  <si>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</si>
  <si>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</si>
  <si>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</si>
  <si>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</si>
  <si>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</si>
  <si>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</si>
  <si>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</si>
  <si>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</si>
  <si>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</si>
  <si>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</si>
  <si>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</si>
  <si>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</si>
  <si>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</si>
  <si>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</si>
  <si>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</si>
  <si>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</si>
  <si>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</si>
  <si>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</si>
  <si>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</si>
  <si>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</si>
  <si>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</si>
  <si>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</si>
  <si>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</si>
  <si>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</si>
  <si>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</si>
  <si>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</si>
  <si>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</si>
  <si>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</si>
  <si>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</si>
  <si>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</si>
  <si>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</si>
  <si>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</si>
  <si>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</si>
  <si>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</si>
  <si>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</si>
  <si>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</si>
  <si>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</si>
  <si>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</si>
  <si>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</si>
  <si>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</si>
  <si>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</si>
  <si>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</si>
  <si>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</si>
  <si>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</si>
  <si>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</si>
  <si>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</si>
  <si>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</si>
  <si>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</si>
  <si>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</si>
  <si>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</si>
  <si>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</si>
  <si>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</si>
  <si>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</si>
  <si>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</si>
  <si>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</si>
  <si>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</si>
  <si>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</si>
  <si>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</si>
  <si>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</si>
  <si>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</si>
  <si>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</si>
  <si>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</si>
  <si>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</si>
  <si>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</si>
  <si>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</si>
  <si>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</si>
  <si>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</si>
  <si>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</si>
  <si>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</si>
  <si>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</si>
  <si>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</si>
  <si>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</si>
  <si>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</si>
  <si>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</si>
  <si>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</si>
  <si>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</si>
  <si>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</si>
  <si>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</si>
  <si>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</si>
  <si>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</si>
  <si>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</si>
  <si>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</si>
  <si>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</si>
  <si>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</si>
  <si>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</si>
  <si>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</si>
  <si>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</si>
  <si>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</si>
  <si>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</si>
  <si>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</si>
  <si>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</si>
  <si>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</si>
  <si>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</si>
  <si>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</si>
  <si>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</si>
  <si>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</si>
  <si>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</si>
  <si>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</si>
  <si>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</si>
  <si>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</si>
  <si>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</si>
  <si>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</si>
  <si>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</si>
  <si>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</si>
  <si>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</si>
  <si>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</si>
  <si>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</si>
  <si>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</si>
  <si>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</si>
  <si>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</si>
  <si>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</si>
  <si>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</si>
  <si>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</si>
  <si>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</si>
  <si>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</si>
  <si>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</si>
  <si>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</si>
  <si>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</si>
  <si>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</si>
  <si>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</si>
  <si>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</si>
  <si>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</si>
  <si>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</si>
  <si>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</si>
  <si>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</si>
  <si>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</si>
  <si>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</si>
  <si>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</si>
  <si>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</si>
  <si>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</si>
  <si>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</si>
  <si>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</si>
  <si>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</si>
  <si>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</si>
  <si>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</si>
  <si>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</si>
  <si>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</si>
  <si>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</si>
  <si>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</si>
  <si>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</si>
  <si>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</si>
  <si>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</si>
  <si>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</si>
  <si>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</si>
  <si>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</si>
  <si>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</si>
  <si>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</si>
  <si>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</si>
  <si>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</si>
  <si>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</si>
  <si>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</si>
  <si>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</si>
  <si>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</si>
  <si>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</si>
  <si>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</si>
  <si>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</si>
  <si>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</si>
  <si>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</si>
  <si>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</si>
  <si>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</si>
  <si>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</si>
  <si>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</si>
  <si>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</si>
  <si>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</si>
  <si>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</si>
  <si>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</si>
  <si>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</si>
  <si>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</si>
  <si>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</si>
  <si>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</si>
  <si>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</si>
  <si>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</si>
  <si>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</si>
  <si>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</si>
  <si>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</si>
  <si>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</si>
  <si>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</si>
  <si>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</si>
  <si>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</si>
  <si>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</si>
  <si>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</si>
  <si>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</si>
  <si>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</si>
  <si>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</si>
  <si>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</si>
  <si>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</si>
  <si>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</si>
  <si>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</si>
  <si>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</si>
  <si>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</si>
  <si>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</si>
  <si>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</si>
  <si>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</si>
  <si>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</si>
  <si>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</si>
  <si>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</si>
  <si>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</si>
  <si>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</si>
  <si>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</si>
  <si>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</si>
  <si>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</si>
  <si>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</si>
  <si>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</si>
  <si>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</si>
  <si>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</si>
  <si>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</si>
  <si>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</si>
  <si>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</si>
  <si>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</si>
  <si>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</si>
  <si>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</si>
  <si>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</si>
  <si>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</si>
  <si>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</si>
  <si>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</si>
  <si>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</si>
  <si>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</si>
  <si>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</si>
  <si>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</si>
  <si>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</si>
  <si>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</si>
  <si>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</si>
  <si>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</si>
  <si>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</si>
  <si>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</si>
  <si>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</si>
  <si>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</si>
  <si>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</si>
  <si>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</si>
  <si>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</si>
  <si>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</si>
  <si>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</si>
  <si>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</si>
  <si>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</si>
  <si>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</si>
  <si>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</si>
  <si>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</si>
  <si>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</si>
  <si>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</si>
  <si>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</si>
  <si>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</si>
  <si>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</si>
  <si>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</si>
  <si>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</si>
  <si>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</si>
  <si>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</si>
  <si>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</si>
  <si>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</si>
  <si>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</si>
  <si>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</si>
  <si>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</si>
  <si>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</si>
  <si>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</si>
  <si>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</si>
  <si>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</si>
  <si>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</si>
  <si>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</si>
  <si>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</si>
  <si>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</si>
  <si>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</si>
  <si>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</si>
  <si>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</si>
  <si>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</si>
  <si>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</si>
  <si>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</si>
  <si>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</si>
  <si>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</si>
  <si>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</si>
  <si>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</si>
  <si>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</si>
  <si>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</si>
  <si>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</si>
  <si>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</si>
  <si>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</si>
  <si>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</si>
  <si>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</si>
  <si>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</si>
  <si>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</si>
  <si>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</si>
  <si>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</si>
  <si>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</si>
  <si>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</si>
  <si>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</si>
  <si>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</si>
  <si>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</si>
  <si>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</si>
  <si>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</si>
  <si>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</si>
  <si>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</si>
  <si>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</si>
  <si>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</si>
  <si>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</si>
  <si>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</si>
  <si>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</si>
  <si>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</si>
  <si>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</si>
  <si>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</si>
  <si>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</si>
  <si>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</si>
  <si>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</si>
  <si>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</si>
  <si>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</si>
  <si>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</si>
  <si>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</si>
  <si>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</si>
  <si>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</si>
  <si>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</si>
  <si>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</si>
  <si>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</si>
  <si>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</si>
  <si>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</si>
  <si>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</si>
  <si>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</si>
  <si>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</si>
  <si>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</si>
  <si>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</si>
  <si>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</si>
  <si>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</si>
  <si>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</si>
  <si>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</si>
  <si>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</si>
  <si>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</si>
  <si>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</si>
  <si>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</si>
  <si>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</si>
  <si>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</si>
  <si>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</si>
  <si>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</si>
  <si>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</si>
  <si>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</si>
  <si>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</si>
  <si>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</si>
  <si>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</si>
  <si>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</si>
  <si>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</si>
  <si>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</si>
  <si>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</si>
  <si>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</si>
  <si>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</si>
  <si>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</si>
  <si>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</si>
  <si>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</si>
  <si>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</si>
  <si>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</si>
  <si>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</si>
  <si>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</si>
  <si>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</si>
  <si>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</si>
  <si>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</si>
  <si>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</si>
  <si>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</si>
  <si>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</si>
  <si>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</si>
  <si>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</si>
  <si>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</si>
  <si>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</si>
  <si>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</si>
  <si>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</si>
  <si>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</si>
  <si>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</si>
  <si>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</si>
  <si>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</si>
  <si>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</si>
  <si>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</si>
  <si>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</si>
  <si>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</si>
  <si>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</si>
  <si>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</si>
  <si>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</si>
  <si>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</si>
  <si>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</si>
  <si>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</si>
  <si>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</si>
  <si>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</si>
  <si>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</si>
  <si>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</si>
  <si>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</si>
  <si>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</si>
  <si>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</si>
  <si>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</si>
  <si>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</si>
  <si>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</si>
  <si>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</si>
  <si>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</si>
  <si>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</si>
  <si>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</si>
  <si>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</si>
  <si>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</si>
  <si>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</si>
  <si>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</si>
  <si>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</si>
  <si>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</si>
  <si>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</si>
  <si>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</si>
  <si>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</si>
  <si>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</si>
  <si>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</si>
  <si>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</si>
  <si>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</si>
  <si>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</si>
  <si>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</si>
  <si>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</si>
  <si>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</si>
  <si>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</si>
  <si>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</si>
  <si>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</si>
  <si>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</si>
  <si>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</si>
  <si>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</si>
  <si>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</si>
  <si>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</si>
  <si>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</si>
  <si>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</si>
  <si>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</si>
  <si>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</si>
  <si>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</si>
  <si>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</si>
  <si>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</si>
  <si>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</si>
  <si>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</si>
  <si>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</si>
  <si>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</si>
  <si>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</si>
  <si>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</si>
  <si>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</si>
  <si>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</si>
  <si>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</si>
  <si>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</si>
  <si>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</si>
  <si>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</si>
  <si>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</si>
  <si>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</si>
  <si>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</si>
  <si>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</si>
  <si>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</si>
  <si>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</si>
  <si>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</si>
  <si>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</si>
  <si>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</si>
  <si>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</si>
  <si>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</si>
  <si>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</si>
  <si>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</si>
  <si>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</si>
  <si>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</si>
  <si>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</si>
  <si>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</si>
  <si>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</si>
  <si>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</si>
  <si>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</si>
  <si>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</si>
  <si>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</si>
  <si>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</si>
  <si>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</si>
  <si>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</si>
  <si>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</si>
  <si>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</si>
  <si>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</si>
  <si>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</si>
  <si>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</si>
  <si>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</si>
  <si>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</si>
  <si>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</si>
  <si>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</si>
  <si>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</si>
  <si>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</si>
  <si>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</si>
  <si>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</si>
  <si>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</si>
  <si>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</si>
  <si>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</si>
  <si>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</si>
  <si>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</si>
  <si>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</si>
  <si>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</si>
  <si>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</si>
  <si>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</si>
  <si>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</si>
  <si>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</si>
  <si>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</si>
  <si>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</si>
  <si>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</si>
  <si>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</si>
  <si>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</si>
  <si>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</si>
  <si>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</si>
  <si>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</si>
  <si>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</si>
  <si>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</si>
  <si>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</si>
  <si>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</si>
  <si>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</si>
  <si>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</si>
  <si>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</si>
  <si>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</si>
  <si>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</si>
  <si>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</si>
  <si>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</si>
  <si>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</si>
  <si>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</si>
  <si>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</si>
  <si>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</si>
  <si>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</si>
  <si>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</si>
  <si>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</si>
  <si>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</si>
  <si>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</si>
  <si>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</si>
  <si>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</si>
  <si>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</si>
  <si>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</si>
  <si>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</si>
  <si>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</si>
  <si>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</si>
  <si>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</si>
  <si>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</si>
  <si>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</si>
  <si>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</si>
  <si>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</si>
  <si>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</si>
  <si>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</si>
  <si>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</si>
  <si>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</si>
  <si>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</si>
  <si>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</si>
  <si>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</si>
  <si>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</si>
  <si>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</si>
  <si>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</si>
  <si>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</si>
  <si>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</si>
  <si>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</si>
  <si>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</si>
  <si>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</si>
  <si>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</si>
  <si>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</si>
  <si>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</si>
  <si>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</si>
  <si>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</si>
  <si>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</si>
  <si>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</si>
  <si>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</si>
  <si>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</si>
  <si>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</si>
  <si>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</si>
  <si>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</si>
  <si>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</si>
  <si>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</si>
  <si>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</si>
  <si>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</si>
  <si>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</si>
  <si>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</si>
  <si>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</si>
  <si>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</si>
  <si>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</si>
  <si>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</si>
  <si>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</si>
  <si>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</si>
  <si>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</si>
  <si>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</si>
  <si>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</si>
  <si>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</si>
  <si>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</si>
  <si>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</si>
  <si>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</si>
  <si>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</si>
  <si>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</si>
  <si>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</si>
  <si>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</si>
  <si>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</si>
  <si>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</si>
  <si>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</si>
  <si>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</si>
  <si>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</si>
  <si>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</si>
  <si>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</si>
  <si>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</si>
  <si>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</si>
  <si>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</si>
  <si>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</si>
  <si>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</si>
  <si>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</si>
  <si>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</si>
  <si>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</si>
  <si>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</si>
  <si>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</si>
  <si>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</si>
  <si>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</si>
  <si>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</si>
  <si>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</si>
  <si>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</si>
  <si>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</si>
  <si>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</si>
  <si>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</si>
  <si>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</si>
  <si>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</si>
  <si>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</si>
  <si>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</si>
  <si>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</si>
  <si>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</si>
  <si>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</si>
  <si>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</si>
  <si>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</si>
  <si>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</si>
  <si>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</si>
  <si>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</si>
  <si>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</si>
  <si>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</si>
  <si>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</si>
  <si>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</si>
  <si>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</si>
  <si>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</si>
  <si>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</si>
  <si>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</si>
  <si>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</si>
  <si>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</si>
  <si>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</si>
  <si>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</si>
  <si>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</si>
  <si>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</si>
  <si>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</si>
  <si>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</si>
  <si>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</si>
  <si>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</si>
  <si>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</si>
  <si>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</si>
  <si>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</si>
  <si>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</si>
  <si>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</si>
  <si>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</si>
  <si>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</si>
  <si>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</si>
  <si>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</si>
  <si>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</si>
  <si>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</si>
  <si>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</si>
  <si>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</si>
  <si>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</si>
  <si>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</si>
  <si>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</si>
  <si>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</si>
  <si>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</si>
  <si>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</si>
  <si>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</si>
  <si>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</si>
  <si>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</si>
  <si>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</si>
  <si>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</si>
  <si>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</si>
  <si>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</si>
  <si>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</si>
  <si>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</si>
  <si>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</si>
  <si>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</si>
  <si>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</si>
  <si>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</si>
  <si>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</si>
  <si>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</si>
  <si>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</si>
  <si>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</si>
  <si>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</si>
  <si>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</si>
  <si>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</si>
  <si>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</si>
  <si>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</si>
  <si>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</si>
  <si>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</si>
  <si>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</si>
  <si>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</si>
  <si>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</si>
  <si>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</si>
  <si>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</si>
  <si>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</si>
  <si>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</si>
  <si>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</si>
  <si>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</si>
  <si>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</si>
  <si>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</si>
  <si>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</si>
  <si>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</si>
  <si>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</si>
  <si>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</si>
  <si>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</si>
  <si>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</si>
  <si>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</si>
  <si>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</si>
  <si>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</si>
  <si>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</si>
  <si>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</si>
  <si>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</si>
  <si>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</si>
  <si>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</si>
  <si>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</si>
  <si>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</si>
  <si>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</si>
  <si>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</si>
  <si>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</si>
  <si>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</si>
  <si>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</si>
  <si>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</si>
  <si>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</si>
  <si>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</si>
  <si>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</si>
  <si>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</si>
  <si>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</si>
  <si>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</si>
  <si>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</si>
  <si>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</si>
  <si>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</si>
  <si>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</si>
  <si>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</si>
  <si>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</si>
  <si>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</si>
  <si>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</si>
  <si>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</si>
  <si>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</si>
  <si>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</si>
  <si>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</si>
  <si>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</si>
  <si>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</si>
  <si>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</si>
  <si>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</si>
  <si>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</si>
  <si>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</si>
  <si>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</si>
  <si>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</si>
  <si>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</si>
  <si>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</si>
  <si>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</si>
  <si>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</si>
  <si>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</si>
  <si>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</si>
  <si>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</si>
  <si>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</si>
  <si>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</si>
  <si>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</si>
  <si>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</si>
  <si>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</si>
  <si>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</si>
  <si>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</si>
  <si>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</si>
  <si>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</si>
  <si>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</si>
  <si>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</si>
  <si>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</si>
  <si>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</si>
  <si>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</si>
  <si>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</si>
  <si>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</si>
  <si>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</si>
  <si>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</si>
  <si>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</si>
  <si>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</si>
  <si>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</si>
  <si>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</si>
  <si>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</si>
  <si>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</si>
  <si>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</si>
  <si>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</si>
  <si>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</si>
  <si>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</si>
  <si>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</si>
  <si>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</si>
  <si>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</si>
  <si>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</si>
  <si>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</si>
  <si>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</si>
  <si>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</si>
  <si>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</si>
  <si>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</si>
  <si>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</si>
  <si>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</si>
  <si>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</si>
  <si>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</si>
  <si>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</si>
  <si>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</si>
  <si>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</si>
  <si>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</si>
  <si>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</si>
  <si>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</si>
  <si>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</si>
  <si>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</si>
  <si>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</si>
  <si>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</si>
  <si>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</si>
  <si>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</si>
  <si>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</si>
  <si>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</si>
  <si>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</si>
  <si>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</si>
  <si>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</si>
  <si>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</si>
  <si>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</si>
  <si>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</si>
  <si>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</si>
  <si>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</si>
  <si>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</si>
  <si>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</si>
  <si>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</si>
  <si>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</si>
  <si>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</si>
  <si>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</si>
  <si>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</si>
  <si>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</si>
  <si>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</si>
  <si>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</si>
  <si>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</si>
  <si>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</si>
  <si>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</si>
  <si>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</si>
  <si>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</si>
  <si>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</si>
  <si>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</si>
  <si>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</si>
  <si>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</si>
  <si>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</si>
  <si>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</si>
  <si>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</si>
  <si>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</si>
  <si>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</si>
  <si>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</si>
  <si>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</si>
  <si>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</si>
  <si>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</si>
  <si>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</si>
  <si>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</si>
  <si>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</si>
  <si>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</si>
  <si>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</si>
  <si>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</si>
  <si>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</si>
  <si>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</si>
  <si>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</si>
  <si>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</si>
  <si>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</si>
  <si>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</si>
  <si>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</si>
  <si>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</si>
  <si>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</si>
  <si>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</si>
  <si>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</si>
  <si>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</si>
  <si>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</si>
  <si>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</si>
  <si>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</si>
  <si>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</si>
  <si>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</si>
  <si>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</si>
  <si>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</si>
  <si>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</si>
  <si>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</si>
  <si>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</si>
  <si>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</si>
  <si>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</si>
  <si>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</si>
  <si>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</si>
  <si>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</si>
  <si>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</si>
  <si>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</si>
  <si>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</si>
  <si>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</si>
  <si>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</si>
  <si>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</si>
  <si>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</si>
  <si>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</si>
  <si>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</si>
  <si>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</si>
  <si>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</si>
  <si>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</si>
  <si>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</si>
  <si>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</si>
  <si>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</si>
  <si>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</si>
  <si>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</si>
  <si>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</si>
  <si>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</si>
  <si>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</si>
  <si>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</si>
  <si>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</si>
  <si>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</si>
  <si>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</si>
  <si>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</si>
  <si>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</si>
  <si>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</si>
  <si>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</si>
  <si>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</si>
  <si>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</si>
  <si>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</si>
  <si>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</si>
  <si>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</si>
  <si>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</si>
  <si>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</si>
  <si>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</si>
  <si>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</si>
  <si>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</si>
  <si>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</si>
  <si>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</si>
  <si>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</si>
  <si>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</si>
  <si>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</si>
  <si>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</si>
  <si>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</si>
  <si>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</si>
  <si>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</si>
  <si>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</si>
  <si>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</si>
  <si>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</si>
  <si>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</si>
  <si>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</si>
  <si>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</si>
  <si>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</si>
  <si>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</si>
  <si>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</si>
  <si>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</si>
  <si>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</si>
  <si>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</si>
  <si>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</si>
  <si>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</si>
  <si>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</si>
  <si>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</si>
  <si>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</si>
  <si>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</si>
  <si>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</si>
  <si>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</si>
  <si>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</si>
  <si>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</si>
  <si>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</si>
  <si>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</si>
  <si>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</si>
  <si>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</si>
  <si>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</si>
  <si>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</si>
  <si>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</si>
  <si>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</si>
  <si>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</si>
  <si>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</si>
  <si>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</si>
  <si>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</si>
  <si>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</si>
  <si>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</si>
  <si>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</si>
  <si>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</si>
  <si>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</si>
  <si>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</si>
  <si>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</si>
  <si>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</si>
  <si>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</si>
  <si>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</si>
  <si>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</si>
  <si>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</si>
  <si>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</si>
  <si>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</si>
  <si>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</si>
  <si>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</si>
  <si>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</si>
  <si>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</si>
  <si>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</si>
  <si>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</si>
  <si>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</si>
  <si>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</si>
  <si>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</si>
  <si>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</si>
  <si>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</si>
  <si>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</si>
  <si>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</si>
  <si>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</si>
  <si>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</si>
  <si>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</si>
  <si>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</si>
  <si>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</si>
  <si>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</si>
  <si>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</si>
  <si>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</si>
  <si>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</si>
  <si>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</si>
  <si>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</si>
  <si>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</si>
  <si>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</si>
  <si>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</si>
  <si>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</si>
  <si>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</si>
  <si>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</si>
  <si>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</si>
  <si>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</si>
  <si>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</si>
  <si>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</si>
  <si>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</si>
  <si>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</si>
  <si>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</si>
  <si>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</si>
  <si>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</si>
  <si>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</si>
  <si>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</si>
  <si>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</si>
  <si>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</si>
  <si>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</si>
  <si>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</si>
  <si>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</si>
  <si>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</si>
  <si>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</si>
  <si>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</si>
  <si>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</si>
  <si>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</si>
  <si>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</si>
  <si>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</si>
  <si>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</si>
  <si>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</si>
  <si>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</si>
  <si>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</si>
  <si>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</si>
  <si>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</si>
  <si>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</si>
  <si>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</si>
  <si>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</si>
  <si>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</si>
  <si>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</si>
  <si>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</si>
  <si>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</si>
  <si>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</si>
  <si>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</si>
  <si>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</si>
  <si>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</si>
  <si>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</si>
  <si>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</si>
  <si>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</si>
  <si>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</si>
  <si>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</si>
  <si>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</si>
  <si>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</si>
  <si>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</si>
  <si>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</si>
  <si>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</si>
  <si>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</si>
  <si>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</si>
  <si>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</si>
  <si>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</si>
  <si>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</si>
  <si>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</si>
  <si>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</si>
  <si>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</si>
  <si>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</si>
  <si>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</si>
  <si>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</si>
  <si>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</si>
  <si>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</si>
  <si>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</si>
  <si>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</si>
  <si>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</si>
  <si>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</si>
  <si>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</si>
  <si>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</si>
  <si>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</si>
  <si>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</si>
  <si>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</si>
  <si>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</si>
  <si>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</si>
  <si>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</si>
  <si>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</si>
  <si>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</si>
  <si>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</si>
  <si>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</si>
  <si>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</si>
  <si>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</si>
  <si>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</si>
  <si>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</si>
  <si>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</si>
  <si>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</si>
  <si>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</si>
  <si>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</si>
  <si>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</si>
  <si>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</si>
  <si>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</si>
  <si>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</si>
  <si>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</si>
  <si>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</si>
  <si>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</si>
  <si>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</si>
  <si>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</si>
  <si>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</si>
  <si>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</si>
  <si>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</si>
  <si>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</si>
  <si>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</si>
  <si>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</si>
  <si>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</si>
  <si>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</si>
  <si>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</si>
  <si>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</si>
  <si>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</si>
  <si>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</si>
  <si>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</si>
  <si>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</si>
  <si>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</si>
  <si>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</si>
  <si>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</si>
  <si>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</si>
  <si>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</si>
  <si>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</si>
  <si>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</si>
  <si>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</si>
  <si>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</si>
  <si>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</si>
  <si>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</si>
  <si>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</si>
  <si>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</si>
  <si>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</si>
  <si>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</si>
  <si>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</si>
  <si>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</si>
  <si>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</si>
  <si>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</si>
  <si>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</si>
  <si>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</si>
  <si>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</si>
  <si>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</si>
  <si>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</si>
  <si>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</si>
  <si>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</si>
  <si>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</si>
  <si>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</si>
  <si>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</si>
  <si>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</si>
  <si>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</si>
  <si>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</si>
  <si>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</si>
  <si>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</si>
  <si>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</si>
  <si>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</si>
  <si>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</si>
  <si>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</si>
  <si>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</si>
  <si>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</si>
  <si>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</si>
  <si>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</si>
  <si>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</si>
  <si>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</si>
  <si>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</si>
  <si>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</si>
  <si>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</si>
  <si>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</si>
  <si>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</si>
  <si>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</si>
  <si>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</si>
  <si>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</si>
  <si>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</si>
  <si>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</si>
  <si>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</si>
  <si>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</si>
  <si>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</si>
  <si>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</si>
  <si>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</si>
  <si>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</si>
  <si>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</si>
  <si>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</si>
  <si>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</si>
  <si>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</si>
  <si>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</si>
  <si>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</si>
  <si>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</si>
  <si>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</si>
  <si>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</si>
  <si>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</si>
  <si>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</si>
  <si>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</si>
  <si>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</si>
  <si>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</si>
  <si>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</si>
  <si>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</si>
  <si>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</si>
  <si>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</si>
  <si>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</si>
  <si>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</si>
  <si>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</si>
  <si>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</si>
  <si>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</si>
  <si>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</si>
  <si>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</si>
  <si>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</si>
  <si>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</si>
  <si>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</si>
  <si>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</si>
  <si>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</si>
  <si>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</si>
  <si>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</si>
  <si>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</si>
  <si>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</si>
  <si>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</si>
  <si>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</si>
  <si>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</si>
  <si>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</si>
  <si>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</si>
  <si>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</si>
  <si>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</si>
  <si>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</si>
  <si>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</si>
  <si>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</si>
  <si>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</si>
  <si>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</si>
  <si>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</si>
  <si>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</si>
  <si>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</si>
  <si>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</si>
  <si>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</si>
  <si>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</si>
  <si>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</si>
  <si>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</si>
  <si>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</si>
  <si>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</si>
  <si>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</si>
  <si>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</si>
  <si>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</si>
  <si>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</si>
  <si>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</si>
  <si>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</si>
  <si>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</si>
  <si>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</si>
  <si>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</si>
  <si>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</si>
  <si>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</si>
  <si>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</si>
  <si>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</si>
  <si>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</si>
  <si>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</si>
  <si>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</si>
  <si>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</si>
  <si>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</si>
  <si>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</si>
  <si>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</si>
  <si>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</si>
  <si>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</si>
  <si>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</si>
  <si>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</si>
  <si>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</si>
  <si>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</si>
  <si>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</si>
  <si>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</si>
  <si>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</si>
  <si>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</si>
  <si>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</si>
  <si>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</si>
  <si>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</si>
  <si>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</si>
  <si>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</si>
  <si>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</si>
  <si>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</si>
  <si>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</si>
  <si>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</si>
  <si>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</si>
  <si>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</si>
  <si>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</si>
  <si>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</si>
  <si>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</si>
  <si>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</si>
  <si>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</si>
  <si>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</si>
  <si>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</si>
  <si>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</si>
  <si>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</si>
  <si>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</si>
  <si>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</si>
  <si>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</si>
  <si>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</si>
  <si>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</si>
  <si>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</si>
  <si>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</si>
  <si>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</si>
  <si>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</si>
  <si>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</si>
  <si>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</si>
  <si>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</si>
  <si>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</si>
  <si>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</si>
  <si>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</si>
  <si>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</si>
  <si>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</si>
  <si>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</si>
  <si>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</si>
  <si>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</si>
  <si>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</si>
  <si>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</si>
  <si>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</si>
  <si>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</si>
  <si>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</si>
  <si>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</si>
  <si>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</si>
  <si>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</si>
  <si>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</si>
  <si>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</si>
  <si>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</si>
  <si>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</si>
  <si>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</si>
  <si>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</si>
  <si>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</si>
  <si>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</si>
  <si>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</si>
  <si>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</si>
  <si>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</si>
  <si>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</si>
  <si>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</si>
  <si>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</si>
  <si>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</si>
  <si>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</si>
  <si>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</si>
  <si>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</si>
  <si>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</si>
  <si>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</si>
  <si>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</si>
  <si>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</si>
  <si>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</si>
  <si>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</si>
  <si>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</si>
  <si>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</si>
  <si>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</si>
  <si>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</si>
  <si>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</si>
  <si>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</si>
  <si>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</si>
  <si>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</si>
  <si>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</si>
  <si>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</si>
  <si>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</si>
  <si>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</si>
  <si>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</si>
  <si>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</si>
  <si>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</si>
  <si>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</si>
  <si>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</si>
  <si>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</si>
  <si>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</si>
  <si>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</si>
  <si>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</si>
  <si>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</si>
  <si>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</si>
  <si>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</si>
  <si>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</si>
  <si>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</si>
  <si>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</si>
  <si>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</si>
  <si>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</si>
  <si>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</si>
  <si>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</si>
  <si>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</si>
  <si>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</si>
  <si>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</si>
  <si>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</si>
  <si>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</si>
  <si>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</si>
  <si>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</si>
  <si>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</si>
  <si>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</si>
  <si>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</si>
  <si>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</si>
  <si>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</si>
  <si>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</si>
  <si>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</si>
  <si>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</si>
  <si>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</si>
  <si>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</si>
  <si>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</si>
  <si>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</si>
  <si>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</si>
  <si>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</si>
  <si>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</si>
  <si>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</si>
  <si>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</si>
  <si>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</si>
  <si>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</si>
  <si>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</si>
  <si>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</si>
  <si>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</si>
  <si>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</si>
  <si>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</si>
  <si>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</si>
  <si>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</si>
  <si>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</si>
  <si>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</si>
  <si>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</si>
  <si>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</si>
  <si>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</si>
  <si>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</si>
  <si>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</si>
  <si>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</si>
  <si>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</si>
  <si>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</si>
  <si>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</si>
  <si>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</si>
  <si>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</si>
  <si>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</si>
  <si>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</si>
  <si>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</si>
  <si>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</si>
  <si>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</si>
  <si>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</si>
  <si>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</si>
  <si>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</si>
  <si>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</si>
  <si>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</si>
  <si>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</si>
  <si>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</si>
  <si>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</si>
  <si>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</si>
  <si>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</si>
  <si>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</si>
  <si>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</si>
  <si>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</si>
  <si>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</si>
  <si>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</si>
  <si>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</si>
  <si>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</si>
  <si>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</si>
  <si>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</si>
  <si>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</si>
  <si>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</si>
  <si>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</si>
  <si>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</si>
  <si>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</si>
  <si>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</si>
  <si>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</si>
  <si>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</si>
  <si>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</si>
  <si>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</si>
  <si>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</si>
  <si>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</si>
  <si>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</si>
  <si>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</si>
  <si>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</si>
  <si>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</si>
  <si>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</si>
  <si>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</si>
  <si>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</si>
  <si>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</si>
  <si>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</si>
  <si>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</si>
  <si>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</si>
  <si>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</si>
  <si>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</si>
  <si>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</si>
  <si>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</si>
  <si>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</si>
  <si>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</si>
  <si>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</si>
  <si>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</si>
  <si>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</si>
  <si>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</si>
  <si>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</si>
  <si>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</si>
  <si>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</si>
  <si>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</si>
  <si>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</si>
  <si>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</si>
  <si>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</si>
  <si>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</si>
  <si>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</si>
  <si>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</si>
  <si>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</si>
  <si>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</si>
  <si>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</si>
  <si>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</si>
  <si>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</si>
  <si>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</si>
  <si>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</si>
  <si>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</si>
  <si>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</si>
  <si>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</si>
  <si>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</si>
  <si>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</si>
  <si>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</si>
  <si>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</si>
  <si>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</si>
  <si>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</si>
  <si>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</si>
  <si>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</si>
  <si>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</si>
  <si>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</si>
  <si>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</si>
  <si>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</si>
  <si>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</si>
  <si>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</si>
  <si>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</si>
  <si>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</si>
  <si>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</si>
  <si>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</si>
  <si>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</si>
  <si>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</si>
  <si>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</si>
  <si>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</si>
  <si>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</si>
  <si>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</si>
  <si>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</si>
  <si>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</si>
  <si>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</si>
  <si>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</si>
  <si>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</si>
  <si>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</si>
  <si>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</si>
  <si>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</si>
  <si>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</si>
  <si>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</si>
  <si>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</si>
  <si>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</si>
  <si>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</si>
  <si>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</si>
  <si>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</si>
  <si>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</si>
  <si>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</si>
  <si>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</si>
  <si>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</si>
  <si>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</si>
  <si>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</si>
  <si>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</si>
  <si>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</si>
  <si>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</si>
  <si>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</si>
  <si>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</si>
  <si>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</si>
  <si>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</si>
  <si>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</si>
  <si>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</si>
  <si>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</si>
  <si>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</si>
  <si>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</si>
  <si>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</si>
  <si>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</si>
  <si>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</si>
  <si>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</si>
  <si>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</si>
  <si>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</si>
  <si>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</si>
  <si>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</si>
  <si>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</si>
  <si>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</si>
  <si>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</si>
  <si>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</si>
  <si>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</si>
  <si>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</si>
  <si>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</si>
  <si>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</si>
  <si>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</si>
  <si>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</si>
  <si>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</si>
  <si>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</si>
  <si>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</si>
  <si>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</si>
  <si>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</si>
  <si>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</si>
  <si>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</si>
  <si>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</si>
  <si>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</si>
  <si>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</si>
  <si>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</si>
  <si>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</si>
  <si>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</si>
  <si>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</si>
  <si>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</si>
  <si>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</si>
  <si>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</si>
  <si>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</si>
  <si>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</si>
  <si>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</si>
  <si>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</si>
  <si>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</si>
  <si>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</si>
  <si>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</si>
  <si>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</si>
  <si>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</si>
  <si>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</si>
  <si>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</si>
  <si>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</si>
  <si>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</si>
  <si>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</si>
  <si>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</si>
  <si>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</si>
  <si>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</si>
  <si>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</si>
  <si>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</si>
  <si>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</si>
  <si>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</si>
  <si>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</si>
  <si>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</si>
  <si>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</si>
  <si>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</si>
  <si>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</si>
  <si>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</si>
  <si>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</si>
  <si>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</si>
  <si>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</si>
  <si>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</si>
  <si>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</si>
  <si>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</si>
  <si>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</si>
  <si>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</si>
  <si>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</si>
  <si>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</si>
  <si>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</si>
  <si>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</si>
  <si>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</si>
  <si>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</si>
  <si>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</si>
  <si>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</si>
  <si>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</si>
  <si>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</si>
  <si>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</si>
  <si>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</si>
  <si>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</si>
  <si>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</si>
  <si>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</si>
  <si>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</si>
  <si>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</si>
  <si>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</si>
  <si>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</si>
  <si>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</si>
  <si>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</si>
  <si>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</si>
  <si>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</si>
  <si>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</si>
  <si>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</si>
  <si>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</si>
  <si>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</si>
  <si>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</si>
  <si>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</si>
  <si>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</si>
  <si>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</si>
  <si>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</si>
  <si>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</si>
  <si>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</si>
  <si>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</si>
  <si>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</si>
  <si>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</si>
  <si>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</si>
  <si>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</si>
  <si>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</si>
  <si>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</si>
  <si>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</si>
  <si>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</si>
  <si>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</si>
  <si>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</si>
  <si>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</si>
  <si>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</si>
  <si>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</si>
  <si>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</si>
  <si>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</si>
  <si>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</si>
  <si>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</si>
  <si>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</si>
  <si>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</si>
  <si>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</si>
  <si>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</si>
  <si>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</si>
  <si>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</si>
  <si>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</si>
  <si>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</si>
  <si>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</si>
  <si>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</si>
  <si>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</si>
  <si>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</si>
  <si>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</si>
  <si>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</si>
  <si>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</si>
  <si>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</si>
  <si>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</si>
  <si>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</si>
  <si>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</si>
  <si>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</si>
  <si>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</si>
  <si>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</si>
  <si>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</si>
  <si>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</si>
  <si>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</si>
  <si>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</si>
  <si>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</si>
  <si>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</si>
  <si>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</si>
  <si>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</si>
  <si>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</si>
  <si>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</si>
  <si>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</si>
  <si>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</si>
  <si>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</si>
  <si>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</si>
  <si>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</si>
  <si>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</si>
  <si>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</si>
  <si>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</si>
  <si>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</si>
  <si>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</si>
  <si>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</si>
  <si>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</si>
  <si>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</si>
  <si>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</si>
  <si>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</si>
  <si>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</si>
  <si>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</si>
  <si>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</si>
  <si>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</si>
  <si>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</si>
  <si>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</si>
  <si>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</si>
  <si>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</si>
  <si>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</si>
  <si>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</si>
  <si>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</si>
  <si>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</si>
  <si>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</si>
  <si>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</si>
  <si>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</si>
  <si>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</si>
  <si>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</si>
  <si>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</si>
  <si>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</si>
  <si>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</si>
  <si>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</si>
  <si>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</si>
  <si>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</si>
  <si>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</si>
  <si>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</si>
  <si>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</si>
  <si>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</si>
  <si>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</si>
  <si>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</si>
  <si>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</si>
  <si>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</si>
  <si>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</si>
  <si>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</si>
  <si>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</si>
  <si>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</si>
  <si>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</si>
  <si>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</si>
  <si>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</si>
  <si>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</si>
  <si>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</si>
  <si>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</si>
  <si>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</si>
  <si>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</si>
  <si>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</si>
  <si>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</si>
  <si>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</si>
  <si>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</si>
  <si>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</si>
  <si>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</si>
  <si>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</si>
  <si>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</si>
  <si>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</si>
  <si>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</si>
  <si>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</si>
  <si>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</si>
  <si>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</si>
  <si>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</si>
  <si>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</si>
  <si>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</si>
  <si>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</si>
  <si>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</si>
  <si>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</si>
  <si>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</si>
  <si>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</si>
  <si>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</si>
  <si>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</si>
  <si>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</si>
  <si>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</si>
  <si>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</si>
  <si>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</si>
  <si>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</si>
  <si>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</si>
  <si>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</si>
  <si>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</si>
  <si>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</si>
  <si>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</si>
  <si>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</si>
  <si>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</si>
  <si>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</si>
  <si>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</si>
  <si>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</si>
  <si>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</si>
  <si>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</si>
  <si>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</si>
  <si>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</si>
  <si>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</si>
  <si>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</si>
  <si>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</si>
  <si>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</si>
  <si>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</si>
  <si>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</si>
  <si>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</si>
  <si>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</si>
  <si>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</si>
  <si>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</si>
  <si>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</si>
  <si>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</si>
  <si>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</si>
  <si>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</si>
  <si>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</si>
  <si>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>28/10/2024 - 3/11/2024</t>
  </si>
  <si>
    <t>Jonathan,Suki</t>
  </si>
  <si>
    <t>Vijay, YZ, Jonathan</t>
  </si>
  <si>
    <t>Jia Leong, Vijay, Jonathan</t>
  </si>
  <si>
    <t xml:space="preserve"> Vijay</t>
  </si>
  <si>
    <t>Vijay,Heng</t>
  </si>
  <si>
    <t>4/10/2024 - 10/11/2024</t>
  </si>
  <si>
    <t>work</t>
  </si>
  <si>
    <t>AVSpace Development</t>
  </si>
  <si>
    <t>Jonathan, YZ</t>
  </si>
  <si>
    <t>Heng, YZ</t>
  </si>
  <si>
    <t>Zi Ming,Lucas</t>
  </si>
  <si>
    <t>Zi Ming,Lucas,Phay</t>
  </si>
  <si>
    <t>Suki, Alex,Phay</t>
  </si>
  <si>
    <t>Heng,Suki,Phay</t>
  </si>
  <si>
    <t>Phay, Wei Yen,Heng</t>
  </si>
  <si>
    <t>Jia Leong,Phay</t>
  </si>
  <si>
    <t>Phay, Wei Yen</t>
  </si>
  <si>
    <t>Zi Ming, Wei Jun,Phay</t>
  </si>
  <si>
    <t>Phay, Wei Jun,QiAn</t>
  </si>
  <si>
    <t>Wei Jun,Lucas,Phay</t>
  </si>
  <si>
    <t>Phay, Wei Jun</t>
  </si>
  <si>
    <t>Wei Jun,Lucas</t>
  </si>
  <si>
    <t>trainee (can +1ppl) TOTAL 3PPL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</si>
</sst>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34" fillId="33" borderId="79" xfId="0" applyFont="1" applyFill="1" applyBorder="1"/>
    <xf numFmtId="0" fontId="34" fillId="33" borderId="57" xfId="0" applyFont="1" applyFill="1" applyBorder="1"/>
    <xf numFmtId="0" fontId="23" fillId="33" borderId="13" xfId="0" applyFont="1" applyFill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24">
        <v>2024</v>
      </c>
      <c r="D4" s="825"/>
      <c r="E4" s="825"/>
      <c r="F4" s="825"/>
      <c r="G4" s="825"/>
      <c r="H4" s="825"/>
      <c r="I4" s="825"/>
      <c r="J4" s="825"/>
      <c r="K4" s="825"/>
      <c r="L4" s="825"/>
      <c r="M4" s="825"/>
      <c r="N4" s="825"/>
      <c r="O4" s="825"/>
      <c r="P4" s="825"/>
      <c r="Q4" s="825"/>
      <c r="R4" s="825"/>
      <c r="S4" s="825"/>
      <c r="T4" s="825"/>
      <c r="U4" s="825"/>
      <c r="V4" s="825"/>
      <c r="W4" s="825"/>
      <c r="X4" s="825"/>
      <c r="Y4" s="825"/>
      <c r="Z4" s="825"/>
      <c r="AA4" s="825"/>
      <c r="AB4" s="825"/>
      <c r="AC4" s="825"/>
      <c r="AD4" s="825"/>
      <c r="AE4" s="825"/>
      <c r="AF4" s="825"/>
      <c r="AG4" s="825"/>
      <c r="AH4" s="825"/>
      <c r="AI4" s="825"/>
      <c r="AJ4" s="825"/>
      <c r="AK4" s="825"/>
      <c r="AL4" s="825"/>
      <c r="AM4" s="825"/>
      <c r="AN4" s="825"/>
      <c r="AO4" s="825"/>
      <c r="AP4" s="825"/>
      <c r="AQ4" s="825"/>
      <c r="AR4" s="825"/>
      <c r="AS4" s="825"/>
      <c r="AT4" s="825"/>
      <c r="AU4" s="825"/>
      <c r="AV4" s="825"/>
      <c r="AW4" s="825"/>
      <c r="AX4" s="825"/>
      <c r="AY4" s="825"/>
      <c r="AZ4" s="825"/>
      <c r="BA4" s="825"/>
      <c r="BB4" s="825"/>
      <c r="BC4" s="826"/>
    </row>
    <row r="5" spans="1:55">
      <c r="A5" s="473"/>
      <c r="B5" s="474" t="s">
        <v>1</v>
      </c>
      <c r="C5" s="827" t="s">
        <v>2</v>
      </c>
      <c r="D5" s="827"/>
      <c r="E5" s="827"/>
      <c r="F5" s="827"/>
      <c r="G5" s="827"/>
      <c r="H5" s="827"/>
      <c r="I5" s="827"/>
      <c r="J5" s="827"/>
      <c r="K5" s="827"/>
      <c r="L5" s="827"/>
      <c r="M5" s="827"/>
      <c r="N5" s="827"/>
      <c r="O5" s="828"/>
      <c r="P5" s="829" t="s">
        <v>3</v>
      </c>
      <c r="Q5" s="829"/>
      <c r="R5" s="829"/>
      <c r="S5" s="829"/>
      <c r="T5" s="829"/>
      <c r="U5" s="829"/>
      <c r="V5" s="829"/>
      <c r="W5" s="829"/>
      <c r="X5" s="829"/>
      <c r="Y5" s="829"/>
      <c r="Z5" s="829"/>
      <c r="AA5" s="829"/>
      <c r="AB5" s="830"/>
      <c r="AC5" s="829" t="s">
        <v>4</v>
      </c>
      <c r="AD5" s="829"/>
      <c r="AE5" s="829"/>
      <c r="AF5" s="829"/>
      <c r="AG5" s="829"/>
      <c r="AH5" s="829"/>
      <c r="AI5" s="829"/>
      <c r="AJ5" s="829"/>
      <c r="AK5" s="829"/>
      <c r="AL5" s="829"/>
      <c r="AM5" s="829"/>
      <c r="AN5" s="829"/>
      <c r="AO5" s="830"/>
      <c r="AP5" s="829" t="s">
        <v>5</v>
      </c>
      <c r="AQ5" s="829"/>
      <c r="AR5" s="829"/>
      <c r="AS5" s="829"/>
      <c r="AT5" s="829"/>
      <c r="AU5" s="829"/>
      <c r="AV5" s="829"/>
      <c r="AW5" s="829"/>
      <c r="AX5" s="829"/>
      <c r="AY5" s="829"/>
      <c r="AZ5" s="829"/>
      <c r="BA5" s="829"/>
      <c r="BB5" s="830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1"/>
      <c r="H6" s="822" t="s">
        <v>7</v>
      </c>
      <c r="I6" s="822"/>
      <c r="J6" s="822"/>
      <c r="K6" s="823"/>
      <c r="L6" s="822" t="s">
        <v>8</v>
      </c>
      <c r="M6" s="822"/>
      <c r="N6" s="822"/>
      <c r="O6" s="823"/>
      <c r="P6" s="822" t="s">
        <v>9</v>
      </c>
      <c r="Q6" s="822"/>
      <c r="R6" s="822"/>
      <c r="S6" s="822"/>
      <c r="T6" s="823"/>
      <c r="U6" s="822" t="s">
        <v>10</v>
      </c>
      <c r="V6" s="822"/>
      <c r="W6" s="822"/>
      <c r="X6" s="823"/>
      <c r="Y6" s="822" t="s">
        <v>11</v>
      </c>
      <c r="Z6" s="822"/>
      <c r="AA6" s="822"/>
      <c r="AB6" s="823"/>
      <c r="AC6" s="822" t="s">
        <v>12</v>
      </c>
      <c r="AD6" s="822"/>
      <c r="AE6" s="822"/>
      <c r="AF6" s="822"/>
      <c r="AG6" s="823"/>
      <c r="AH6" s="822" t="s">
        <v>13</v>
      </c>
      <c r="AI6" s="822"/>
      <c r="AJ6" s="822"/>
      <c r="AK6" s="823"/>
      <c r="AL6" s="822" t="s">
        <v>14</v>
      </c>
      <c r="AM6" s="822"/>
      <c r="AN6" s="822"/>
      <c r="AO6" s="822"/>
      <c r="AP6" s="823"/>
      <c r="AQ6" s="822" t="s">
        <v>15</v>
      </c>
      <c r="AR6" s="822"/>
      <c r="AS6" s="822"/>
      <c r="AT6" s="823"/>
      <c r="AU6" s="822" t="s">
        <v>16</v>
      </c>
      <c r="AV6" s="822"/>
      <c r="AW6" s="822"/>
      <c r="AX6" s="823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31" t="s">
        <v>76</v>
      </c>
      <c r="B1" s="83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156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171</v>
      </c>
      <c r="H5" s="223" t="s">
        <v>172</v>
      </c>
      <c r="I5" s="223" t="s">
        <v>173</v>
      </c>
      <c r="J5" s="223" t="s">
        <v>174</v>
      </c>
      <c r="K5" s="223" t="s">
        <v>175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177</v>
      </c>
      <c r="G5" s="223" t="s">
        <v>178</v>
      </c>
      <c r="H5" s="223" t="s">
        <v>179</v>
      </c>
      <c r="I5" s="223" t="s">
        <v>180</v>
      </c>
      <c r="J5" s="223" t="s">
        <v>181</v>
      </c>
      <c r="K5" s="223" t="s">
        <v>182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187</v>
      </c>
      <c r="I12" s="515" t="s">
        <v>187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187</v>
      </c>
      <c r="I13" s="515" t="s">
        <v>187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189</v>
      </c>
      <c r="I16" s="515" t="s">
        <v>54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189</v>
      </c>
      <c r="I17" s="515" t="s">
        <v>54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189</v>
      </c>
      <c r="I18" s="515" t="s">
        <v>54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189</v>
      </c>
      <c r="I19" s="452" t="s">
        <v>54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189</v>
      </c>
      <c r="I20" s="452" t="s">
        <v>54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190</v>
      </c>
      <c r="I21" s="452" t="s">
        <v>191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190</v>
      </c>
      <c r="I22" s="452" t="s">
        <v>191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192</v>
      </c>
      <c r="I23" s="452" t="s">
        <v>193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194</v>
      </c>
      <c r="I24" s="452" t="s">
        <v>193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194</v>
      </c>
      <c r="I25" s="575" t="s">
        <v>195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194</v>
      </c>
      <c r="I26" s="575" t="s">
        <v>195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196</v>
      </c>
      <c r="I27" s="575" t="s">
        <v>195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196</v>
      </c>
      <c r="I28" s="575" t="s">
        <v>195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197</v>
      </c>
      <c r="I29" s="575" t="s">
        <v>198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197</v>
      </c>
      <c r="I30" s="575" t="s">
        <v>198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197</v>
      </c>
      <c r="I31" s="575" t="s">
        <v>198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199</v>
      </c>
      <c r="I32" s="575" t="s">
        <v>198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199</v>
      </c>
      <c r="I33" s="575" t="s">
        <v>110</v>
      </c>
      <c r="J33" s="458" t="s">
        <v>188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200</v>
      </c>
      <c r="I34" s="537" t="s">
        <v>201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200</v>
      </c>
      <c r="I35" s="537" t="s">
        <v>201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200</v>
      </c>
      <c r="I36" s="537" t="s">
        <v>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202</v>
      </c>
      <c r="I37" s="537" t="s">
        <v>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202</v>
      </c>
      <c r="I38" s="537" t="s">
        <v>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 t="s">
        <v>209</v>
      </c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 t="s">
        <v>209</v>
      </c>
      <c r="H13" s="515" t="s">
        <v>209</v>
      </c>
      <c r="I13" s="515" t="s">
        <v>209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210</v>
      </c>
      <c r="G14" s="515" t="s">
        <v>57</v>
      </c>
      <c r="H14" s="515" t="s">
        <v>54</v>
      </c>
      <c r="I14" s="452" t="s">
        <v>57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211</v>
      </c>
      <c r="G15" s="515" t="s">
        <v>54</v>
      </c>
      <c r="H15" s="515" t="s">
        <v>54</v>
      </c>
      <c r="I15" s="452" t="s">
        <v>57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211</v>
      </c>
      <c r="G16" s="515" t="s">
        <v>212</v>
      </c>
      <c r="H16" s="515" t="s">
        <v>54</v>
      </c>
      <c r="I16" s="452" t="s">
        <v>57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209</v>
      </c>
      <c r="F17" s="515" t="s">
        <v>211</v>
      </c>
      <c r="G17" s="515" t="s">
        <v>212</v>
      </c>
      <c r="H17" s="515" t="s">
        <v>54</v>
      </c>
      <c r="I17" s="452" t="s">
        <v>213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214</v>
      </c>
      <c r="G18" s="515" t="s">
        <v>212</v>
      </c>
      <c r="H18" s="561" t="s">
        <v>215</v>
      </c>
      <c r="I18" s="452" t="s">
        <v>213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214</v>
      </c>
      <c r="G19" s="515" t="s">
        <v>212</v>
      </c>
      <c r="H19" s="561" t="s">
        <v>216</v>
      </c>
      <c r="I19" s="452" t="s">
        <v>217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219</v>
      </c>
      <c r="G20" s="515" t="s">
        <v>212</v>
      </c>
      <c r="H20" s="561" t="s">
        <v>216</v>
      </c>
      <c r="I20" s="452" t="s">
        <v>217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218</v>
      </c>
      <c r="F21" s="515" t="s">
        <v>214</v>
      </c>
      <c r="G21" s="515" t="s">
        <v>54</v>
      </c>
      <c r="H21" s="561" t="s">
        <v>220</v>
      </c>
      <c r="I21" s="452" t="s">
        <v>221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222</v>
      </c>
      <c r="G22" s="515" t="s">
        <v>54</v>
      </c>
      <c r="H22" s="561" t="s">
        <v>220</v>
      </c>
      <c r="I22" s="452" t="s">
        <v>223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225</v>
      </c>
      <c r="G23" s="515" t="s">
        <v>54</v>
      </c>
      <c r="H23" s="561" t="s">
        <v>220</v>
      </c>
      <c r="I23" s="452" t="s">
        <v>223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218</v>
      </c>
      <c r="F24" s="515" t="s">
        <v>225</v>
      </c>
      <c r="G24" s="515" t="s">
        <v>54</v>
      </c>
      <c r="H24" s="561" t="s">
        <v>226</v>
      </c>
      <c r="I24" s="452" t="s">
        <v>223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227</v>
      </c>
      <c r="F25" s="515" t="s">
        <v>228</v>
      </c>
      <c r="G25" s="515" t="s">
        <v>229</v>
      </c>
      <c r="H25" s="561" t="s">
        <v>230</v>
      </c>
      <c r="I25" s="452" t="s">
        <v>223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228</v>
      </c>
      <c r="G26" s="452" t="s">
        <v>212</v>
      </c>
      <c r="H26" s="561" t="s">
        <v>231</v>
      </c>
      <c r="I26" s="452" t="s">
        <v>232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190</v>
      </c>
      <c r="F27" s="515" t="s">
        <v>233</v>
      </c>
      <c r="G27" s="452" t="s">
        <v>212</v>
      </c>
      <c r="H27" s="561" t="s">
        <v>231</v>
      </c>
      <c r="I27" s="452" t="s">
        <v>232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190</v>
      </c>
      <c r="F28" s="515" t="s">
        <v>234</v>
      </c>
      <c r="G28" s="452" t="s">
        <v>54</v>
      </c>
      <c r="H28" s="561" t="s">
        <v>231</v>
      </c>
      <c r="I28" s="306" t="s">
        <v>235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190</v>
      </c>
      <c r="F29" s="515" t="s">
        <v>190</v>
      </c>
      <c r="G29" s="452" t="s">
        <v>54</v>
      </c>
      <c r="H29" s="561" t="s">
        <v>236</v>
      </c>
      <c r="I29" s="306" t="s">
        <v>163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190</v>
      </c>
      <c r="F30" s="515" t="s">
        <v>190</v>
      </c>
      <c r="G30" s="452" t="s">
        <v>54</v>
      </c>
      <c r="H30" s="561" t="s">
        <v>236</v>
      </c>
      <c r="I30" s="306" t="s">
        <v>163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237</v>
      </c>
      <c r="F31" s="515" t="s">
        <v>190</v>
      </c>
      <c r="G31" s="452" t="s">
        <v>54</v>
      </c>
      <c r="H31" s="561" t="s">
        <v>236</v>
      </c>
      <c r="I31" s="306" t="s">
        <v>163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237</v>
      </c>
      <c r="F32" s="515" t="s">
        <v>190</v>
      </c>
      <c r="G32" s="452" t="s">
        <v>54</v>
      </c>
      <c r="H32" s="561" t="s">
        <v>236</v>
      </c>
      <c r="I32" s="306" t="s">
        <v>163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237</v>
      </c>
      <c r="F33" s="515" t="s">
        <v>190</v>
      </c>
      <c r="G33" s="452" t="s">
        <v>54</v>
      </c>
      <c r="H33" s="561" t="s">
        <v>238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220</v>
      </c>
      <c r="F12" s="515" t="s">
        <v>220</v>
      </c>
      <c r="G12" s="515" t="s">
        <v>220</v>
      </c>
      <c r="H12" s="515" t="s">
        <v>220</v>
      </c>
      <c r="I12" s="515" t="s">
        <v>220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220</v>
      </c>
      <c r="G13" s="515" t="s">
        <v>220</v>
      </c>
      <c r="H13" s="515" t="s">
        <v>220</v>
      </c>
      <c r="I13" s="515" t="s">
        <v>220</v>
      </c>
      <c r="J13" s="583" t="s">
        <v>243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</v>
      </c>
      <c r="F14" s="515" t="s">
        <v>67</v>
      </c>
      <c r="G14" s="515" t="s">
        <v>244</v>
      </c>
      <c r="H14" s="585" t="s">
        <v>220</v>
      </c>
      <c r="I14" s="515" t="s">
        <v>220</v>
      </c>
      <c r="J14" s="583" t="s">
        <v>243</v>
      </c>
      <c r="K14" s="583" t="s">
        <v>243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</v>
      </c>
      <c r="F15" s="515" t="s">
        <v>67</v>
      </c>
      <c r="G15" s="515" t="s">
        <v>244</v>
      </c>
      <c r="H15" s="585" t="s">
        <v>220</v>
      </c>
      <c r="I15" s="515" t="s">
        <v>220</v>
      </c>
      <c r="J15" s="583" t="s">
        <v>243</v>
      </c>
      <c r="K15" s="583" t="s">
        <v>243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</v>
      </c>
      <c r="F16" s="452" t="s">
        <v>67</v>
      </c>
      <c r="G16" s="515" t="s">
        <v>244</v>
      </c>
      <c r="H16" s="585" t="s">
        <v>220</v>
      </c>
      <c r="I16" s="452" t="s">
        <v>65</v>
      </c>
      <c r="J16" s="583" t="s">
        <v>243</v>
      </c>
      <c r="K16" s="583" t="s">
        <v>243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</v>
      </c>
      <c r="F17" s="515" t="s">
        <v>245</v>
      </c>
      <c r="G17" s="515" t="s">
        <v>244</v>
      </c>
      <c r="H17" s="585" t="s">
        <v>220</v>
      </c>
      <c r="I17" s="452" t="s">
        <v>65</v>
      </c>
      <c r="J17" s="583" t="s">
        <v>243</v>
      </c>
      <c r="K17" s="583" t="s">
        <v>243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245</v>
      </c>
      <c r="G18" s="515" t="s">
        <v>246</v>
      </c>
      <c r="H18" s="585" t="s">
        <v>163</v>
      </c>
      <c r="I18" s="452" t="s">
        <v>247</v>
      </c>
      <c r="J18" s="583" t="s">
        <v>243</v>
      </c>
      <c r="K18" s="583" t="s">
        <v>243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248</v>
      </c>
      <c r="F19" s="515" t="s">
        <v>245</v>
      </c>
      <c r="G19" s="515" t="s">
        <v>244</v>
      </c>
      <c r="H19" s="585" t="s">
        <v>163</v>
      </c>
      <c r="I19" s="452" t="s">
        <v>247</v>
      </c>
      <c r="J19" s="583" t="s">
        <v>243</v>
      </c>
      <c r="K19" s="583" t="s">
        <v>243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248</v>
      </c>
      <c r="F20" s="515" t="s">
        <v>245</v>
      </c>
      <c r="G20" s="515" t="s">
        <v>244</v>
      </c>
      <c r="H20" s="585" t="s">
        <v>163</v>
      </c>
      <c r="I20" s="452" t="s">
        <v>247</v>
      </c>
      <c r="J20" s="583" t="s">
        <v>243</v>
      </c>
      <c r="K20" s="583" t="s">
        <v>243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249</v>
      </c>
      <c r="F21" s="515" t="s">
        <v>250</v>
      </c>
      <c r="G21" s="452" t="s">
        <v>244</v>
      </c>
      <c r="H21" s="585" t="s">
        <v>251</v>
      </c>
      <c r="I21" s="452" t="s">
        <v>252</v>
      </c>
      <c r="J21" s="583" t="s">
        <v>243</v>
      </c>
      <c r="K21" s="583" t="s">
        <v>243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253</v>
      </c>
      <c r="F22" s="515" t="s">
        <v>254</v>
      </c>
      <c r="G22" s="452" t="s">
        <v>255</v>
      </c>
      <c r="H22" s="585" t="s">
        <v>256</v>
      </c>
      <c r="I22" s="585" t="s">
        <v>257</v>
      </c>
      <c r="J22" s="583" t="s">
        <v>243</v>
      </c>
      <c r="K22" s="583" t="s">
        <v>243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253</v>
      </c>
      <c r="F23" s="515" t="s">
        <v>258</v>
      </c>
      <c r="G23" s="452" t="s">
        <v>255</v>
      </c>
      <c r="H23" s="585" t="s">
        <v>256</v>
      </c>
      <c r="I23" s="585" t="s">
        <v>257</v>
      </c>
      <c r="J23" s="583" t="s">
        <v>243</v>
      </c>
      <c r="K23" s="583" t="s">
        <v>243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259</v>
      </c>
      <c r="F24" s="515" t="s">
        <v>258</v>
      </c>
      <c r="G24" s="452" t="s">
        <v>260</v>
      </c>
      <c r="H24" s="585" t="s">
        <v>261</v>
      </c>
      <c r="I24" s="585" t="s">
        <v>257</v>
      </c>
      <c r="J24" s="583" t="s">
        <v>188</v>
      </c>
      <c r="K24" s="583" t="s">
        <v>243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259</v>
      </c>
      <c r="F25" s="515" t="s">
        <v>258</v>
      </c>
      <c r="G25" s="452" t="s">
        <v>260</v>
      </c>
      <c r="H25" s="585" t="s">
        <v>261</v>
      </c>
      <c r="I25" s="585" t="s">
        <v>262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</v>
      </c>
      <c r="F26" s="515" t="s">
        <v>263</v>
      </c>
      <c r="G26" s="452" t="s">
        <v>264</v>
      </c>
      <c r="H26" s="585" t="s">
        <v>261</v>
      </c>
      <c r="I26" s="585" t="s">
        <v>265</v>
      </c>
      <c r="J26" s="583" t="s">
        <v>243</v>
      </c>
      <c r="K26" s="583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266</v>
      </c>
      <c r="F27" s="515" t="s">
        <v>267</v>
      </c>
      <c r="G27" s="452" t="s">
        <v>268</v>
      </c>
      <c r="H27" s="585" t="s">
        <v>261</v>
      </c>
      <c r="I27" s="585" t="s">
        <v>269</v>
      </c>
      <c r="J27" s="583" t="s">
        <v>243</v>
      </c>
      <c r="K27" s="583" t="s">
        <v>243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266</v>
      </c>
      <c r="F28" s="515" t="s">
        <v>267</v>
      </c>
      <c r="G28" s="452" t="s">
        <v>268</v>
      </c>
      <c r="H28" s="585" t="s">
        <v>270</v>
      </c>
      <c r="I28" s="585" t="s">
        <v>269</v>
      </c>
      <c r="J28" s="459" t="s">
        <v>243</v>
      </c>
      <c r="K28" s="583" t="s">
        <v>243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271</v>
      </c>
      <c r="F29" s="515" t="s">
        <v>267</v>
      </c>
      <c r="G29" s="452" t="s">
        <v>272</v>
      </c>
      <c r="H29" s="585" t="s">
        <v>270</v>
      </c>
      <c r="I29" s="585" t="s">
        <v>273</v>
      </c>
      <c r="J29" s="459" t="s">
        <v>243</v>
      </c>
      <c r="K29" s="459" t="s">
        <v>243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271</v>
      </c>
      <c r="F30" s="452" t="s">
        <v>68</v>
      </c>
      <c r="G30" s="452" t="s">
        <v>274</v>
      </c>
      <c r="H30" s="585" t="s">
        <v>275</v>
      </c>
      <c r="I30" s="585" t="s">
        <v>273</v>
      </c>
      <c r="J30" s="459" t="s">
        <v>243</v>
      </c>
      <c r="K30" s="459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276</v>
      </c>
      <c r="F31" s="452" t="s">
        <v>277</v>
      </c>
      <c r="G31" s="452" t="s">
        <v>274</v>
      </c>
      <c r="H31" s="585" t="s">
        <v>275</v>
      </c>
      <c r="I31" s="585" t="s">
        <v>273</v>
      </c>
      <c r="J31" s="459" t="s">
        <v>188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278</v>
      </c>
      <c r="F32" s="452" t="s">
        <v>277</v>
      </c>
      <c r="G32" s="452" t="s">
        <v>279</v>
      </c>
      <c r="H32" s="585" t="s">
        <v>275</v>
      </c>
      <c r="I32" s="585" t="s">
        <v>273</v>
      </c>
      <c r="J32" s="459" t="s">
        <v>188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280</v>
      </c>
      <c r="F33" s="452" t="s">
        <v>277</v>
      </c>
      <c r="G33" s="452" t="s">
        <v>281</v>
      </c>
      <c r="H33" s="585" t="s">
        <v>275</v>
      </c>
      <c r="I33" s="585" t="s">
        <v>273</v>
      </c>
      <c r="J33" s="583" t="s">
        <v>188</v>
      </c>
      <c r="K33" s="459" t="s">
        <v>188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282</v>
      </c>
      <c r="F34" s="586" t="s">
        <v>283</v>
      </c>
      <c r="G34" s="538" t="s">
        <v>281</v>
      </c>
      <c r="H34" s="538"/>
      <c r="I34" s="537" t="s">
        <v>110</v>
      </c>
      <c r="J34" s="583" t="s">
        <v>188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282</v>
      </c>
      <c r="F35" s="586" t="s">
        <v>283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282</v>
      </c>
      <c r="F36" s="586" t="s">
        <v>283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284</v>
      </c>
      <c r="F37" s="586" t="s">
        <v>283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284</v>
      </c>
      <c r="F38" s="586" t="s">
        <v>283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187</v>
      </c>
      <c r="F12" s="515" t="s">
        <v>187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187</v>
      </c>
      <c r="F13" s="515" t="s">
        <v>187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187</v>
      </c>
      <c r="F15" s="515" t="s">
        <v>286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187</v>
      </c>
      <c r="F16" s="515" t="s">
        <v>286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218</v>
      </c>
      <c r="F17" s="515" t="s">
        <v>286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286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227</v>
      </c>
      <c r="F19" s="515" t="s">
        <v>286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227</v>
      </c>
      <c r="F20" s="515" t="s">
        <v>286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227</v>
      </c>
      <c r="F21" s="515" t="s">
        <v>286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189</v>
      </c>
      <c r="F22" s="515" t="s">
        <v>287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288</v>
      </c>
      <c r="F23" s="515" t="s">
        <v>287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288</v>
      </c>
      <c r="F24" s="515" t="s">
        <v>289</v>
      </c>
      <c r="G24" s="515"/>
      <c r="H24" s="515"/>
      <c r="I24" s="515" t="s">
        <v>67</v>
      </c>
      <c r="J24" s="458"/>
      <c r="K24" s="460"/>
      <c r="L24" s="61"/>
      <c r="M24" s="416" t="s">
        <v>290</v>
      </c>
      <c r="N24" s="565">
        <f>COUNTIF(E7:K44, "*Wei Jun*")/2</f>
        <v>4.5</v>
      </c>
      <c r="O24" s="550"/>
      <c r="P24" s="199"/>
      <c r="Q24" s="416" t="s">
        <v>290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289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288</v>
      </c>
      <c r="F26" s="515" t="s">
        <v>289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288</v>
      </c>
      <c r="F27" s="515" t="s">
        <v>289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291</v>
      </c>
      <c r="F28" s="515" t="s">
        <v>291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291</v>
      </c>
      <c r="F29" s="515" t="s">
        <v>292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293</v>
      </c>
      <c r="F30" s="515" t="s">
        <v>292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293</v>
      </c>
      <c r="F31" s="515" t="s">
        <v>294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293</v>
      </c>
      <c r="F32" s="515" t="s">
        <v>294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293</v>
      </c>
      <c r="F33" s="515" t="s">
        <v>294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296</v>
      </c>
      <c r="F6" s="282" t="s">
        <v>296</v>
      </c>
      <c r="G6" s="282" t="s">
        <v>296</v>
      </c>
      <c r="H6" s="282" t="s">
        <v>296</v>
      </c>
      <c r="I6" s="282" t="s">
        <v>296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297</v>
      </c>
      <c r="F12" s="515" t="s">
        <v>297</v>
      </c>
      <c r="G12" s="515" t="s">
        <v>297</v>
      </c>
      <c r="H12" s="515" t="s">
        <v>297</v>
      </c>
      <c r="I12" s="515" t="s">
        <v>297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297</v>
      </c>
      <c r="F13" s="515" t="s">
        <v>297</v>
      </c>
      <c r="G13" s="515" t="s">
        <v>297</v>
      </c>
      <c r="H13" s="515" t="s">
        <v>297</v>
      </c>
      <c r="I13" s="515" t="s">
        <v>297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298</v>
      </c>
      <c r="G14" s="515" t="s">
        <v>297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299</v>
      </c>
      <c r="G15" s="515" t="s">
        <v>214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299</v>
      </c>
      <c r="G16" s="515" t="s">
        <v>214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300</v>
      </c>
      <c r="F17" s="515" t="s">
        <v>299</v>
      </c>
      <c r="G17" s="515" t="s">
        <v>214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297</v>
      </c>
      <c r="F18" s="515" t="s">
        <v>299</v>
      </c>
      <c r="G18" s="452" t="s">
        <v>220</v>
      </c>
      <c r="H18" s="261" t="s">
        <v>68</v>
      </c>
      <c r="I18" s="452" t="s">
        <v>238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301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297</v>
      </c>
      <c r="F19" s="515" t="s">
        <v>299</v>
      </c>
      <c r="G19" s="452" t="s">
        <v>220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297</v>
      </c>
      <c r="F20" s="515" t="s">
        <v>299</v>
      </c>
      <c r="G20" s="452" t="s">
        <v>302</v>
      </c>
      <c r="H20" s="261" t="s">
        <v>68</v>
      </c>
      <c r="I20" s="452" t="s">
        <v>238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303</v>
      </c>
      <c r="F21" s="515" t="s">
        <v>299</v>
      </c>
      <c r="G21" s="452" t="s">
        <v>304</v>
      </c>
      <c r="H21" s="261" t="s">
        <v>68</v>
      </c>
      <c r="I21" s="452" t="s">
        <v>238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305</v>
      </c>
      <c r="F22" s="515" t="s">
        <v>299</v>
      </c>
      <c r="G22" s="452" t="s">
        <v>304</v>
      </c>
      <c r="H22" s="261" t="s">
        <v>306</v>
      </c>
      <c r="I22" s="452" t="s">
        <v>238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299</v>
      </c>
      <c r="G23" s="452" t="s">
        <v>304</v>
      </c>
      <c r="H23" s="261" t="s">
        <v>306</v>
      </c>
      <c r="I23" s="452" t="s">
        <v>238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299</v>
      </c>
      <c r="G24" s="452" t="s">
        <v>304</v>
      </c>
      <c r="H24" s="515" t="s">
        <v>57</v>
      </c>
      <c r="I24" s="452" t="s">
        <v>238</v>
      </c>
      <c r="J24" s="458"/>
      <c r="K24" s="460"/>
      <c r="L24" s="61"/>
      <c r="M24" s="416" t="s">
        <v>290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308</v>
      </c>
      <c r="F25" s="515" t="s">
        <v>287</v>
      </c>
      <c r="G25" s="452" t="s">
        <v>304</v>
      </c>
      <c r="H25" s="515" t="s">
        <v>57</v>
      </c>
      <c r="I25" s="452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308</v>
      </c>
      <c r="F26" s="515" t="s">
        <v>287</v>
      </c>
      <c r="G26" s="452" t="s">
        <v>309</v>
      </c>
      <c r="H26" s="515" t="s">
        <v>57</v>
      </c>
      <c r="I26" s="452" t="s">
        <v>238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452" t="s">
        <v>309</v>
      </c>
      <c r="H27" s="515" t="s">
        <v>57</v>
      </c>
      <c r="I27" s="452" t="s">
        <v>238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311</v>
      </c>
      <c r="G28" s="452" t="s">
        <v>313</v>
      </c>
      <c r="H28" s="515" t="s">
        <v>57</v>
      </c>
      <c r="I28" s="306" t="s">
        <v>238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311</v>
      </c>
      <c r="G29" s="452" t="s">
        <v>313</v>
      </c>
      <c r="H29" s="261" t="s">
        <v>238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65</v>
      </c>
      <c r="G30" s="452" t="s">
        <v>314</v>
      </c>
      <c r="H30" s="261" t="s">
        <v>238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309</v>
      </c>
      <c r="G31" s="452" t="s">
        <v>316</v>
      </c>
      <c r="H31" s="261" t="s">
        <v>238</v>
      </c>
      <c r="I31" s="306" t="s">
        <v>317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309</v>
      </c>
      <c r="G32" s="452" t="s">
        <v>316</v>
      </c>
      <c r="H32" s="261" t="s">
        <v>238</v>
      </c>
      <c r="I32" s="306" t="s">
        <v>317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309</v>
      </c>
      <c r="G33" s="452" t="s">
        <v>318</v>
      </c>
      <c r="H33" s="261" t="s">
        <v>238</v>
      </c>
      <c r="I33" s="306" t="s">
        <v>317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320</v>
      </c>
      <c r="F6" s="282" t="s">
        <v>321</v>
      </c>
      <c r="G6" s="282" t="s">
        <v>321</v>
      </c>
      <c r="H6" s="282" t="s">
        <v>321</v>
      </c>
      <c r="I6" s="282" t="s">
        <v>321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224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322</v>
      </c>
      <c r="F12" s="515" t="s">
        <v>323</v>
      </c>
      <c r="G12" s="515" t="s">
        <v>323</v>
      </c>
      <c r="H12" s="515" t="s">
        <v>323</v>
      </c>
      <c r="I12" s="515" t="s">
        <v>323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322</v>
      </c>
      <c r="F13" s="515" t="s">
        <v>323</v>
      </c>
      <c r="G13" s="515" t="s">
        <v>323</v>
      </c>
      <c r="H13" s="515" t="s">
        <v>323</v>
      </c>
      <c r="I13" s="515" t="s">
        <v>323</v>
      </c>
      <c r="J13" s="458"/>
      <c r="K13" s="459" t="s">
        <v>188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324</v>
      </c>
      <c r="G14" s="515" t="s">
        <v>325</v>
      </c>
      <c r="H14" s="261" t="s">
        <v>323</v>
      </c>
      <c r="I14" s="452" t="s">
        <v>325</v>
      </c>
      <c r="J14" s="458"/>
      <c r="K14" s="460" t="s">
        <v>188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326</v>
      </c>
      <c r="F15" s="515" t="s">
        <v>324</v>
      </c>
      <c r="G15" s="515" t="s">
        <v>325</v>
      </c>
      <c r="H15" s="261" t="s">
        <v>323</v>
      </c>
      <c r="I15" s="452" t="s">
        <v>325</v>
      </c>
      <c r="J15" s="458"/>
      <c r="K15" s="460" t="s">
        <v>188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326</v>
      </c>
      <c r="F16" s="515" t="s">
        <v>324</v>
      </c>
      <c r="G16" s="515" t="s">
        <v>325</v>
      </c>
      <c r="H16" s="261" t="s">
        <v>323</v>
      </c>
      <c r="I16" s="452" t="s">
        <v>325</v>
      </c>
      <c r="J16" s="458" t="s">
        <v>327</v>
      </c>
      <c r="K16" s="460" t="s">
        <v>188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328</v>
      </c>
      <c r="F17" s="515" t="s">
        <v>324</v>
      </c>
      <c r="G17" s="515" t="s">
        <v>325</v>
      </c>
      <c r="H17" s="261" t="s">
        <v>323</v>
      </c>
      <c r="I17" s="452" t="s">
        <v>325</v>
      </c>
      <c r="J17" s="458" t="s">
        <v>327</v>
      </c>
      <c r="K17" s="460" t="s">
        <v>188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57</v>
      </c>
      <c r="G18" s="452" t="s">
        <v>67</v>
      </c>
      <c r="H18" s="261" t="s">
        <v>323</v>
      </c>
      <c r="I18" s="452" t="s">
        <v>325</v>
      </c>
      <c r="J18" s="458" t="s">
        <v>329</v>
      </c>
      <c r="K18" s="460" t="s">
        <v>188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324</v>
      </c>
      <c r="G19" s="452" t="s">
        <v>328</v>
      </c>
      <c r="H19" s="261" t="s">
        <v>323</v>
      </c>
      <c r="I19" s="452" t="s">
        <v>330</v>
      </c>
      <c r="J19" s="458" t="s">
        <v>329</v>
      </c>
      <c r="K19" s="460" t="s">
        <v>188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331</v>
      </c>
      <c r="F20" s="515" t="s">
        <v>325</v>
      </c>
      <c r="G20" s="452" t="s">
        <v>332</v>
      </c>
      <c r="H20" s="261" t="s">
        <v>68</v>
      </c>
      <c r="I20" s="452" t="s">
        <v>57</v>
      </c>
      <c r="J20" s="458" t="s">
        <v>329</v>
      </c>
      <c r="K20" s="460" t="s">
        <v>188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331</v>
      </c>
      <c r="F21" s="515" t="s">
        <v>323</v>
      </c>
      <c r="G21" s="452" t="s">
        <v>332</v>
      </c>
      <c r="H21" s="261" t="s">
        <v>68</v>
      </c>
      <c r="I21" s="452" t="s">
        <v>333</v>
      </c>
      <c r="J21" s="458" t="s">
        <v>334</v>
      </c>
      <c r="K21" s="460" t="s">
        <v>188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331</v>
      </c>
      <c r="F22" s="515" t="s">
        <v>323</v>
      </c>
      <c r="G22" s="452" t="s">
        <v>332</v>
      </c>
      <c r="H22" s="561" t="s">
        <v>70</v>
      </c>
      <c r="I22" s="452" t="s">
        <v>333</v>
      </c>
      <c r="J22" s="458" t="s">
        <v>334</v>
      </c>
      <c r="K22" s="460" t="s">
        <v>188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331</v>
      </c>
      <c r="F23" s="515" t="s">
        <v>323</v>
      </c>
      <c r="G23" s="452" t="s">
        <v>335</v>
      </c>
      <c r="H23" s="561" t="s">
        <v>70</v>
      </c>
      <c r="I23" s="452" t="s">
        <v>336</v>
      </c>
      <c r="J23" s="458" t="s">
        <v>334</v>
      </c>
      <c r="K23" s="460" t="s">
        <v>188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337</v>
      </c>
      <c r="F24" s="515" t="s">
        <v>323</v>
      </c>
      <c r="G24" s="452" t="s">
        <v>338</v>
      </c>
      <c r="H24" s="561" t="s">
        <v>70</v>
      </c>
      <c r="I24" s="452" t="s">
        <v>336</v>
      </c>
      <c r="J24" s="458" t="s">
        <v>339</v>
      </c>
      <c r="K24" s="460" t="s">
        <v>188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323</v>
      </c>
      <c r="G25" s="452" t="s">
        <v>70</v>
      </c>
      <c r="H25" s="561" t="s">
        <v>70</v>
      </c>
      <c r="I25" s="452" t="s">
        <v>336</v>
      </c>
      <c r="J25" s="458" t="s">
        <v>340</v>
      </c>
      <c r="K25" s="460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323</v>
      </c>
      <c r="G26" s="452" t="s">
        <v>57</v>
      </c>
      <c r="H26" s="561" t="s">
        <v>70</v>
      </c>
      <c r="I26" s="452" t="s">
        <v>57</v>
      </c>
      <c r="J26" s="458" t="s">
        <v>340</v>
      </c>
      <c r="K26" s="460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323</v>
      </c>
      <c r="G27" s="452" t="s">
        <v>57</v>
      </c>
      <c r="H27" s="561" t="s">
        <v>70</v>
      </c>
      <c r="I27" s="452" t="s">
        <v>342</v>
      </c>
      <c r="J27" s="458" t="s">
        <v>340</v>
      </c>
      <c r="K27" s="460" t="s">
        <v>188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341</v>
      </c>
      <c r="F28" s="452" t="s">
        <v>343</v>
      </c>
      <c r="G28" s="452" t="s">
        <v>328</v>
      </c>
      <c r="H28" s="561" t="s">
        <v>67</v>
      </c>
      <c r="I28" s="452" t="s">
        <v>67</v>
      </c>
      <c r="J28" s="458" t="s">
        <v>340</v>
      </c>
      <c r="K28" s="460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341</v>
      </c>
      <c r="F29" s="452" t="s">
        <v>343</v>
      </c>
      <c r="G29" s="452" t="s">
        <v>328</v>
      </c>
      <c r="H29" s="561" t="s">
        <v>323</v>
      </c>
      <c r="I29" s="452" t="s">
        <v>323</v>
      </c>
      <c r="J29" s="458" t="s">
        <v>340</v>
      </c>
      <c r="K29" s="460" t="s">
        <v>188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341</v>
      </c>
      <c r="F30" s="452" t="s">
        <v>343</v>
      </c>
      <c r="G30" s="452" t="s">
        <v>328</v>
      </c>
      <c r="H30" s="561" t="s">
        <v>344</v>
      </c>
      <c r="I30" s="452" t="s">
        <v>70</v>
      </c>
      <c r="J30" s="458" t="s">
        <v>340</v>
      </c>
      <c r="K30" s="460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343</v>
      </c>
      <c r="F31" s="452" t="s">
        <v>343</v>
      </c>
      <c r="G31" s="452" t="s">
        <v>70</v>
      </c>
      <c r="H31" s="561" t="s">
        <v>344</v>
      </c>
      <c r="I31" s="452" t="s">
        <v>345</v>
      </c>
      <c r="J31" s="458" t="s">
        <v>340</v>
      </c>
      <c r="K31" s="460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343</v>
      </c>
      <c r="F32" s="452" t="s">
        <v>343</v>
      </c>
      <c r="G32" s="452" t="s">
        <v>70</v>
      </c>
      <c r="H32" s="561" t="s">
        <v>344</v>
      </c>
      <c r="I32" s="452" t="s">
        <v>345</v>
      </c>
      <c r="J32" s="458" t="s">
        <v>340</v>
      </c>
      <c r="K32" s="460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343</v>
      </c>
      <c r="F33" s="452" t="s">
        <v>343</v>
      </c>
      <c r="G33" s="452" t="s">
        <v>70</v>
      </c>
      <c r="H33" s="561" t="s">
        <v>344</v>
      </c>
      <c r="I33" s="452" t="s">
        <v>346</v>
      </c>
      <c r="J33" s="458" t="s">
        <v>340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343</v>
      </c>
      <c r="J34" s="458" t="s">
        <v>340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343</v>
      </c>
      <c r="J35" s="458" t="s">
        <v>340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343</v>
      </c>
      <c r="J36" s="458" t="s">
        <v>340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339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339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339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339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348</v>
      </c>
      <c r="F7" s="515" t="s">
        <v>348</v>
      </c>
      <c r="G7" s="515" t="s">
        <v>348</v>
      </c>
      <c r="H7" s="515" t="s">
        <v>348</v>
      </c>
      <c r="I7" s="515" t="s">
        <v>348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213</v>
      </c>
      <c r="F12" s="515" t="s">
        <v>66</v>
      </c>
      <c r="G12" s="515" t="s">
        <v>213</v>
      </c>
      <c r="H12" s="515" t="s">
        <v>213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213</v>
      </c>
      <c r="F13" s="515" t="s">
        <v>66</v>
      </c>
      <c r="G13" s="515" t="s">
        <v>213</v>
      </c>
      <c r="H13" s="515" t="s">
        <v>213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351</v>
      </c>
      <c r="G14" s="515" t="s">
        <v>352</v>
      </c>
      <c r="H14" s="561" t="s">
        <v>352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227</v>
      </c>
      <c r="F15" s="515" t="s">
        <v>351</v>
      </c>
      <c r="G15" s="515" t="s">
        <v>353</v>
      </c>
      <c r="H15" s="561" t="s">
        <v>352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227</v>
      </c>
      <c r="F16" s="515" t="s">
        <v>351</v>
      </c>
      <c r="G16" s="515" t="s">
        <v>353</v>
      </c>
      <c r="H16" s="561" t="s">
        <v>352</v>
      </c>
      <c r="I16" s="452" t="s">
        <v>338</v>
      </c>
      <c r="J16" s="458" t="s">
        <v>354</v>
      </c>
      <c r="K16" s="460" t="s">
        <v>355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356</v>
      </c>
      <c r="F17" s="515" t="s">
        <v>351</v>
      </c>
      <c r="G17" s="515" t="s">
        <v>353</v>
      </c>
      <c r="H17" s="561" t="s">
        <v>357</v>
      </c>
      <c r="I17" s="452" t="s">
        <v>338</v>
      </c>
      <c r="J17" s="458" t="s">
        <v>354</v>
      </c>
      <c r="K17" s="460" t="s">
        <v>355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351</v>
      </c>
      <c r="G18" s="452" t="s">
        <v>328</v>
      </c>
      <c r="H18" s="561" t="s">
        <v>220</v>
      </c>
      <c r="I18" s="452" t="s">
        <v>338</v>
      </c>
      <c r="J18" s="458" t="s">
        <v>354</v>
      </c>
      <c r="K18" s="460" t="s">
        <v>355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218</v>
      </c>
      <c r="F19" s="515" t="s">
        <v>358</v>
      </c>
      <c r="G19" s="452" t="s">
        <v>67</v>
      </c>
      <c r="H19" s="561" t="s">
        <v>311</v>
      </c>
      <c r="I19" s="452" t="s">
        <v>343</v>
      </c>
      <c r="J19" s="458" t="s">
        <v>354</v>
      </c>
      <c r="K19" s="460" t="s">
        <v>359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358</v>
      </c>
      <c r="G20" s="452" t="s">
        <v>67</v>
      </c>
      <c r="H20" s="561" t="s">
        <v>360</v>
      </c>
      <c r="I20" s="452" t="s">
        <v>343</v>
      </c>
      <c r="J20" s="458" t="s">
        <v>354</v>
      </c>
      <c r="K20" s="460" t="s">
        <v>359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352</v>
      </c>
      <c r="I21" s="452" t="s">
        <v>343</v>
      </c>
      <c r="J21" s="458" t="s">
        <v>354</v>
      </c>
      <c r="K21" s="460" t="s">
        <v>359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66</v>
      </c>
      <c r="G22" s="452" t="s">
        <v>67</v>
      </c>
      <c r="H22" s="561" t="s">
        <v>361</v>
      </c>
      <c r="I22" s="452" t="s">
        <v>343</v>
      </c>
      <c r="J22" s="458" t="s">
        <v>354</v>
      </c>
      <c r="K22" s="460" t="s">
        <v>359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218</v>
      </c>
      <c r="F23" s="515" t="s">
        <v>66</v>
      </c>
      <c r="G23" s="452" t="s">
        <v>338</v>
      </c>
      <c r="H23" s="452" t="s">
        <v>352</v>
      </c>
      <c r="I23" s="452" t="s">
        <v>343</v>
      </c>
      <c r="J23" s="458" t="s">
        <v>354</v>
      </c>
      <c r="K23" s="460" t="s">
        <v>359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66</v>
      </c>
      <c r="G24" s="452" t="s">
        <v>338</v>
      </c>
      <c r="H24" s="452" t="s">
        <v>362</v>
      </c>
      <c r="I24" s="452" t="s">
        <v>343</v>
      </c>
      <c r="J24" s="458" t="s">
        <v>354</v>
      </c>
      <c r="K24" s="460" t="s">
        <v>359</v>
      </c>
      <c r="L24" s="61"/>
      <c r="M24" s="416" t="s">
        <v>290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356</v>
      </c>
      <c r="F25" s="515" t="s">
        <v>59</v>
      </c>
      <c r="G25" s="452" t="s">
        <v>338</v>
      </c>
      <c r="H25" s="452" t="s">
        <v>362</v>
      </c>
      <c r="I25" s="452" t="s">
        <v>343</v>
      </c>
      <c r="J25" s="458" t="s">
        <v>354</v>
      </c>
      <c r="K25" s="460" t="s">
        <v>359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59</v>
      </c>
      <c r="G26" s="452" t="s">
        <v>363</v>
      </c>
      <c r="H26" s="452" t="s">
        <v>362</v>
      </c>
      <c r="I26" s="452" t="s">
        <v>61</v>
      </c>
      <c r="J26" s="458" t="s">
        <v>354</v>
      </c>
      <c r="K26" s="460" t="s">
        <v>359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227</v>
      </c>
      <c r="F27" s="515" t="s">
        <v>364</v>
      </c>
      <c r="G27" s="452" t="s">
        <v>365</v>
      </c>
      <c r="H27" s="452" t="s">
        <v>366</v>
      </c>
      <c r="I27" s="452" t="s">
        <v>61</v>
      </c>
      <c r="J27" s="458" t="s">
        <v>354</v>
      </c>
      <c r="K27" s="460" t="s">
        <v>359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367</v>
      </c>
      <c r="F28" s="515" t="s">
        <v>364</v>
      </c>
      <c r="G28" s="452" t="s">
        <v>365</v>
      </c>
      <c r="H28" s="561" t="s">
        <v>368</v>
      </c>
      <c r="I28" s="452" t="s">
        <v>70</v>
      </c>
      <c r="J28" s="458" t="s">
        <v>354</v>
      </c>
      <c r="K28" s="460" t="s">
        <v>359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365</v>
      </c>
      <c r="F29" s="515" t="s">
        <v>364</v>
      </c>
      <c r="G29" s="452" t="s">
        <v>365</v>
      </c>
      <c r="H29" s="561" t="s">
        <v>368</v>
      </c>
      <c r="I29" s="452" t="s">
        <v>70</v>
      </c>
      <c r="J29" s="458" t="s">
        <v>354</v>
      </c>
      <c r="K29" s="460" t="s">
        <v>359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365</v>
      </c>
      <c r="F30" s="515" t="s">
        <v>364</v>
      </c>
      <c r="G30" s="452" t="s">
        <v>365</v>
      </c>
      <c r="H30" s="561" t="s">
        <v>368</v>
      </c>
      <c r="I30" s="452" t="s">
        <v>368</v>
      </c>
      <c r="J30" s="458" t="s">
        <v>354</v>
      </c>
      <c r="K30" s="460" t="s">
        <v>359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515" t="s">
        <v>364</v>
      </c>
      <c r="G31" s="452" t="s">
        <v>365</v>
      </c>
      <c r="H31" s="561" t="s">
        <v>338</v>
      </c>
      <c r="I31" s="452" t="s">
        <v>368</v>
      </c>
      <c r="J31" s="458" t="s">
        <v>354</v>
      </c>
      <c r="K31" s="460" t="s">
        <v>359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515" t="s">
        <v>364</v>
      </c>
      <c r="G32" s="452" t="s">
        <v>365</v>
      </c>
      <c r="H32" s="561" t="s">
        <v>338</v>
      </c>
      <c r="I32" s="452" t="s">
        <v>368</v>
      </c>
      <c r="J32" s="458"/>
      <c r="K32" s="460" t="s">
        <v>359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515" t="s">
        <v>364</v>
      </c>
      <c r="G33" s="452" t="s">
        <v>365</v>
      </c>
      <c r="H33" s="561" t="s">
        <v>338</v>
      </c>
      <c r="I33" s="452" t="s">
        <v>368</v>
      </c>
      <c r="J33" s="458"/>
      <c r="K33" s="460" t="s">
        <v>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369</v>
      </c>
      <c r="F34" s="538"/>
      <c r="G34" s="538"/>
      <c r="H34" s="538"/>
      <c r="I34" s="537" t="s">
        <v>368</v>
      </c>
      <c r="J34" s="458"/>
      <c r="K34" s="460" t="s">
        <v>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369</v>
      </c>
      <c r="F35" s="353"/>
      <c r="G35" s="350"/>
      <c r="H35" s="538"/>
      <c r="I35" s="537"/>
      <c r="J35" s="458"/>
      <c r="K35" s="460" t="s">
        <v>359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369</v>
      </c>
      <c r="F36" s="353"/>
      <c r="G36" s="350"/>
      <c r="H36" s="538"/>
      <c r="I36" s="537"/>
      <c r="J36" s="458"/>
      <c r="K36" s="460" t="s">
        <v>359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369</v>
      </c>
      <c r="F37" s="353"/>
      <c r="G37" s="337"/>
      <c r="H37" s="538"/>
      <c r="I37" s="273"/>
      <c r="J37" s="458"/>
      <c r="K37" s="460" t="s">
        <v>355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369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369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369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371</v>
      </c>
      <c r="F5" s="223" t="s">
        <v>372</v>
      </c>
      <c r="G5" s="223" t="s">
        <v>373</v>
      </c>
      <c r="H5" s="223" t="s">
        <v>374</v>
      </c>
      <c r="I5" s="223" t="s">
        <v>375</v>
      </c>
      <c r="J5" s="223" t="s">
        <v>376</v>
      </c>
      <c r="K5" s="223" t="s">
        <v>377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378</v>
      </c>
      <c r="F6" s="282" t="s">
        <v>379</v>
      </c>
      <c r="G6" s="282" t="s">
        <v>378</v>
      </c>
      <c r="H6" s="282" t="s">
        <v>380</v>
      </c>
      <c r="I6" s="282" t="s">
        <v>378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381</v>
      </c>
      <c r="F7" s="515" t="s">
        <v>338</v>
      </c>
      <c r="G7" s="515" t="s">
        <v>381</v>
      </c>
      <c r="H7" s="560"/>
      <c r="I7" s="452" t="s">
        <v>381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381</v>
      </c>
      <c r="F8" s="515" t="s">
        <v>338</v>
      </c>
      <c r="G8" s="515" t="s">
        <v>381</v>
      </c>
      <c r="H8" s="560"/>
      <c r="I8" s="452" t="s">
        <v>381</v>
      </c>
      <c r="J8" s="458" t="s">
        <v>327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382</v>
      </c>
      <c r="F9" s="515" t="s">
        <v>363</v>
      </c>
      <c r="G9" s="515" t="s">
        <v>381</v>
      </c>
      <c r="H9" s="308"/>
      <c r="I9" s="452" t="s">
        <v>381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356</v>
      </c>
      <c r="F10" s="515" t="s">
        <v>363</v>
      </c>
      <c r="G10" s="515" t="s">
        <v>381</v>
      </c>
      <c r="H10" s="308"/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356</v>
      </c>
      <c r="F11" s="452" t="s">
        <v>383</v>
      </c>
      <c r="G11" s="515" t="s">
        <v>381</v>
      </c>
      <c r="H11" s="308"/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356</v>
      </c>
      <c r="F12" s="515" t="s">
        <v>384</v>
      </c>
      <c r="G12" s="515" t="s">
        <v>381</v>
      </c>
      <c r="H12" s="308"/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245</v>
      </c>
      <c r="F13" s="515" t="s">
        <v>384</v>
      </c>
      <c r="G13" s="452" t="s">
        <v>358</v>
      </c>
      <c r="H13" s="308"/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245</v>
      </c>
      <c r="F14" s="515" t="s">
        <v>384</v>
      </c>
      <c r="G14" s="452" t="s">
        <v>384</v>
      </c>
      <c r="H14" s="308"/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245</v>
      </c>
      <c r="F15" s="515" t="s">
        <v>384</v>
      </c>
      <c r="G15" s="452" t="s">
        <v>384</v>
      </c>
      <c r="H15" s="308"/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385</v>
      </c>
      <c r="F16" s="515" t="s">
        <v>384</v>
      </c>
      <c r="G16" s="452" t="s">
        <v>384</v>
      </c>
      <c r="H16" s="308"/>
      <c r="I16" s="452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385</v>
      </c>
      <c r="F17" s="515" t="s">
        <v>386</v>
      </c>
      <c r="G17" s="452" t="s">
        <v>384</v>
      </c>
      <c r="H17" s="308"/>
      <c r="I17" s="452" t="s">
        <v>387</v>
      </c>
      <c r="J17" s="458" t="s">
        <v>327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385</v>
      </c>
      <c r="F18" s="515" t="s">
        <v>388</v>
      </c>
      <c r="G18" s="452" t="s">
        <v>384</v>
      </c>
      <c r="H18" s="308"/>
      <c r="I18" s="452" t="s">
        <v>387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385</v>
      </c>
      <c r="F19" s="515" t="s">
        <v>388</v>
      </c>
      <c r="G19" s="452" t="s">
        <v>389</v>
      </c>
      <c r="H19" s="308"/>
      <c r="I19" s="452" t="s">
        <v>384</v>
      </c>
      <c r="J19" s="458" t="s">
        <v>327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385</v>
      </c>
      <c r="F20" s="515" t="s">
        <v>386</v>
      </c>
      <c r="G20" s="452" t="s">
        <v>338</v>
      </c>
      <c r="H20" s="308" t="s">
        <v>68</v>
      </c>
      <c r="I20" s="452" t="s">
        <v>387</v>
      </c>
      <c r="J20" s="458" t="s">
        <v>327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385</v>
      </c>
      <c r="F21" s="515" t="s">
        <v>386</v>
      </c>
      <c r="G21" s="452" t="s">
        <v>365</v>
      </c>
      <c r="H21" s="308" t="s">
        <v>239</v>
      </c>
      <c r="I21" s="452" t="s">
        <v>363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227</v>
      </c>
      <c r="F22" s="452" t="s">
        <v>390</v>
      </c>
      <c r="G22" s="452" t="s">
        <v>365</v>
      </c>
      <c r="H22" s="308" t="s">
        <v>267</v>
      </c>
      <c r="I22" s="452" t="s">
        <v>363</v>
      </c>
      <c r="J22" s="458" t="s">
        <v>327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391</v>
      </c>
      <c r="F23" s="452" t="s">
        <v>390</v>
      </c>
      <c r="G23" s="452" t="s">
        <v>392</v>
      </c>
      <c r="H23" s="308" t="s">
        <v>267</v>
      </c>
      <c r="I23" s="452" t="s">
        <v>363</v>
      </c>
      <c r="J23" s="458" t="s">
        <v>327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367</v>
      </c>
      <c r="F24" s="452" t="s">
        <v>390</v>
      </c>
      <c r="G24" s="452" t="s">
        <v>392</v>
      </c>
      <c r="H24" s="308" t="s">
        <v>267</v>
      </c>
      <c r="I24" s="452" t="s">
        <v>363</v>
      </c>
      <c r="J24" s="458" t="s">
        <v>327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367</v>
      </c>
      <c r="F25" s="452" t="s">
        <v>386</v>
      </c>
      <c r="G25" s="452" t="s">
        <v>368</v>
      </c>
      <c r="H25" s="308" t="s">
        <v>267</v>
      </c>
      <c r="I25" s="306" t="s">
        <v>393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367</v>
      </c>
      <c r="F26" s="452" t="s">
        <v>343</v>
      </c>
      <c r="G26" s="452" t="s">
        <v>368</v>
      </c>
      <c r="H26" s="308" t="s">
        <v>267</v>
      </c>
      <c r="I26" s="306" t="s">
        <v>393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367</v>
      </c>
      <c r="F27" s="452" t="s">
        <v>343</v>
      </c>
      <c r="G27" s="452" t="s">
        <v>363</v>
      </c>
      <c r="H27" s="308" t="s">
        <v>267</v>
      </c>
      <c r="I27" s="306" t="s">
        <v>393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367</v>
      </c>
      <c r="F28" s="452" t="s">
        <v>338</v>
      </c>
      <c r="G28" s="452" t="s">
        <v>363</v>
      </c>
      <c r="H28" s="308" t="s">
        <v>267</v>
      </c>
      <c r="I28" s="306" t="s">
        <v>393</v>
      </c>
      <c r="J28" s="458" t="s">
        <v>327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363</v>
      </c>
      <c r="H29" s="308" t="s">
        <v>267</v>
      </c>
      <c r="I29" s="537" t="s">
        <v>368</v>
      </c>
      <c r="J29" s="458" t="s">
        <v>327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267</v>
      </c>
      <c r="I30" s="537" t="s">
        <v>368</v>
      </c>
      <c r="J30" s="458" t="s">
        <v>327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267</v>
      </c>
      <c r="I31" s="537"/>
      <c r="J31" s="458" t="s">
        <v>327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267</v>
      </c>
      <c r="I32" s="273"/>
      <c r="J32" s="458" t="s">
        <v>327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401</v>
      </c>
      <c r="H6" s="282" t="s">
        <v>401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193</v>
      </c>
      <c r="F7" s="515" t="s">
        <v>193</v>
      </c>
      <c r="G7" s="515" t="s">
        <v>193</v>
      </c>
      <c r="H7" s="515" t="s">
        <v>193</v>
      </c>
      <c r="I7" s="452" t="s">
        <v>193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193</v>
      </c>
      <c r="F8" s="515" t="s">
        <v>193</v>
      </c>
      <c r="G8" s="452" t="s">
        <v>193</v>
      </c>
      <c r="H8" s="515" t="s">
        <v>193</v>
      </c>
      <c r="I8" s="452" t="s">
        <v>193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187</v>
      </c>
      <c r="F9" s="515" t="s">
        <v>358</v>
      </c>
      <c r="G9" s="452" t="s">
        <v>343</v>
      </c>
      <c r="H9" s="452" t="s">
        <v>402</v>
      </c>
      <c r="I9" s="452" t="s">
        <v>403</v>
      </c>
      <c r="J9" s="460" t="s">
        <v>404</v>
      </c>
      <c r="K9" s="460" t="s">
        <v>404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187</v>
      </c>
      <c r="F10" s="515" t="s">
        <v>358</v>
      </c>
      <c r="G10" s="452" t="s">
        <v>343</v>
      </c>
      <c r="H10" s="452" t="s">
        <v>286</v>
      </c>
      <c r="I10" s="452" t="s">
        <v>343</v>
      </c>
      <c r="J10" s="460" t="s">
        <v>404</v>
      </c>
      <c r="K10" s="460" t="s">
        <v>404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358</v>
      </c>
      <c r="G11" s="452" t="s">
        <v>343</v>
      </c>
      <c r="H11" s="452" t="s">
        <v>286</v>
      </c>
      <c r="I11" s="452" t="s">
        <v>343</v>
      </c>
      <c r="J11" s="460" t="s">
        <v>404</v>
      </c>
      <c r="K11" s="460" t="s">
        <v>404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187</v>
      </c>
      <c r="F12" s="515" t="s">
        <v>358</v>
      </c>
      <c r="G12" s="452" t="s">
        <v>343</v>
      </c>
      <c r="H12" s="452" t="s">
        <v>187</v>
      </c>
      <c r="I12" s="452" t="s">
        <v>363</v>
      </c>
      <c r="J12" s="460" t="s">
        <v>404</v>
      </c>
      <c r="K12" s="460" t="s">
        <v>404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187</v>
      </c>
      <c r="F13" s="515" t="s">
        <v>358</v>
      </c>
      <c r="G13" s="452" t="s">
        <v>193</v>
      </c>
      <c r="H13" s="306" t="s">
        <v>405</v>
      </c>
      <c r="I13" s="452" t="s">
        <v>406</v>
      </c>
      <c r="J13" s="460" t="s">
        <v>404</v>
      </c>
      <c r="K13" s="460" t="s">
        <v>404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187</v>
      </c>
      <c r="F14" s="515" t="s">
        <v>358</v>
      </c>
      <c r="G14" s="452" t="s">
        <v>407</v>
      </c>
      <c r="H14" s="306" t="s">
        <v>405</v>
      </c>
      <c r="I14" s="452" t="s">
        <v>406</v>
      </c>
      <c r="J14" s="460" t="s">
        <v>404</v>
      </c>
      <c r="K14" s="460" t="s">
        <v>404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187</v>
      </c>
      <c r="F15" s="515" t="s">
        <v>358</v>
      </c>
      <c r="G15" s="452" t="s">
        <v>407</v>
      </c>
      <c r="H15" s="452" t="s">
        <v>408</v>
      </c>
      <c r="I15" s="452" t="s">
        <v>406</v>
      </c>
      <c r="J15" s="460" t="s">
        <v>404</v>
      </c>
      <c r="K15" s="460" t="s">
        <v>404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187</v>
      </c>
      <c r="F16" s="515" t="s">
        <v>358</v>
      </c>
      <c r="G16" s="452" t="s">
        <v>407</v>
      </c>
      <c r="H16" s="452" t="s">
        <v>408</v>
      </c>
      <c r="I16" s="452" t="s">
        <v>406</v>
      </c>
      <c r="J16" s="460" t="s">
        <v>404</v>
      </c>
      <c r="K16" s="460" t="s">
        <v>404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213</v>
      </c>
      <c r="G17" s="452" t="s">
        <v>407</v>
      </c>
      <c r="H17" s="452" t="s">
        <v>408</v>
      </c>
      <c r="I17" s="452" t="s">
        <v>409</v>
      </c>
      <c r="J17" s="460" t="s">
        <v>404</v>
      </c>
      <c r="K17" s="460" t="s">
        <v>404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187</v>
      </c>
      <c r="F18" s="452" t="s">
        <v>213</v>
      </c>
      <c r="G18" s="452" t="s">
        <v>407</v>
      </c>
      <c r="H18" s="452" t="s">
        <v>387</v>
      </c>
      <c r="I18" s="452" t="s">
        <v>409</v>
      </c>
      <c r="J18" s="460" t="s">
        <v>404</v>
      </c>
      <c r="K18" s="460" t="s">
        <v>410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187</v>
      </c>
      <c r="F19" s="452" t="s">
        <v>213</v>
      </c>
      <c r="G19" s="452" t="s">
        <v>363</v>
      </c>
      <c r="H19" s="452" t="s">
        <v>411</v>
      </c>
      <c r="I19" s="452" t="s">
        <v>409</v>
      </c>
      <c r="J19" s="460" t="s">
        <v>404</v>
      </c>
      <c r="K19" s="460" t="s">
        <v>410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187</v>
      </c>
      <c r="F20" s="452" t="s">
        <v>213</v>
      </c>
      <c r="G20" s="452" t="s">
        <v>363</v>
      </c>
      <c r="H20" s="452" t="s">
        <v>411</v>
      </c>
      <c r="I20" s="452" t="s">
        <v>409</v>
      </c>
      <c r="J20" s="460" t="s">
        <v>404</v>
      </c>
      <c r="K20" s="460" t="s">
        <v>410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187</v>
      </c>
      <c r="F21" s="452" t="s">
        <v>213</v>
      </c>
      <c r="G21" s="452" t="s">
        <v>363</v>
      </c>
      <c r="H21" s="452" t="s">
        <v>411</v>
      </c>
      <c r="I21" s="306" t="s">
        <v>385</v>
      </c>
      <c r="J21" s="460" t="s">
        <v>404</v>
      </c>
      <c r="K21" s="460" t="s">
        <v>410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187</v>
      </c>
      <c r="F22" s="452" t="s">
        <v>213</v>
      </c>
      <c r="G22" s="452" t="s">
        <v>363</v>
      </c>
      <c r="H22" s="452" t="s">
        <v>411</v>
      </c>
      <c r="I22" s="306" t="s">
        <v>384</v>
      </c>
      <c r="J22" s="460" t="s">
        <v>404</v>
      </c>
      <c r="K22" s="460" t="s">
        <v>410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187</v>
      </c>
      <c r="F23" s="452" t="s">
        <v>409</v>
      </c>
      <c r="G23" s="452" t="s">
        <v>364</v>
      </c>
      <c r="H23" s="452" t="s">
        <v>363</v>
      </c>
      <c r="I23" s="306" t="s">
        <v>387</v>
      </c>
      <c r="J23" s="460" t="s">
        <v>404</v>
      </c>
      <c r="K23" s="460" t="s">
        <v>410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358</v>
      </c>
      <c r="F24" s="452" t="s">
        <v>409</v>
      </c>
      <c r="G24" s="452" t="s">
        <v>364</v>
      </c>
      <c r="H24" s="452" t="s">
        <v>363</v>
      </c>
      <c r="I24" s="306" t="s">
        <v>387</v>
      </c>
      <c r="J24" s="460" t="s">
        <v>404</v>
      </c>
      <c r="K24" s="460" t="s">
        <v>404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358</v>
      </c>
      <c r="F25" s="452" t="s">
        <v>409</v>
      </c>
      <c r="G25" s="452" t="s">
        <v>364</v>
      </c>
      <c r="H25" s="452" t="s">
        <v>412</v>
      </c>
      <c r="I25" s="306" t="s">
        <v>387</v>
      </c>
      <c r="J25" s="460" t="s">
        <v>404</v>
      </c>
      <c r="K25" s="460" t="s">
        <v>404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358</v>
      </c>
      <c r="F26" s="452" t="s">
        <v>409</v>
      </c>
      <c r="G26" s="452" t="s">
        <v>364</v>
      </c>
      <c r="H26" s="452" t="s">
        <v>413</v>
      </c>
      <c r="I26" s="306" t="s">
        <v>387</v>
      </c>
      <c r="J26" s="460" t="s">
        <v>404</v>
      </c>
      <c r="K26" s="460" t="s">
        <v>404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358</v>
      </c>
      <c r="F27" s="452" t="s">
        <v>409</v>
      </c>
      <c r="G27" s="452" t="s">
        <v>414</v>
      </c>
      <c r="H27" s="213" t="s">
        <v>413</v>
      </c>
      <c r="I27" s="306" t="s">
        <v>387</v>
      </c>
      <c r="J27" s="460" t="s">
        <v>404</v>
      </c>
      <c r="K27" s="460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358</v>
      </c>
      <c r="F28" s="452" t="s">
        <v>409</v>
      </c>
      <c r="G28" s="452" t="s">
        <v>415</v>
      </c>
      <c r="H28" s="213" t="s">
        <v>413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416</v>
      </c>
      <c r="H29" s="539" t="s">
        <v>413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416</v>
      </c>
      <c r="H30" s="559" t="s">
        <v>413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416</v>
      </c>
      <c r="H31" s="559" t="s">
        <v>413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416</v>
      </c>
      <c r="H32" s="559" t="s">
        <v>413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304</v>
      </c>
      <c r="F7" s="452" t="s">
        <v>304</v>
      </c>
      <c r="G7" s="452" t="s">
        <v>304</v>
      </c>
      <c r="H7" s="452" t="s">
        <v>304</v>
      </c>
      <c r="I7" s="452" t="s">
        <v>304</v>
      </c>
      <c r="J7" s="458" t="s">
        <v>327</v>
      </c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304</v>
      </c>
      <c r="F8" s="452" t="s">
        <v>304</v>
      </c>
      <c r="G8" s="452" t="s">
        <v>425</v>
      </c>
      <c r="H8" s="452" t="s">
        <v>304</v>
      </c>
      <c r="I8" s="452" t="s">
        <v>304</v>
      </c>
      <c r="J8" s="458" t="s">
        <v>327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407</v>
      </c>
      <c r="G9" s="452" t="s">
        <v>358</v>
      </c>
      <c r="H9" s="452" t="s">
        <v>53</v>
      </c>
      <c r="I9" s="452" t="s">
        <v>363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358</v>
      </c>
      <c r="H10" s="452" t="s">
        <v>53</v>
      </c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3.5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297</v>
      </c>
      <c r="G11" s="452" t="s">
        <v>358</v>
      </c>
      <c r="H11" s="452" t="s">
        <v>407</v>
      </c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384</v>
      </c>
      <c r="F12" s="452" t="s">
        <v>297</v>
      </c>
      <c r="G12" s="452" t="s">
        <v>358</v>
      </c>
      <c r="H12" s="452" t="s">
        <v>407</v>
      </c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384</v>
      </c>
      <c r="F13" s="452" t="s">
        <v>297</v>
      </c>
      <c r="G13" s="452" t="s">
        <v>358</v>
      </c>
      <c r="H13" s="306" t="s">
        <v>384</v>
      </c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297</v>
      </c>
      <c r="G14" s="452" t="s">
        <v>358</v>
      </c>
      <c r="H14" s="306" t="s">
        <v>384</v>
      </c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297</v>
      </c>
      <c r="G15" s="452" t="s">
        <v>358</v>
      </c>
      <c r="H15" s="452" t="s">
        <v>53</v>
      </c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407</v>
      </c>
      <c r="F16" s="452" t="s">
        <v>297</v>
      </c>
      <c r="G16" s="452" t="s">
        <v>358</v>
      </c>
      <c r="H16" s="452" t="s">
        <v>385</v>
      </c>
      <c r="I16" s="306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407</v>
      </c>
      <c r="F17" s="452" t="s">
        <v>297</v>
      </c>
      <c r="G17" s="452" t="s">
        <v>358</v>
      </c>
      <c r="H17" s="452" t="s">
        <v>385</v>
      </c>
      <c r="I17" s="306" t="s">
        <v>426</v>
      </c>
      <c r="J17" s="458" t="s">
        <v>327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384</v>
      </c>
      <c r="F18" s="452" t="s">
        <v>297</v>
      </c>
      <c r="G18" s="452" t="s">
        <v>358</v>
      </c>
      <c r="H18" s="452" t="s">
        <v>263</v>
      </c>
      <c r="I18" s="306" t="s">
        <v>426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384</v>
      </c>
      <c r="F19" s="452" t="s">
        <v>427</v>
      </c>
      <c r="G19" s="452" t="s">
        <v>358</v>
      </c>
      <c r="H19" s="452" t="s">
        <v>263</v>
      </c>
      <c r="I19" s="306" t="s">
        <v>426</v>
      </c>
      <c r="J19" s="458" t="s">
        <v>327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384</v>
      </c>
      <c r="F20" s="452" t="s">
        <v>427</v>
      </c>
      <c r="G20" s="452" t="s">
        <v>358</v>
      </c>
      <c r="H20" s="452" t="s">
        <v>263</v>
      </c>
      <c r="I20" s="306" t="s">
        <v>426</v>
      </c>
      <c r="J20" s="458" t="s">
        <v>327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427</v>
      </c>
      <c r="G21" s="452" t="s">
        <v>428</v>
      </c>
      <c r="H21" s="452" t="s">
        <v>263</v>
      </c>
      <c r="I21" s="452" t="s">
        <v>53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429</v>
      </c>
      <c r="G22" s="452" t="s">
        <v>428</v>
      </c>
      <c r="H22" s="452" t="s">
        <v>263</v>
      </c>
      <c r="I22" s="452" t="s">
        <v>53</v>
      </c>
      <c r="J22" s="458" t="s">
        <v>327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193</v>
      </c>
      <c r="F23" s="452" t="s">
        <v>429</v>
      </c>
      <c r="G23" s="452" t="s">
        <v>428</v>
      </c>
      <c r="H23" s="452" t="s">
        <v>382</v>
      </c>
      <c r="I23" s="452" t="s">
        <v>53</v>
      </c>
      <c r="J23" s="458" t="s">
        <v>327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193</v>
      </c>
      <c r="F24" s="452" t="s">
        <v>429</v>
      </c>
      <c r="G24" s="452" t="s">
        <v>428</v>
      </c>
      <c r="H24" s="452" t="s">
        <v>363</v>
      </c>
      <c r="I24" s="452" t="s">
        <v>53</v>
      </c>
      <c r="J24" s="458" t="s">
        <v>327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429</v>
      </c>
      <c r="G25" s="452" t="s">
        <v>53</v>
      </c>
      <c r="H25" s="452" t="s">
        <v>363</v>
      </c>
      <c r="I25" s="452" t="s">
        <v>430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429</v>
      </c>
      <c r="G26" s="452" t="s">
        <v>431</v>
      </c>
      <c r="H26" s="452" t="s">
        <v>363</v>
      </c>
      <c r="I26" s="452" t="s">
        <v>430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429</v>
      </c>
      <c r="G27" s="452" t="s">
        <v>431</v>
      </c>
      <c r="H27" s="452" t="s">
        <v>53</v>
      </c>
      <c r="I27" s="452" t="s">
        <v>430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429</v>
      </c>
      <c r="G28" s="452" t="s">
        <v>431</v>
      </c>
      <c r="H28" s="452" t="s">
        <v>53</v>
      </c>
      <c r="I28" s="306" t="s">
        <v>364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434</v>
      </c>
      <c r="F6" s="282" t="s">
        <v>434</v>
      </c>
      <c r="G6" s="282" t="s">
        <v>434</v>
      </c>
      <c r="H6" s="282" t="s">
        <v>434</v>
      </c>
      <c r="I6" s="282" t="s">
        <v>434</v>
      </c>
      <c r="J6" s="237" t="s">
        <v>435</v>
      </c>
      <c r="K6" s="237" t="s">
        <v>435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427</v>
      </c>
      <c r="G7" s="452" t="s">
        <v>436</v>
      </c>
      <c r="H7" s="452" t="s">
        <v>436</v>
      </c>
      <c r="I7" s="452" t="s">
        <v>384</v>
      </c>
      <c r="J7" s="540" t="s">
        <v>437</v>
      </c>
      <c r="K7" s="540" t="s">
        <v>438</v>
      </c>
      <c r="L7" s="61"/>
      <c r="M7" s="414" t="s">
        <v>54</v>
      </c>
      <c r="N7" s="326">
        <f>COUNTIF(E7:K39, "*YZ*")/2</f>
        <v>3.5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436</v>
      </c>
      <c r="F8" s="452" t="s">
        <v>427</v>
      </c>
      <c r="G8" s="452" t="s">
        <v>436</v>
      </c>
      <c r="H8" s="452" t="s">
        <v>436</v>
      </c>
      <c r="I8" s="452" t="s">
        <v>384</v>
      </c>
      <c r="J8" s="540" t="s">
        <v>437</v>
      </c>
      <c r="K8" s="540" t="s">
        <v>438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384</v>
      </c>
      <c r="F9" s="452" t="s">
        <v>427</v>
      </c>
      <c r="G9" s="452" t="s">
        <v>68</v>
      </c>
      <c r="H9" s="452" t="s">
        <v>68</v>
      </c>
      <c r="I9" s="452" t="s">
        <v>384</v>
      </c>
      <c r="J9" s="540" t="s">
        <v>437</v>
      </c>
      <c r="K9" s="540" t="s">
        <v>438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358</v>
      </c>
      <c r="F10" s="452" t="s">
        <v>436</v>
      </c>
      <c r="G10" s="452" t="s">
        <v>68</v>
      </c>
      <c r="H10" s="452" t="s">
        <v>68</v>
      </c>
      <c r="I10" s="452" t="s">
        <v>384</v>
      </c>
      <c r="J10" s="540" t="s">
        <v>437</v>
      </c>
      <c r="K10" s="540" t="s">
        <v>438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358</v>
      </c>
      <c r="F11" s="452" t="s">
        <v>436</v>
      </c>
      <c r="G11" s="452" t="s">
        <v>68</v>
      </c>
      <c r="H11" s="452" t="s">
        <v>411</v>
      </c>
      <c r="I11" s="452" t="s">
        <v>384</v>
      </c>
      <c r="J11" s="540" t="s">
        <v>437</v>
      </c>
      <c r="K11" s="540" t="s">
        <v>438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358</v>
      </c>
      <c r="F12" s="452" t="s">
        <v>436</v>
      </c>
      <c r="G12" s="452" t="s">
        <v>68</v>
      </c>
      <c r="H12" s="452" t="s">
        <v>411</v>
      </c>
      <c r="I12" s="452" t="s">
        <v>384</v>
      </c>
      <c r="J12" s="540" t="s">
        <v>437</v>
      </c>
      <c r="K12" s="540" t="s">
        <v>438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439</v>
      </c>
      <c r="F13" s="452" t="s">
        <v>436</v>
      </c>
      <c r="G13" s="515" t="s">
        <v>358</v>
      </c>
      <c r="H13" s="306" t="s">
        <v>440</v>
      </c>
      <c r="I13" s="515" t="s">
        <v>358</v>
      </c>
      <c r="J13" s="540" t="s">
        <v>437</v>
      </c>
      <c r="K13" s="540" t="s">
        <v>438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386</v>
      </c>
      <c r="F14" s="452" t="s">
        <v>436</v>
      </c>
      <c r="G14" s="515" t="s">
        <v>358</v>
      </c>
      <c r="H14" s="306" t="s">
        <v>440</v>
      </c>
      <c r="I14" s="515" t="s">
        <v>358</v>
      </c>
      <c r="J14" s="540" t="s">
        <v>437</v>
      </c>
      <c r="K14" s="540" t="s">
        <v>438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386</v>
      </c>
      <c r="F15" s="452" t="s">
        <v>436</v>
      </c>
      <c r="G15" s="515" t="s">
        <v>358</v>
      </c>
      <c r="H15" s="452" t="s">
        <v>54</v>
      </c>
      <c r="I15" s="515" t="s">
        <v>358</v>
      </c>
      <c r="J15" s="540" t="s">
        <v>437</v>
      </c>
      <c r="K15" s="540" t="s">
        <v>438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441</v>
      </c>
      <c r="F16" s="452" t="s">
        <v>436</v>
      </c>
      <c r="G16" s="452" t="s">
        <v>68</v>
      </c>
      <c r="H16" s="452" t="s">
        <v>411</v>
      </c>
      <c r="I16" s="306" t="s">
        <v>244</v>
      </c>
      <c r="J16" s="540" t="s">
        <v>437</v>
      </c>
      <c r="K16" s="540" t="s">
        <v>438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441</v>
      </c>
      <c r="F17" s="452" t="s">
        <v>442</v>
      </c>
      <c r="G17" s="452" t="s">
        <v>68</v>
      </c>
      <c r="H17" s="452" t="s">
        <v>411</v>
      </c>
      <c r="I17" s="306" t="s">
        <v>244</v>
      </c>
      <c r="J17" s="540" t="s">
        <v>437</v>
      </c>
      <c r="K17" s="540" t="s">
        <v>438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441</v>
      </c>
      <c r="F18" s="452" t="s">
        <v>443</v>
      </c>
      <c r="G18" s="452" t="s">
        <v>68</v>
      </c>
      <c r="H18" s="452" t="s">
        <v>239</v>
      </c>
      <c r="I18" s="306" t="s">
        <v>444</v>
      </c>
      <c r="J18" s="540" t="s">
        <v>445</v>
      </c>
      <c r="K18" s="540" t="s">
        <v>438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441</v>
      </c>
      <c r="F19" s="452" t="s">
        <v>446</v>
      </c>
      <c r="G19" s="452" t="s">
        <v>53</v>
      </c>
      <c r="H19" s="452" t="s">
        <v>447</v>
      </c>
      <c r="I19" s="306" t="s">
        <v>427</v>
      </c>
      <c r="J19" s="540" t="s">
        <v>448</v>
      </c>
      <c r="K19" s="540" t="s">
        <v>449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441</v>
      </c>
      <c r="F20" s="452" t="s">
        <v>446</v>
      </c>
      <c r="G20" s="452" t="s">
        <v>53</v>
      </c>
      <c r="H20" s="452" t="s">
        <v>447</v>
      </c>
      <c r="I20" s="306" t="s">
        <v>444</v>
      </c>
      <c r="J20" s="540" t="s">
        <v>448</v>
      </c>
      <c r="K20" s="540" t="s">
        <v>438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441</v>
      </c>
      <c r="F21" s="452" t="s">
        <v>441</v>
      </c>
      <c r="G21" s="452" t="s">
        <v>68</v>
      </c>
      <c r="H21" s="452" t="s">
        <v>447</v>
      </c>
      <c r="I21" s="306" t="s">
        <v>450</v>
      </c>
      <c r="J21" s="540" t="s">
        <v>448</v>
      </c>
      <c r="K21" s="540" t="s">
        <v>438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441</v>
      </c>
      <c r="F22" s="452" t="s">
        <v>441</v>
      </c>
      <c r="G22" s="452" t="s">
        <v>451</v>
      </c>
      <c r="H22" s="452" t="s">
        <v>447</v>
      </c>
      <c r="I22" s="306" t="s">
        <v>450</v>
      </c>
      <c r="J22" s="540" t="s">
        <v>448</v>
      </c>
      <c r="K22" s="540" t="s">
        <v>438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402</v>
      </c>
      <c r="F23" s="452" t="s">
        <v>441</v>
      </c>
      <c r="G23" s="452" t="s">
        <v>451</v>
      </c>
      <c r="H23" s="452" t="s">
        <v>447</v>
      </c>
      <c r="I23" s="306" t="s">
        <v>450</v>
      </c>
      <c r="J23" s="540" t="s">
        <v>448</v>
      </c>
      <c r="K23" s="540" t="s">
        <v>438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402</v>
      </c>
      <c r="F24" s="452" t="s">
        <v>441</v>
      </c>
      <c r="G24" s="452" t="s">
        <v>451</v>
      </c>
      <c r="H24" s="452" t="s">
        <v>447</v>
      </c>
      <c r="I24" s="306" t="s">
        <v>452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441</v>
      </c>
      <c r="F25" s="452" t="s">
        <v>441</v>
      </c>
      <c r="G25" s="452" t="s">
        <v>67</v>
      </c>
      <c r="H25" s="452" t="s">
        <v>453</v>
      </c>
      <c r="I25" s="306" t="s">
        <v>452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441</v>
      </c>
      <c r="F26" s="452" t="s">
        <v>454</v>
      </c>
      <c r="G26" s="452" t="s">
        <v>67</v>
      </c>
      <c r="H26" s="452" t="s">
        <v>453</v>
      </c>
      <c r="I26" s="515" t="s">
        <v>358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441</v>
      </c>
      <c r="F27" s="452" t="s">
        <v>454</v>
      </c>
      <c r="G27" s="452" t="s">
        <v>67</v>
      </c>
      <c r="H27" s="452" t="s">
        <v>453</v>
      </c>
      <c r="I27" s="515" t="s">
        <v>358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441</v>
      </c>
      <c r="F28" s="452" t="s">
        <v>454</v>
      </c>
      <c r="G28" s="452" t="s">
        <v>67</v>
      </c>
      <c r="H28" s="452" t="s">
        <v>453</v>
      </c>
      <c r="I28" s="515" t="s">
        <v>358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207</v>
      </c>
      <c r="M50" s="61"/>
    </row>
    <row r="51" spans="2:13">
      <c r="B51" s="387" t="s">
        <v>138</v>
      </c>
      <c r="D51" t="s">
        <v>456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469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469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407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207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431</v>
      </c>
      <c r="F7" s="452" t="s">
        <v>463</v>
      </c>
      <c r="G7" s="452" t="s">
        <v>474</v>
      </c>
      <c r="H7" s="452" t="s">
        <v>475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476</v>
      </c>
      <c r="F8" s="452" t="s">
        <v>477</v>
      </c>
      <c r="G8" s="452" t="s">
        <v>478</v>
      </c>
      <c r="H8" s="452" t="s">
        <v>475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431</v>
      </c>
      <c r="F9" s="452" t="s">
        <v>477</v>
      </c>
      <c r="G9" s="452" t="s">
        <v>474</v>
      </c>
      <c r="H9" s="452" t="s">
        <v>402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479</v>
      </c>
      <c r="F10" s="452" t="s">
        <v>477</v>
      </c>
      <c r="G10" s="452" t="s">
        <v>480</v>
      </c>
      <c r="H10" s="452" t="s">
        <v>402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481</v>
      </c>
      <c r="F11" s="452" t="s">
        <v>477</v>
      </c>
      <c r="G11" s="452" t="s">
        <v>482</v>
      </c>
      <c r="H11" s="452" t="s">
        <v>402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479</v>
      </c>
      <c r="F12" s="452" t="s">
        <v>483</v>
      </c>
      <c r="G12" s="452" t="s">
        <v>482</v>
      </c>
      <c r="H12" s="306" t="s">
        <v>444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479</v>
      </c>
      <c r="F13" s="452" t="s">
        <v>463</v>
      </c>
      <c r="G13" s="452" t="s">
        <v>482</v>
      </c>
      <c r="H13" s="306" t="s">
        <v>444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479</v>
      </c>
      <c r="F14" s="452" t="s">
        <v>463</v>
      </c>
      <c r="G14" s="452" t="s">
        <v>482</v>
      </c>
      <c r="H14" s="452" t="s">
        <v>402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479</v>
      </c>
      <c r="F15" s="452" t="s">
        <v>484</v>
      </c>
      <c r="G15" s="452" t="s">
        <v>485</v>
      </c>
      <c r="H15" s="452" t="s">
        <v>486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479</v>
      </c>
      <c r="F16" s="452" t="s">
        <v>487</v>
      </c>
      <c r="G16" s="452" t="s">
        <v>488</v>
      </c>
      <c r="H16" s="452" t="s">
        <v>489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481</v>
      </c>
      <c r="F17" s="452" t="s">
        <v>490</v>
      </c>
      <c r="G17" s="452" t="s">
        <v>488</v>
      </c>
      <c r="H17" s="452" t="s">
        <v>491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481</v>
      </c>
      <c r="F18" s="452" t="s">
        <v>490</v>
      </c>
      <c r="G18" s="452" t="s">
        <v>492</v>
      </c>
      <c r="H18" s="452" t="s">
        <v>491</v>
      </c>
      <c r="I18" s="306"/>
      <c r="J18" s="458"/>
      <c r="K18" s="458"/>
      <c r="L18" s="61"/>
      <c r="M18" s="414" t="s">
        <v>446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493</v>
      </c>
      <c r="F19" s="452" t="s">
        <v>490</v>
      </c>
      <c r="G19" s="452" t="s">
        <v>492</v>
      </c>
      <c r="H19" s="452" t="s">
        <v>494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493</v>
      </c>
      <c r="F20" s="452" t="s">
        <v>490</v>
      </c>
      <c r="G20" s="452" t="s">
        <v>492</v>
      </c>
      <c r="H20" s="452" t="s">
        <v>494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493</v>
      </c>
      <c r="F21" s="452" t="s">
        <v>490</v>
      </c>
      <c r="G21" s="452" t="s">
        <v>492</v>
      </c>
      <c r="H21" s="452" t="s">
        <v>495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496</v>
      </c>
      <c r="F22" s="452" t="s">
        <v>497</v>
      </c>
      <c r="G22" s="452" t="s">
        <v>498</v>
      </c>
      <c r="H22" s="452" t="s">
        <v>499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496</v>
      </c>
      <c r="F23" s="452" t="s">
        <v>497</v>
      </c>
      <c r="G23" s="452" t="s">
        <v>498</v>
      </c>
      <c r="H23" s="452" t="s">
        <v>499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496</v>
      </c>
      <c r="F24" s="452" t="s">
        <v>497</v>
      </c>
      <c r="G24" s="452" t="s">
        <v>498</v>
      </c>
      <c r="H24" s="452" t="s">
        <v>499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496</v>
      </c>
      <c r="F25" s="452" t="s">
        <v>500</v>
      </c>
      <c r="G25" s="452" t="s">
        <v>498</v>
      </c>
      <c r="H25" s="452" t="s">
        <v>499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496</v>
      </c>
      <c r="F26" s="452" t="s">
        <v>500</v>
      </c>
      <c r="G26" s="452" t="s">
        <v>498</v>
      </c>
      <c r="H26" s="452" t="s">
        <v>499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496</v>
      </c>
      <c r="F27" s="452" t="s">
        <v>501</v>
      </c>
      <c r="G27" s="452" t="s">
        <v>474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496</v>
      </c>
      <c r="F28" s="538" t="s">
        <v>57</v>
      </c>
      <c r="G28" s="353" t="s">
        <v>474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496</v>
      </c>
      <c r="F29" s="353"/>
      <c r="G29" s="353" t="s">
        <v>474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479</v>
      </c>
      <c r="F30" s="353"/>
      <c r="G30" s="353" t="s">
        <v>474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479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479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479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502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504</v>
      </c>
      <c r="F5" s="223" t="s">
        <v>505</v>
      </c>
      <c r="G5" s="223" t="s">
        <v>506</v>
      </c>
      <c r="H5" s="223" t="s">
        <v>507</v>
      </c>
      <c r="I5" s="223" t="s">
        <v>508</v>
      </c>
      <c r="J5" s="223" t="s">
        <v>509</v>
      </c>
      <c r="K5" s="223" t="s">
        <v>510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511</v>
      </c>
      <c r="F6" s="282" t="s">
        <v>511</v>
      </c>
      <c r="G6" s="282" t="s">
        <v>511</v>
      </c>
      <c r="H6" s="282" t="s">
        <v>511</v>
      </c>
      <c r="I6" s="282" t="s">
        <v>511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386</v>
      </c>
      <c r="F7" s="452" t="s">
        <v>386</v>
      </c>
      <c r="G7" s="452" t="s">
        <v>386</v>
      </c>
      <c r="H7" s="306" t="s">
        <v>427</v>
      </c>
      <c r="I7" s="306" t="s">
        <v>386</v>
      </c>
      <c r="J7" s="458" t="s">
        <v>512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386</v>
      </c>
      <c r="F8" s="452" t="s">
        <v>386</v>
      </c>
      <c r="G8" s="452" t="s">
        <v>513</v>
      </c>
      <c r="H8" s="306" t="s">
        <v>427</v>
      </c>
      <c r="I8" s="306" t="s">
        <v>386</v>
      </c>
      <c r="J8" s="458" t="s">
        <v>514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446</v>
      </c>
      <c r="F9" s="452" t="s">
        <v>386</v>
      </c>
      <c r="G9" s="452" t="s">
        <v>515</v>
      </c>
      <c r="H9" s="306" t="s">
        <v>515</v>
      </c>
      <c r="I9" s="306" t="s">
        <v>386</v>
      </c>
      <c r="J9" s="458" t="s">
        <v>514</v>
      </c>
      <c r="K9" s="460"/>
      <c r="L9" s="61"/>
      <c r="M9" s="414" t="s">
        <v>57</v>
      </c>
      <c r="N9" s="326">
        <f>COUNTIF(E7:K39, "*Rafi*")/2</f>
        <v>33</v>
      </c>
      <c r="O9" s="419" t="s">
        <v>516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513</v>
      </c>
      <c r="F10" s="452" t="s">
        <v>517</v>
      </c>
      <c r="G10" s="452" t="s">
        <v>518</v>
      </c>
      <c r="H10" s="306" t="s">
        <v>519</v>
      </c>
      <c r="I10" s="306" t="s">
        <v>517</v>
      </c>
      <c r="J10" s="458" t="s">
        <v>514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513</v>
      </c>
      <c r="F11" s="452" t="s">
        <v>517</v>
      </c>
      <c r="G11" s="452" t="s">
        <v>518</v>
      </c>
      <c r="H11" s="306" t="s">
        <v>519</v>
      </c>
      <c r="I11" s="306" t="s">
        <v>517</v>
      </c>
      <c r="J11" s="458" t="s">
        <v>520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513</v>
      </c>
      <c r="F12" s="452" t="s">
        <v>517</v>
      </c>
      <c r="G12" s="452" t="s">
        <v>518</v>
      </c>
      <c r="H12" s="306" t="s">
        <v>519</v>
      </c>
      <c r="I12" s="306" t="s">
        <v>517</v>
      </c>
      <c r="J12" s="458" t="s">
        <v>520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521</v>
      </c>
      <c r="F13" s="452" t="s">
        <v>517</v>
      </c>
      <c r="G13" s="452" t="s">
        <v>518</v>
      </c>
      <c r="H13" s="306" t="s">
        <v>519</v>
      </c>
      <c r="I13" s="306" t="s">
        <v>517</v>
      </c>
      <c r="J13" s="458" t="s">
        <v>520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521</v>
      </c>
      <c r="F14" s="452" t="s">
        <v>517</v>
      </c>
      <c r="G14" s="452" t="s">
        <v>518</v>
      </c>
      <c r="H14" s="306" t="s">
        <v>519</v>
      </c>
      <c r="I14" s="306" t="s">
        <v>517</v>
      </c>
      <c r="J14" s="458" t="s">
        <v>520</v>
      </c>
      <c r="K14" s="460" t="s">
        <v>522</v>
      </c>
      <c r="L14" s="61"/>
      <c r="M14" s="414" t="s">
        <v>62</v>
      </c>
      <c r="N14" s="326">
        <f>COUNTIF(E7:K39, "*Vijay*")/2</f>
        <v>36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521</v>
      </c>
      <c r="F15" s="452" t="s">
        <v>517</v>
      </c>
      <c r="G15" s="452" t="s">
        <v>518</v>
      </c>
      <c r="H15" s="306" t="s">
        <v>519</v>
      </c>
      <c r="I15" s="306" t="s">
        <v>517</v>
      </c>
      <c r="J15" s="458" t="s">
        <v>520</v>
      </c>
      <c r="K15" s="460" t="s">
        <v>522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521</v>
      </c>
      <c r="F16" s="452" t="s">
        <v>517</v>
      </c>
      <c r="G16" s="452" t="s">
        <v>523</v>
      </c>
      <c r="H16" s="306" t="s">
        <v>519</v>
      </c>
      <c r="I16" s="306" t="s">
        <v>517</v>
      </c>
      <c r="J16" s="458" t="s">
        <v>520</v>
      </c>
      <c r="K16" s="460" t="s">
        <v>524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517</v>
      </c>
      <c r="F17" s="452" t="s">
        <v>517</v>
      </c>
      <c r="G17" s="452" t="s">
        <v>523</v>
      </c>
      <c r="H17" s="306" t="s">
        <v>444</v>
      </c>
      <c r="I17" s="306" t="s">
        <v>517</v>
      </c>
      <c r="J17" s="458" t="s">
        <v>520</v>
      </c>
      <c r="K17" s="460" t="s">
        <v>525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521</v>
      </c>
      <c r="F18" s="452" t="s">
        <v>517</v>
      </c>
      <c r="G18" s="452" t="s">
        <v>526</v>
      </c>
      <c r="H18" s="452" t="s">
        <v>527</v>
      </c>
      <c r="I18" s="306" t="s">
        <v>517</v>
      </c>
      <c r="J18" s="458" t="s">
        <v>520</v>
      </c>
      <c r="K18" s="460" t="s">
        <v>525</v>
      </c>
      <c r="L18" s="61"/>
      <c r="M18" s="414" t="s">
        <v>446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521</v>
      </c>
      <c r="F19" s="452" t="s">
        <v>244</v>
      </c>
      <c r="G19" s="452" t="s">
        <v>528</v>
      </c>
      <c r="H19" s="452" t="s">
        <v>529</v>
      </c>
      <c r="I19" s="306" t="s">
        <v>530</v>
      </c>
      <c r="J19" s="458" t="s">
        <v>520</v>
      </c>
      <c r="K19" s="460" t="s">
        <v>525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521</v>
      </c>
      <c r="F20" s="452" t="s">
        <v>521</v>
      </c>
      <c r="G20" s="452" t="s">
        <v>531</v>
      </c>
      <c r="H20" s="452" t="s">
        <v>532</v>
      </c>
      <c r="I20" s="306" t="s">
        <v>533</v>
      </c>
      <c r="J20" s="458" t="s">
        <v>520</v>
      </c>
      <c r="K20" s="460" t="s">
        <v>525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521</v>
      </c>
      <c r="F21" s="452" t="s">
        <v>521</v>
      </c>
      <c r="G21" s="452" t="s">
        <v>531</v>
      </c>
      <c r="H21" s="452" t="s">
        <v>532</v>
      </c>
      <c r="I21" s="306" t="s">
        <v>534</v>
      </c>
      <c r="J21" s="458" t="s">
        <v>520</v>
      </c>
      <c r="K21" s="460" t="s">
        <v>525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521</v>
      </c>
      <c r="F22" s="452" t="s">
        <v>521</v>
      </c>
      <c r="G22" s="452" t="s">
        <v>535</v>
      </c>
      <c r="H22" s="452" t="s">
        <v>536</v>
      </c>
      <c r="I22" s="306" t="s">
        <v>537</v>
      </c>
      <c r="J22" s="458" t="s">
        <v>520</v>
      </c>
      <c r="K22" s="460" t="s">
        <v>538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521</v>
      </c>
      <c r="F23" s="452" t="s">
        <v>521</v>
      </c>
      <c r="G23" s="452" t="s">
        <v>535</v>
      </c>
      <c r="H23" s="452" t="s">
        <v>536</v>
      </c>
      <c r="I23" s="306" t="s">
        <v>539</v>
      </c>
      <c r="J23" s="458" t="s">
        <v>520</v>
      </c>
      <c r="K23" s="460" t="s">
        <v>538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521</v>
      </c>
      <c r="F24" s="452" t="s">
        <v>521</v>
      </c>
      <c r="G24" s="452" t="s">
        <v>540</v>
      </c>
      <c r="H24" s="452" t="s">
        <v>536</v>
      </c>
      <c r="I24" s="306" t="s">
        <v>539</v>
      </c>
      <c r="J24" s="458" t="s">
        <v>520</v>
      </c>
      <c r="K24" s="460" t="s">
        <v>538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541</v>
      </c>
      <c r="F25" s="452" t="s">
        <v>521</v>
      </c>
      <c r="G25" s="452" t="s">
        <v>540</v>
      </c>
      <c r="H25" s="452" t="s">
        <v>536</v>
      </c>
      <c r="I25" s="306" t="s">
        <v>539</v>
      </c>
      <c r="J25" s="458" t="s">
        <v>520</v>
      </c>
      <c r="K25" s="460" t="s">
        <v>538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541</v>
      </c>
      <c r="F26" s="452" t="s">
        <v>521</v>
      </c>
      <c r="G26" s="452" t="s">
        <v>542</v>
      </c>
      <c r="H26" s="452" t="s">
        <v>543</v>
      </c>
      <c r="I26" s="306" t="s">
        <v>539</v>
      </c>
      <c r="J26" s="458" t="s">
        <v>544</v>
      </c>
      <c r="K26" s="460" t="s">
        <v>545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541</v>
      </c>
      <c r="F27" s="452" t="s">
        <v>521</v>
      </c>
      <c r="G27" s="452" t="s">
        <v>542</v>
      </c>
      <c r="H27" s="452" t="s">
        <v>546</v>
      </c>
      <c r="I27" s="306" t="s">
        <v>539</v>
      </c>
      <c r="J27" s="458" t="s">
        <v>544</v>
      </c>
      <c r="K27" s="460" t="s">
        <v>545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541</v>
      </c>
      <c r="F28" s="452" t="s">
        <v>521</v>
      </c>
      <c r="G28" s="452" t="s">
        <v>547</v>
      </c>
      <c r="H28" s="452" t="s">
        <v>548</v>
      </c>
      <c r="I28" s="306" t="s">
        <v>549</v>
      </c>
      <c r="J28" s="458" t="s">
        <v>544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550</v>
      </c>
      <c r="G29" s="438" t="s">
        <v>551</v>
      </c>
      <c r="H29" s="438" t="s">
        <v>552</v>
      </c>
      <c r="I29" s="439" t="s">
        <v>553</v>
      </c>
      <c r="J29" s="458" t="s">
        <v>544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554</v>
      </c>
      <c r="G30" s="438" t="s">
        <v>551</v>
      </c>
      <c r="H30" s="438" t="s">
        <v>552</v>
      </c>
      <c r="I30" s="439" t="s">
        <v>555</v>
      </c>
      <c r="J30" s="458" t="s">
        <v>544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554</v>
      </c>
      <c r="G31" s="438" t="s">
        <v>551</v>
      </c>
      <c r="H31" s="438" t="s">
        <v>556</v>
      </c>
      <c r="I31" s="439" t="s">
        <v>555</v>
      </c>
      <c r="J31" s="458" t="s">
        <v>544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557</v>
      </c>
      <c r="G32" s="438" t="s">
        <v>551</v>
      </c>
      <c r="H32" s="438" t="s">
        <v>558</v>
      </c>
      <c r="I32" s="439" t="s">
        <v>555</v>
      </c>
      <c r="J32" s="458" t="s">
        <v>544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557</v>
      </c>
      <c r="G33" s="438" t="s">
        <v>551</v>
      </c>
      <c r="H33" s="438" t="s">
        <v>558</v>
      </c>
      <c r="I33" s="439" t="s">
        <v>555</v>
      </c>
      <c r="J33" s="458" t="s">
        <v>544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554</v>
      </c>
      <c r="G34" s="438" t="s">
        <v>559</v>
      </c>
      <c r="H34" s="438" t="s">
        <v>560</v>
      </c>
      <c r="I34" s="439" t="s">
        <v>555</v>
      </c>
      <c r="J34" s="458" t="s">
        <v>544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554</v>
      </c>
      <c r="G35" s="438" t="s">
        <v>559</v>
      </c>
      <c r="H35" s="438" t="s">
        <v>560</v>
      </c>
      <c r="I35" s="439" t="s">
        <v>555</v>
      </c>
      <c r="J35" s="458" t="s">
        <v>544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554</v>
      </c>
      <c r="G36" s="438" t="s">
        <v>559</v>
      </c>
      <c r="H36" s="438" t="s">
        <v>560</v>
      </c>
      <c r="I36" s="439" t="s">
        <v>555</v>
      </c>
      <c r="J36" s="458" t="s">
        <v>544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554</v>
      </c>
      <c r="G37" s="438" t="s">
        <v>561</v>
      </c>
      <c r="H37" s="438" t="s">
        <v>560</v>
      </c>
      <c r="I37" s="439" t="s">
        <v>555</v>
      </c>
      <c r="J37" s="458" t="s">
        <v>544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554</v>
      </c>
      <c r="G38" s="438" t="s">
        <v>561</v>
      </c>
      <c r="H38" s="438" t="s">
        <v>560</v>
      </c>
      <c r="I38" s="439" t="s">
        <v>555</v>
      </c>
      <c r="J38" s="458" t="s">
        <v>520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554</v>
      </c>
      <c r="G39" s="350" t="s">
        <v>60</v>
      </c>
      <c r="H39" s="276" t="s">
        <v>60</v>
      </c>
      <c r="I39" s="439" t="s">
        <v>553</v>
      </c>
      <c r="J39" s="458" t="s">
        <v>520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502</v>
      </c>
      <c r="M50" s="61"/>
      <c r="N50" s="62"/>
    </row>
    <row r="51" spans="2:14">
      <c r="B51" s="387" t="s">
        <v>138</v>
      </c>
      <c r="D51" t="s">
        <v>456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563</v>
      </c>
      <c r="F5" s="223" t="s">
        <v>564</v>
      </c>
      <c r="G5" s="223" t="s">
        <v>565</v>
      </c>
      <c r="H5" s="223" t="s">
        <v>566</v>
      </c>
      <c r="I5" s="223" t="s">
        <v>567</v>
      </c>
      <c r="J5" s="223" t="s">
        <v>568</v>
      </c>
      <c r="K5" s="223" t="s">
        <v>569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570</v>
      </c>
      <c r="I7" s="306" t="s">
        <v>571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572</v>
      </c>
      <c r="H8" s="306" t="s">
        <v>573</v>
      </c>
      <c r="I8" s="306" t="s">
        <v>572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572</v>
      </c>
      <c r="H9" s="306" t="s">
        <v>573</v>
      </c>
      <c r="I9" s="306" t="s">
        <v>572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572</v>
      </c>
      <c r="H10" s="306" t="s">
        <v>573</v>
      </c>
      <c r="I10" s="306" t="s">
        <v>574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572</v>
      </c>
      <c r="H11" s="306" t="s">
        <v>573</v>
      </c>
      <c r="I11" s="306" t="s">
        <v>574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572</v>
      </c>
      <c r="H12" s="306" t="s">
        <v>573</v>
      </c>
      <c r="I12" s="306" t="s">
        <v>574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572</v>
      </c>
      <c r="H13" s="306" t="s">
        <v>573</v>
      </c>
      <c r="I13" s="306" t="s">
        <v>574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572</v>
      </c>
      <c r="H14" s="306" t="s">
        <v>573</v>
      </c>
      <c r="I14" s="306" t="s">
        <v>575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572</v>
      </c>
      <c r="H15" s="306" t="s">
        <v>573</v>
      </c>
      <c r="I15" s="306" t="s">
        <v>575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576</v>
      </c>
      <c r="I16" s="306" t="s">
        <v>577</v>
      </c>
      <c r="J16" s="458" t="s">
        <v>61</v>
      </c>
      <c r="K16" s="459" t="s">
        <v>578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579</v>
      </c>
      <c r="H17" s="306" t="s">
        <v>580</v>
      </c>
      <c r="I17" s="452" t="s">
        <v>581</v>
      </c>
      <c r="J17" s="458" t="s">
        <v>61</v>
      </c>
      <c r="K17" s="459" t="s">
        <v>578</v>
      </c>
      <c r="L17" s="61"/>
      <c r="M17" s="414" t="s">
        <v>65</v>
      </c>
      <c r="N17" s="326">
        <f>COUNTIF(E7:K39, "*Michael*")/2</f>
        <v>15</v>
      </c>
      <c r="O17" s="547" t="s">
        <v>582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579</v>
      </c>
      <c r="H18" s="306" t="s">
        <v>583</v>
      </c>
      <c r="I18" s="452" t="s">
        <v>581</v>
      </c>
      <c r="J18" s="458" t="s">
        <v>61</v>
      </c>
      <c r="K18" s="459" t="s">
        <v>578</v>
      </c>
      <c r="L18" s="61"/>
      <c r="M18" s="414" t="s">
        <v>446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579</v>
      </c>
      <c r="H19" s="306" t="s">
        <v>583</v>
      </c>
      <c r="I19" s="452" t="s">
        <v>581</v>
      </c>
      <c r="J19" s="458" t="s">
        <v>61</v>
      </c>
      <c r="K19" s="459" t="s">
        <v>578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584</v>
      </c>
      <c r="H20" s="306" t="s">
        <v>585</v>
      </c>
      <c r="I20" s="452" t="s">
        <v>586</v>
      </c>
      <c r="J20" s="458" t="s">
        <v>61</v>
      </c>
      <c r="K20" s="459" t="s">
        <v>578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587</v>
      </c>
      <c r="H21" s="306" t="s">
        <v>583</v>
      </c>
      <c r="I21" s="452" t="s">
        <v>581</v>
      </c>
      <c r="J21" s="458" t="s">
        <v>61</v>
      </c>
      <c r="K21" s="459" t="s">
        <v>578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584</v>
      </c>
      <c r="H22" s="306" t="s">
        <v>583</v>
      </c>
      <c r="I22" s="452" t="s">
        <v>581</v>
      </c>
      <c r="J22" s="458" t="s">
        <v>61</v>
      </c>
      <c r="K22" s="459" t="s">
        <v>578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588</v>
      </c>
      <c r="H23" s="306" t="s">
        <v>583</v>
      </c>
      <c r="I23" s="452" t="s">
        <v>581</v>
      </c>
      <c r="J23" s="458" t="s">
        <v>61</v>
      </c>
      <c r="K23" s="459" t="s">
        <v>578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588</v>
      </c>
      <c r="H24" s="306" t="s">
        <v>580</v>
      </c>
      <c r="I24" s="452" t="s">
        <v>589</v>
      </c>
      <c r="J24" s="458" t="s">
        <v>61</v>
      </c>
      <c r="K24" s="459" t="s">
        <v>578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588</v>
      </c>
      <c r="H25" s="452" t="s">
        <v>590</v>
      </c>
      <c r="I25" s="452" t="s">
        <v>590</v>
      </c>
      <c r="J25" s="458" t="s">
        <v>61</v>
      </c>
      <c r="K25" s="459" t="s">
        <v>578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588</v>
      </c>
      <c r="H26" s="452" t="s">
        <v>590</v>
      </c>
      <c r="I26" s="452" t="s">
        <v>591</v>
      </c>
      <c r="J26" s="458"/>
      <c r="K26" s="459" t="s">
        <v>578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447</v>
      </c>
      <c r="H27" s="452" t="s">
        <v>447</v>
      </c>
      <c r="I27" s="452" t="s">
        <v>446</v>
      </c>
      <c r="J27" s="458"/>
      <c r="K27" s="459" t="s">
        <v>578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446</v>
      </c>
      <c r="H28" s="452" t="s">
        <v>447</v>
      </c>
      <c r="I28" s="452" t="s">
        <v>446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594</v>
      </c>
      <c r="K5" s="223" t="s">
        <v>595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596</v>
      </c>
      <c r="F6" s="282" t="s">
        <v>596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597</v>
      </c>
      <c r="F7" s="452" t="s">
        <v>598</v>
      </c>
      <c r="G7" s="452" t="s">
        <v>598</v>
      </c>
      <c r="H7" s="306" t="s">
        <v>244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597</v>
      </c>
      <c r="F8" s="452" t="s">
        <v>598</v>
      </c>
      <c r="G8" s="452" t="s">
        <v>599</v>
      </c>
      <c r="H8" s="306" t="s">
        <v>600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597</v>
      </c>
      <c r="F9" s="452" t="s">
        <v>598</v>
      </c>
      <c r="G9" s="452" t="s">
        <v>599</v>
      </c>
      <c r="H9" s="306" t="s">
        <v>601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597</v>
      </c>
      <c r="F10" s="452" t="s">
        <v>598</v>
      </c>
      <c r="G10" s="452" t="s">
        <v>599</v>
      </c>
      <c r="H10" s="306" t="s">
        <v>601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597</v>
      </c>
      <c r="F11" s="452" t="s">
        <v>598</v>
      </c>
      <c r="G11" s="452" t="s">
        <v>599</v>
      </c>
      <c r="H11" s="306" t="s">
        <v>601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597</v>
      </c>
      <c r="F12" s="452" t="s">
        <v>598</v>
      </c>
      <c r="G12" s="452" t="s">
        <v>599</v>
      </c>
      <c r="H12" s="306" t="s">
        <v>601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597</v>
      </c>
      <c r="F13" s="452" t="s">
        <v>602</v>
      </c>
      <c r="G13" s="452" t="s">
        <v>599</v>
      </c>
      <c r="H13" s="306" t="s">
        <v>601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603</v>
      </c>
      <c r="F14" s="452" t="s">
        <v>602</v>
      </c>
      <c r="G14" s="452" t="s">
        <v>599</v>
      </c>
      <c r="H14" s="306" t="s">
        <v>601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603</v>
      </c>
      <c r="F15" s="452" t="s">
        <v>602</v>
      </c>
      <c r="G15" s="452" t="s">
        <v>599</v>
      </c>
      <c r="H15" s="306" t="s">
        <v>601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603</v>
      </c>
      <c r="F16" s="452" t="s">
        <v>602</v>
      </c>
      <c r="G16" s="452" t="s">
        <v>599</v>
      </c>
      <c r="H16" s="452" t="s">
        <v>604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605</v>
      </c>
      <c r="F17" s="452" t="s">
        <v>602</v>
      </c>
      <c r="G17" s="306" t="s">
        <v>606</v>
      </c>
      <c r="H17" s="452" t="s">
        <v>604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603</v>
      </c>
      <c r="F18" s="452" t="s">
        <v>598</v>
      </c>
      <c r="G18" s="306" t="s">
        <v>606</v>
      </c>
      <c r="H18" s="452" t="s">
        <v>604</v>
      </c>
      <c r="I18" s="308"/>
      <c r="J18" s="458"/>
      <c r="K18" s="460" t="s">
        <v>57</v>
      </c>
      <c r="L18" s="61"/>
      <c r="M18" s="414" t="s">
        <v>446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267</v>
      </c>
      <c r="F19" s="452" t="s">
        <v>442</v>
      </c>
      <c r="G19" s="452" t="s">
        <v>608</v>
      </c>
      <c r="H19" s="452" t="s">
        <v>609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610</v>
      </c>
      <c r="F20" s="452" t="s">
        <v>442</v>
      </c>
      <c r="G20" s="452" t="s">
        <v>611</v>
      </c>
      <c r="H20" s="452" t="s">
        <v>612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610</v>
      </c>
      <c r="F21" s="452" t="s">
        <v>442</v>
      </c>
      <c r="G21" s="452" t="s">
        <v>613</v>
      </c>
      <c r="H21" s="452" t="s">
        <v>614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615</v>
      </c>
      <c r="F22" s="452" t="s">
        <v>616</v>
      </c>
      <c r="G22" s="452" t="s">
        <v>613</v>
      </c>
      <c r="H22" s="452" t="s">
        <v>617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615</v>
      </c>
      <c r="F23" s="452" t="s">
        <v>616</v>
      </c>
      <c r="G23" s="452" t="s">
        <v>613</v>
      </c>
      <c r="H23" s="452" t="s">
        <v>618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615</v>
      </c>
      <c r="F24" s="452" t="s">
        <v>619</v>
      </c>
      <c r="G24" s="452" t="s">
        <v>613</v>
      </c>
      <c r="H24" s="452" t="s">
        <v>618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615</v>
      </c>
      <c r="F25" s="452" t="s">
        <v>619</v>
      </c>
      <c r="G25" s="452" t="s">
        <v>613</v>
      </c>
      <c r="H25" s="452" t="s">
        <v>620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615</v>
      </c>
      <c r="F26" s="452" t="s">
        <v>621</v>
      </c>
      <c r="G26" s="452" t="s">
        <v>613</v>
      </c>
      <c r="H26" s="452" t="s">
        <v>620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431</v>
      </c>
      <c r="F27" s="452" t="s">
        <v>621</v>
      </c>
      <c r="G27" s="452" t="s">
        <v>613</v>
      </c>
      <c r="H27" s="452" t="s">
        <v>620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431</v>
      </c>
      <c r="F28" s="452" t="s">
        <v>621</v>
      </c>
      <c r="G28" s="452" t="s">
        <v>428</v>
      </c>
      <c r="H28" s="452" t="s">
        <v>620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627</v>
      </c>
      <c r="I6" s="282" t="s">
        <v>628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629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630</v>
      </c>
      <c r="J10" s="458"/>
      <c r="K10" s="459" t="s">
        <v>631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630</v>
      </c>
      <c r="J11" s="458"/>
      <c r="K11" s="459" t="s">
        <v>631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632</v>
      </c>
      <c r="J12" s="458"/>
      <c r="K12" s="459" t="s">
        <v>631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633</v>
      </c>
      <c r="J13" s="458"/>
      <c r="K13" s="459" t="s">
        <v>631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634</v>
      </c>
      <c r="J14" s="458"/>
      <c r="K14" s="459" t="s">
        <v>631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634</v>
      </c>
      <c r="J15" s="458"/>
      <c r="K15" s="459" t="s">
        <v>631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634</v>
      </c>
      <c r="J16" s="458" t="s">
        <v>561</v>
      </c>
      <c r="K16" s="459" t="s">
        <v>631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634</v>
      </c>
      <c r="J17" s="458" t="s">
        <v>561</v>
      </c>
      <c r="K17" s="459" t="s">
        <v>631</v>
      </c>
      <c r="L17" s="61"/>
      <c r="M17" s="414" t="s">
        <v>65</v>
      </c>
      <c r="N17" s="326">
        <f>COUNTIF(E7:K39, "*Michael*")/2</f>
        <v>4.5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634</v>
      </c>
      <c r="J18" s="458" t="s">
        <v>561</v>
      </c>
      <c r="K18" s="459" t="s">
        <v>631</v>
      </c>
      <c r="L18" s="61"/>
      <c r="M18" s="414" t="s">
        <v>446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635</v>
      </c>
      <c r="J19" s="458" t="s">
        <v>561</v>
      </c>
      <c r="K19" s="459" t="s">
        <v>631</v>
      </c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636</v>
      </c>
      <c r="J20" s="458" t="s">
        <v>561</v>
      </c>
      <c r="K20" s="459" t="s">
        <v>631</v>
      </c>
      <c r="L20" s="61"/>
      <c r="M20" s="414" t="s">
        <v>68</v>
      </c>
      <c r="N20" s="326">
        <f>COUNTIF(E7:K39, "*Shaun*")/2</f>
        <v>4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637</v>
      </c>
      <c r="J21" s="458" t="s">
        <v>561</v>
      </c>
      <c r="K21" s="459" t="s">
        <v>631</v>
      </c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637</v>
      </c>
      <c r="J22" s="458" t="s">
        <v>561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637</v>
      </c>
      <c r="J23" s="458" t="s">
        <v>561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638</v>
      </c>
      <c r="F6" s="282" t="s">
        <v>628</v>
      </c>
      <c r="G6" s="282" t="s">
        <v>628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639</v>
      </c>
      <c r="F7" s="452" t="s">
        <v>640</v>
      </c>
      <c r="G7" s="452" t="s">
        <v>640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639</v>
      </c>
      <c r="F8" s="452" t="s">
        <v>640</v>
      </c>
      <c r="G8" s="452" t="s">
        <v>640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424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639</v>
      </c>
      <c r="F9" s="452" t="s">
        <v>640</v>
      </c>
      <c r="G9" s="452" t="s">
        <v>640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639</v>
      </c>
      <c r="F10" s="452" t="s">
        <v>640</v>
      </c>
      <c r="G10" s="452" t="s">
        <v>640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639</v>
      </c>
      <c r="F11" s="452" t="s">
        <v>640</v>
      </c>
      <c r="G11" s="452" t="s">
        <v>640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639</v>
      </c>
      <c r="F12" s="452" t="s">
        <v>63</v>
      </c>
      <c r="G12" s="452" t="s">
        <v>640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639</v>
      </c>
      <c r="F13" s="452" t="s">
        <v>68</v>
      </c>
      <c r="G13" s="306" t="s">
        <v>641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68</v>
      </c>
      <c r="G14" s="452" t="s">
        <v>641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643</v>
      </c>
      <c r="G15" s="452" t="s">
        <v>641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644</v>
      </c>
      <c r="G16" s="452" t="s">
        <v>641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644</v>
      </c>
      <c r="G17" s="452" t="s">
        <v>641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645</v>
      </c>
      <c r="F18" s="452" t="s">
        <v>646</v>
      </c>
      <c r="G18" s="452" t="s">
        <v>316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647</v>
      </c>
      <c r="F19" s="452" t="s">
        <v>214</v>
      </c>
      <c r="G19" s="452" t="s">
        <v>316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648</v>
      </c>
      <c r="G20" s="452" t="s">
        <v>316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648</v>
      </c>
      <c r="G21" s="452" t="s">
        <v>316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649</v>
      </c>
      <c r="F22" s="452" t="s">
        <v>648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649</v>
      </c>
      <c r="F23" s="452" t="s">
        <v>650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649</v>
      </c>
      <c r="F24" s="452" t="s">
        <v>650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192</v>
      </c>
      <c r="F25" s="452" t="s">
        <v>650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192</v>
      </c>
      <c r="F26" s="452" t="s">
        <v>650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192</v>
      </c>
      <c r="F27" s="452" t="s">
        <v>651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192</v>
      </c>
      <c r="F28" s="452" t="s">
        <v>651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654</v>
      </c>
      <c r="F5" s="223" t="s">
        <v>655</v>
      </c>
      <c r="G5" s="223" t="s">
        <v>656</v>
      </c>
      <c r="H5" s="223" t="s">
        <v>657</v>
      </c>
      <c r="I5" s="223" t="s">
        <v>658</v>
      </c>
      <c r="J5" s="223" t="s">
        <v>659</v>
      </c>
      <c r="K5" s="223" t="s">
        <v>660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661</v>
      </c>
      <c r="F7" s="452" t="s">
        <v>662</v>
      </c>
      <c r="G7" s="452" t="s">
        <v>661</v>
      </c>
      <c r="H7" s="838"/>
      <c r="I7" s="306" t="s">
        <v>663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661</v>
      </c>
      <c r="F8" s="452" t="s">
        <v>662</v>
      </c>
      <c r="G8" s="452" t="s">
        <v>661</v>
      </c>
      <c r="H8" s="838"/>
      <c r="I8" s="306" t="s">
        <v>663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661</v>
      </c>
      <c r="F9" s="452" t="s">
        <v>662</v>
      </c>
      <c r="G9" s="452" t="s">
        <v>661</v>
      </c>
      <c r="H9" s="838"/>
      <c r="I9" s="306" t="s">
        <v>663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661</v>
      </c>
      <c r="F10" s="452" t="s">
        <v>662</v>
      </c>
      <c r="G10" s="452" t="s">
        <v>661</v>
      </c>
      <c r="H10" s="838"/>
      <c r="I10" s="306" t="s">
        <v>663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661</v>
      </c>
      <c r="F11" s="452" t="s">
        <v>662</v>
      </c>
      <c r="G11" s="452" t="s">
        <v>661</v>
      </c>
      <c r="H11" s="838"/>
      <c r="I11" s="306" t="s">
        <v>663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661</v>
      </c>
      <c r="F12" s="452" t="s">
        <v>664</v>
      </c>
      <c r="G12" s="306" t="s">
        <v>661</v>
      </c>
      <c r="H12" s="838"/>
      <c r="I12" s="306" t="s">
        <v>663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316</v>
      </c>
      <c r="F13" s="452" t="s">
        <v>643</v>
      </c>
      <c r="G13" s="452" t="s">
        <v>661</v>
      </c>
      <c r="H13" s="838"/>
      <c r="I13" s="306" t="s">
        <v>663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316</v>
      </c>
      <c r="F14" s="452" t="s">
        <v>644</v>
      </c>
      <c r="G14" s="452" t="s">
        <v>661</v>
      </c>
      <c r="H14" s="838"/>
      <c r="I14" s="306" t="s">
        <v>663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316</v>
      </c>
      <c r="F15" s="452" t="s">
        <v>644</v>
      </c>
      <c r="G15" s="452" t="s">
        <v>56</v>
      </c>
      <c r="H15" s="838"/>
      <c r="I15" s="306" t="s">
        <v>209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665</v>
      </c>
      <c r="F16" s="452" t="s">
        <v>644</v>
      </c>
      <c r="G16" s="452" t="s">
        <v>56</v>
      </c>
      <c r="H16" s="838"/>
      <c r="I16" s="306" t="s">
        <v>209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666</v>
      </c>
      <c r="F17" s="452" t="s">
        <v>306</v>
      </c>
      <c r="G17" s="452" t="s">
        <v>292</v>
      </c>
      <c r="H17" s="838"/>
      <c r="I17" s="306" t="s">
        <v>667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306</v>
      </c>
      <c r="F18" s="452" t="s">
        <v>662</v>
      </c>
      <c r="G18" s="452" t="s">
        <v>292</v>
      </c>
      <c r="H18" s="838"/>
      <c r="I18" s="306" t="s">
        <v>667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306</v>
      </c>
      <c r="F19" s="452" t="s">
        <v>662</v>
      </c>
      <c r="G19" s="452" t="s">
        <v>292</v>
      </c>
      <c r="H19" s="838"/>
      <c r="I19" s="306" t="s">
        <v>667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306</v>
      </c>
      <c r="F20" s="452" t="s">
        <v>668</v>
      </c>
      <c r="G20" s="452" t="s">
        <v>292</v>
      </c>
      <c r="H20" s="838"/>
      <c r="I20" s="306" t="s">
        <v>667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306</v>
      </c>
      <c r="F21" s="452" t="s">
        <v>668</v>
      </c>
      <c r="G21" s="452" t="s">
        <v>292</v>
      </c>
      <c r="H21" s="838"/>
      <c r="I21" s="306" t="s">
        <v>667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662</v>
      </c>
      <c r="F22" s="452" t="s">
        <v>669</v>
      </c>
      <c r="G22" s="452" t="s">
        <v>292</v>
      </c>
      <c r="H22" s="838"/>
      <c r="I22" s="306" t="s">
        <v>667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662</v>
      </c>
      <c r="F23" s="452" t="s">
        <v>669</v>
      </c>
      <c r="G23" s="452" t="s">
        <v>670</v>
      </c>
      <c r="H23" s="838"/>
      <c r="I23" s="306" t="s">
        <v>667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214</v>
      </c>
      <c r="F24" s="452" t="s">
        <v>669</v>
      </c>
      <c r="G24" s="452" t="s">
        <v>671</v>
      </c>
      <c r="H24" s="838"/>
      <c r="I24" s="306" t="s">
        <v>672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214</v>
      </c>
      <c r="F25" s="452" t="s">
        <v>673</v>
      </c>
      <c r="G25" s="452" t="s">
        <v>674</v>
      </c>
      <c r="H25" s="838"/>
      <c r="I25" s="306" t="s">
        <v>672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214</v>
      </c>
      <c r="F26" s="452" t="s">
        <v>675</v>
      </c>
      <c r="G26" s="452" t="s">
        <v>674</v>
      </c>
      <c r="H26" s="838"/>
      <c r="I26" s="306" t="s">
        <v>672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214</v>
      </c>
      <c r="F27" s="452" t="s">
        <v>675</v>
      </c>
      <c r="G27" s="452" t="s">
        <v>674</v>
      </c>
      <c r="H27" s="839"/>
      <c r="I27" s="306" t="s">
        <v>672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678</v>
      </c>
      <c r="F5" s="223" t="s">
        <v>679</v>
      </c>
      <c r="G5" s="223" t="s">
        <v>680</v>
      </c>
      <c r="H5" s="223" t="s">
        <v>681</v>
      </c>
      <c r="I5" s="223" t="s">
        <v>682</v>
      </c>
      <c r="J5" s="223" t="s">
        <v>683</v>
      </c>
      <c r="K5" s="223" t="s">
        <v>684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424" t="s">
        <v>685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318</v>
      </c>
      <c r="F7" s="452" t="s">
        <v>686</v>
      </c>
      <c r="G7" s="452" t="s">
        <v>304</v>
      </c>
      <c r="H7" s="306" t="s">
        <v>687</v>
      </c>
      <c r="I7" s="452" t="s">
        <v>688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318</v>
      </c>
      <c r="F8" s="452" t="s">
        <v>407</v>
      </c>
      <c r="G8" s="452" t="s">
        <v>689</v>
      </c>
      <c r="H8" s="306" t="s">
        <v>685</v>
      </c>
      <c r="I8" s="452" t="s">
        <v>688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690</v>
      </c>
      <c r="G9" s="452" t="s">
        <v>689</v>
      </c>
      <c r="H9" s="306" t="s">
        <v>685</v>
      </c>
      <c r="I9" s="452" t="s">
        <v>688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690</v>
      </c>
      <c r="G10" s="452" t="s">
        <v>689</v>
      </c>
      <c r="H10" s="306" t="s">
        <v>685</v>
      </c>
      <c r="I10" s="452" t="s">
        <v>688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690</v>
      </c>
      <c r="G11" s="452" t="s">
        <v>689</v>
      </c>
      <c r="H11" s="306" t="s">
        <v>685</v>
      </c>
      <c r="I11" s="452" t="s">
        <v>428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407</v>
      </c>
      <c r="G12" s="452" t="s">
        <v>661</v>
      </c>
      <c r="H12" s="452" t="s">
        <v>685</v>
      </c>
      <c r="I12" s="452" t="s">
        <v>428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571</v>
      </c>
      <c r="F13" s="452" t="s">
        <v>407</v>
      </c>
      <c r="G13" s="452" t="s">
        <v>661</v>
      </c>
      <c r="H13" s="452" t="s">
        <v>685</v>
      </c>
      <c r="I13" s="452" t="s">
        <v>428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571</v>
      </c>
      <c r="F14" s="452" t="s">
        <v>407</v>
      </c>
      <c r="G14" s="452" t="s">
        <v>661</v>
      </c>
      <c r="H14" s="452"/>
      <c r="I14" s="452" t="s">
        <v>428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571</v>
      </c>
      <c r="F15" s="452" t="s">
        <v>407</v>
      </c>
      <c r="G15" s="452" t="s">
        <v>661</v>
      </c>
      <c r="H15" s="452" t="s">
        <v>571</v>
      </c>
      <c r="I15" s="452" t="s">
        <v>428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571</v>
      </c>
      <c r="F16" s="452" t="s">
        <v>613</v>
      </c>
      <c r="G16" s="452" t="s">
        <v>661</v>
      </c>
      <c r="H16" s="452" t="s">
        <v>571</v>
      </c>
      <c r="I16" s="452" t="s">
        <v>691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571</v>
      </c>
      <c r="F17" s="452" t="s">
        <v>689</v>
      </c>
      <c r="G17" s="452" t="s">
        <v>692</v>
      </c>
      <c r="H17" s="452" t="s">
        <v>571</v>
      </c>
      <c r="I17" s="452" t="s">
        <v>691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689</v>
      </c>
      <c r="G18" s="452" t="s">
        <v>693</v>
      </c>
      <c r="H18" s="452" t="s">
        <v>571</v>
      </c>
      <c r="I18" s="452" t="s">
        <v>691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380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694</v>
      </c>
      <c r="G19" s="452" t="s">
        <v>695</v>
      </c>
      <c r="H19" s="452" t="s">
        <v>571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694</v>
      </c>
      <c r="G20" s="452" t="s">
        <v>695</v>
      </c>
      <c r="H20" s="452" t="s">
        <v>571</v>
      </c>
      <c r="I20" s="452" t="s">
        <v>685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696</v>
      </c>
      <c r="G21" s="452" t="s">
        <v>695</v>
      </c>
      <c r="H21" s="452"/>
      <c r="I21" s="452" t="s">
        <v>685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301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697</v>
      </c>
      <c r="F22" s="452" t="s">
        <v>269</v>
      </c>
      <c r="G22" s="452" t="s">
        <v>598</v>
      </c>
      <c r="H22" s="452"/>
      <c r="I22" s="452" t="s">
        <v>685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697</v>
      </c>
      <c r="F23" s="452" t="s">
        <v>698</v>
      </c>
      <c r="G23" s="452" t="s">
        <v>63</v>
      </c>
      <c r="H23" s="452"/>
      <c r="I23" s="452" t="s">
        <v>685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697</v>
      </c>
      <c r="F24" s="452" t="s">
        <v>698</v>
      </c>
      <c r="G24" s="452" t="s">
        <v>63</v>
      </c>
      <c r="H24" s="452"/>
      <c r="I24" s="452" t="s">
        <v>685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697</v>
      </c>
      <c r="F25" s="452" t="s">
        <v>698</v>
      </c>
      <c r="G25" s="452" t="s">
        <v>63</v>
      </c>
      <c r="H25" s="452"/>
      <c r="I25" s="452" t="s">
        <v>685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697</v>
      </c>
      <c r="F26" s="452" t="s">
        <v>698</v>
      </c>
      <c r="G26" s="452" t="s">
        <v>63</v>
      </c>
      <c r="H26" s="452" t="s">
        <v>685</v>
      </c>
      <c r="I26" s="452" t="s">
        <v>685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697</v>
      </c>
      <c r="F27" s="452" t="s">
        <v>698</v>
      </c>
      <c r="G27" s="452" t="s">
        <v>63</v>
      </c>
      <c r="H27" s="452" t="s">
        <v>685</v>
      </c>
      <c r="I27" s="452" t="s">
        <v>685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699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700</v>
      </c>
      <c r="K5" s="223" t="s">
        <v>701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685</v>
      </c>
      <c r="F11" s="452" t="s">
        <v>53</v>
      </c>
      <c r="G11" s="306"/>
      <c r="H11" s="306" t="s">
        <v>702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703</v>
      </c>
      <c r="F12" s="452" t="s">
        <v>53</v>
      </c>
      <c r="G12" s="306"/>
      <c r="H12" s="306" t="s">
        <v>685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704</v>
      </c>
      <c r="F13" s="452" t="s">
        <v>53</v>
      </c>
      <c r="G13" s="452"/>
      <c r="H13" s="306" t="s">
        <v>685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705</v>
      </c>
      <c r="F14" s="452" t="s">
        <v>53</v>
      </c>
      <c r="G14" s="452"/>
      <c r="H14" s="306" t="s">
        <v>685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705</v>
      </c>
      <c r="F15" s="452" t="s">
        <v>706</v>
      </c>
      <c r="G15" s="452"/>
      <c r="H15" s="306" t="s">
        <v>685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705</v>
      </c>
      <c r="F16" s="452" t="s">
        <v>706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707</v>
      </c>
      <c r="F17" s="452" t="s">
        <v>706</v>
      </c>
      <c r="G17" s="452" t="s">
        <v>428</v>
      </c>
      <c r="H17" s="452" t="s">
        <v>708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685</v>
      </c>
      <c r="F18" s="452" t="s">
        <v>428</v>
      </c>
      <c r="G18" s="452" t="s">
        <v>428</v>
      </c>
      <c r="H18" s="452" t="s">
        <v>708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685</v>
      </c>
      <c r="F19" s="452" t="s">
        <v>428</v>
      </c>
      <c r="G19" s="452" t="s">
        <v>428</v>
      </c>
      <c r="H19" s="452" t="s">
        <v>708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685</v>
      </c>
      <c r="F20" s="452" t="s">
        <v>709</v>
      </c>
      <c r="G20" s="452" t="s">
        <v>428</v>
      </c>
      <c r="H20" s="452" t="s">
        <v>708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710</v>
      </c>
      <c r="F21" s="452" t="s">
        <v>709</v>
      </c>
      <c r="G21" s="452" t="s">
        <v>428</v>
      </c>
      <c r="H21" s="452" t="s">
        <v>708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301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710</v>
      </c>
      <c r="F22" s="452" t="s">
        <v>711</v>
      </c>
      <c r="G22" s="452" t="s">
        <v>428</v>
      </c>
      <c r="H22" s="452" t="s">
        <v>708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644</v>
      </c>
      <c r="G23" s="452" t="s">
        <v>712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644</v>
      </c>
      <c r="G24" s="452" t="s">
        <v>712</v>
      </c>
      <c r="H24" s="452" t="s">
        <v>685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644</v>
      </c>
      <c r="G25" s="452" t="s">
        <v>713</v>
      </c>
      <c r="H25" s="452" t="s">
        <v>685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644</v>
      </c>
      <c r="G26" s="452" t="s">
        <v>674</v>
      </c>
      <c r="H26" s="452" t="s">
        <v>685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644</v>
      </c>
      <c r="G27" s="452" t="s">
        <v>713</v>
      </c>
      <c r="H27" s="452" t="s">
        <v>685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714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722</v>
      </c>
      <c r="F6" s="282" t="s">
        <v>722</v>
      </c>
      <c r="G6" s="282" t="s">
        <v>722</v>
      </c>
      <c r="H6" s="282" t="s">
        <v>722</v>
      </c>
      <c r="I6" s="282" t="s">
        <v>722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213</v>
      </c>
      <c r="F7" s="452" t="s">
        <v>685</v>
      </c>
      <c r="G7" s="306" t="s">
        <v>213</v>
      </c>
      <c r="H7" s="306" t="s">
        <v>213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213</v>
      </c>
      <c r="F8" s="452" t="s">
        <v>685</v>
      </c>
      <c r="G8" s="306" t="s">
        <v>213</v>
      </c>
      <c r="H8" s="306" t="s">
        <v>213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213</v>
      </c>
      <c r="F9" s="452" t="s">
        <v>685</v>
      </c>
      <c r="G9" s="306" t="s">
        <v>213</v>
      </c>
      <c r="H9" s="306" t="s">
        <v>213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213</v>
      </c>
      <c r="F10" s="452" t="s">
        <v>685</v>
      </c>
      <c r="G10" s="306" t="s">
        <v>213</v>
      </c>
      <c r="H10" s="306" t="s">
        <v>213</v>
      </c>
      <c r="I10" s="306" t="s">
        <v>725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213</v>
      </c>
      <c r="F11" s="452" t="s">
        <v>685</v>
      </c>
      <c r="G11" s="306" t="s">
        <v>384</v>
      </c>
      <c r="H11" s="452" t="s">
        <v>213</v>
      </c>
      <c r="I11" s="306" t="s">
        <v>726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213</v>
      </c>
      <c r="F12" s="452" t="s">
        <v>685</v>
      </c>
      <c r="G12" s="306" t="s">
        <v>384</v>
      </c>
      <c r="H12" s="452" t="s">
        <v>213</v>
      </c>
      <c r="I12" s="306" t="s">
        <v>727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213</v>
      </c>
      <c r="F13" s="452"/>
      <c r="G13" s="306" t="s">
        <v>384</v>
      </c>
      <c r="H13" s="452" t="s">
        <v>213</v>
      </c>
      <c r="I13" s="306" t="s">
        <v>727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728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213</v>
      </c>
      <c r="F14" s="452"/>
      <c r="G14" s="306" t="s">
        <v>729</v>
      </c>
      <c r="H14" s="452" t="s">
        <v>730</v>
      </c>
      <c r="I14" s="306" t="s">
        <v>731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213</v>
      </c>
      <c r="F15" s="452"/>
      <c r="G15" s="306" t="s">
        <v>729</v>
      </c>
      <c r="H15" s="452" t="s">
        <v>732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342</v>
      </c>
      <c r="F16" s="452" t="s">
        <v>67</v>
      </c>
      <c r="G16" s="306" t="s">
        <v>729</v>
      </c>
      <c r="H16" s="452" t="s">
        <v>732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342</v>
      </c>
      <c r="F17" s="452" t="s">
        <v>67</v>
      </c>
      <c r="G17" s="452" t="s">
        <v>221</v>
      </c>
      <c r="H17" s="452" t="s">
        <v>732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/>
      <c r="G18" s="452" t="s">
        <v>221</v>
      </c>
      <c r="H18" s="452" t="s">
        <v>735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736</v>
      </c>
      <c r="F19" s="452" t="s">
        <v>67</v>
      </c>
      <c r="G19" s="306" t="s">
        <v>737</v>
      </c>
      <c r="H19" s="452" t="s">
        <v>342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736</v>
      </c>
      <c r="F20" s="452" t="s">
        <v>67</v>
      </c>
      <c r="G20" s="306" t="s">
        <v>737</v>
      </c>
      <c r="H20" s="452" t="s">
        <v>342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736</v>
      </c>
      <c r="F21" s="452" t="s">
        <v>67</v>
      </c>
      <c r="G21" s="306" t="s">
        <v>737</v>
      </c>
      <c r="H21" s="452" t="s">
        <v>738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739</v>
      </c>
      <c r="F22" s="452"/>
      <c r="G22" s="452" t="s">
        <v>740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739</v>
      </c>
      <c r="F23" s="452"/>
      <c r="G23" s="452" t="s">
        <v>741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739</v>
      </c>
      <c r="F24" s="452"/>
      <c r="G24" s="452" t="s">
        <v>741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745</v>
      </c>
      <c r="H5" s="452" t="s">
        <v>733</v>
      </c>
      <c r="I5" s="223" t="s">
        <v>746</v>
      </c>
      <c r="J5" s="223" t="s">
        <v>747</v>
      </c>
      <c r="K5" s="223" t="s">
        <v>748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749</v>
      </c>
      <c r="F6" s="282" t="s">
        <v>749</v>
      </c>
      <c r="G6" s="282" t="s">
        <v>749</v>
      </c>
      <c r="H6" s="452" t="s">
        <v>733</v>
      </c>
      <c r="I6" s="282" t="s">
        <v>749</v>
      </c>
      <c r="J6" s="456"/>
      <c r="K6" s="457"/>
      <c r="L6" s="61"/>
      <c r="M6" s="424" t="s">
        <v>685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685</v>
      </c>
      <c r="F7" s="452" t="s">
        <v>685</v>
      </c>
      <c r="G7" s="306" t="s">
        <v>750</v>
      </c>
      <c r="H7" s="452" t="s">
        <v>733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685</v>
      </c>
      <c r="F8" s="452" t="s">
        <v>685</v>
      </c>
      <c r="G8" s="306" t="s">
        <v>750</v>
      </c>
      <c r="H8" s="452" t="s">
        <v>733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53</v>
      </c>
      <c r="G9" s="306" t="s">
        <v>751</v>
      </c>
      <c r="H9" s="452" t="s">
        <v>733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53</v>
      </c>
      <c r="G10" s="306" t="s">
        <v>751</v>
      </c>
      <c r="H10" s="452" t="s">
        <v>733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53</v>
      </c>
      <c r="G11" s="306" t="s">
        <v>751</v>
      </c>
      <c r="H11" s="452" t="s">
        <v>733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752</v>
      </c>
      <c r="H12" s="452" t="s">
        <v>733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752</v>
      </c>
      <c r="H13" s="452" t="s">
        <v>733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753</v>
      </c>
      <c r="G14" s="452" t="s">
        <v>750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754</v>
      </c>
      <c r="G15" s="452" t="s">
        <v>750</v>
      </c>
      <c r="H15" s="452" t="s">
        <v>62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754</v>
      </c>
      <c r="G16" s="452" t="s">
        <v>755</v>
      </c>
      <c r="H16" s="452" t="s">
        <v>730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756</v>
      </c>
      <c r="F17" s="452" t="s">
        <v>754</v>
      </c>
      <c r="G17" s="452" t="s">
        <v>757</v>
      </c>
      <c r="H17" s="452" t="s">
        <v>758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759</v>
      </c>
      <c r="F18" s="452" t="s">
        <v>760</v>
      </c>
      <c r="G18" s="452" t="s">
        <v>761</v>
      </c>
      <c r="H18" s="452" t="s">
        <v>758</v>
      </c>
      <c r="I18" s="452" t="s">
        <v>342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760</v>
      </c>
      <c r="G19" s="452" t="s">
        <v>297</v>
      </c>
      <c r="H19" s="452" t="s">
        <v>758</v>
      </c>
      <c r="I19" s="452" t="s">
        <v>342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762</v>
      </c>
      <c r="G20" s="452" t="s">
        <v>297</v>
      </c>
      <c r="H20" s="452" t="s">
        <v>763</v>
      </c>
      <c r="I20" s="452" t="s">
        <v>764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765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766</v>
      </c>
      <c r="F21" s="452" t="s">
        <v>762</v>
      </c>
      <c r="G21" s="452" t="s">
        <v>68</v>
      </c>
      <c r="H21" s="452" t="s">
        <v>763</v>
      </c>
      <c r="I21" s="452" t="s">
        <v>767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765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768</v>
      </c>
      <c r="F22" s="452" t="s">
        <v>769</v>
      </c>
      <c r="G22" s="452" t="s">
        <v>274</v>
      </c>
      <c r="H22" s="452" t="s">
        <v>451</v>
      </c>
      <c r="I22" s="452" t="s">
        <v>342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768</v>
      </c>
      <c r="F23" s="452" t="s">
        <v>770</v>
      </c>
      <c r="G23" s="452" t="s">
        <v>274</v>
      </c>
      <c r="H23" s="452" t="s">
        <v>451</v>
      </c>
      <c r="I23" s="452" t="s">
        <v>342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770</v>
      </c>
      <c r="G24" s="452" t="s">
        <v>57</v>
      </c>
      <c r="H24" s="452" t="s">
        <v>451</v>
      </c>
      <c r="I24" s="452" t="s">
        <v>342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770</v>
      </c>
      <c r="G25" s="452" t="s">
        <v>57</v>
      </c>
      <c r="H25" s="452" t="s">
        <v>771</v>
      </c>
      <c r="I25" s="452" t="s">
        <v>342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770</v>
      </c>
      <c r="G26" s="452"/>
      <c r="H26" s="452" t="s">
        <v>771</v>
      </c>
      <c r="I26" s="452" t="s">
        <v>342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774</v>
      </c>
      <c r="F6" s="282" t="s">
        <v>774</v>
      </c>
      <c r="G6" s="282" t="s">
        <v>774</v>
      </c>
      <c r="H6" s="282" t="s">
        <v>774</v>
      </c>
      <c r="I6" s="282" t="s">
        <v>774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342</v>
      </c>
      <c r="G9" s="306" t="s">
        <v>776</v>
      </c>
      <c r="H9" s="306" t="s">
        <v>57</v>
      </c>
      <c r="I9" s="306" t="s">
        <v>640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777</v>
      </c>
      <c r="G10" s="306" t="s">
        <v>776</v>
      </c>
      <c r="H10" s="306" t="s">
        <v>778</v>
      </c>
      <c r="I10" s="306" t="s">
        <v>640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56</v>
      </c>
      <c r="G11" s="306" t="s">
        <v>220</v>
      </c>
      <c r="H11" s="452" t="s">
        <v>685</v>
      </c>
      <c r="I11" s="306" t="s">
        <v>640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685</v>
      </c>
      <c r="F12" s="452" t="s">
        <v>779</v>
      </c>
      <c r="G12" s="452" t="s">
        <v>56</v>
      </c>
      <c r="H12" s="452" t="s">
        <v>780</v>
      </c>
      <c r="I12" s="306" t="s">
        <v>640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685</v>
      </c>
      <c r="F13" s="452" t="s">
        <v>779</v>
      </c>
      <c r="G13" s="452" t="s">
        <v>56</v>
      </c>
      <c r="H13" s="452" t="s">
        <v>780</v>
      </c>
      <c r="I13" s="306" t="s">
        <v>640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685</v>
      </c>
      <c r="F14" s="452" t="s">
        <v>779</v>
      </c>
      <c r="G14" s="452" t="s">
        <v>781</v>
      </c>
      <c r="H14" s="452" t="s">
        <v>56</v>
      </c>
      <c r="I14" s="452" t="s">
        <v>782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685</v>
      </c>
      <c r="F15" s="452" t="s">
        <v>779</v>
      </c>
      <c r="G15" s="452" t="s">
        <v>783</v>
      </c>
      <c r="H15" s="452" t="s">
        <v>709</v>
      </c>
      <c r="I15" s="452" t="s">
        <v>782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685</v>
      </c>
      <c r="F16" s="452" t="s">
        <v>779</v>
      </c>
      <c r="G16" s="452" t="s">
        <v>783</v>
      </c>
      <c r="H16" s="452" t="s">
        <v>784</v>
      </c>
      <c r="I16" s="452" t="s">
        <v>785</v>
      </c>
      <c r="J16" s="458"/>
      <c r="K16" s="460"/>
      <c r="L16" s="61"/>
      <c r="M16" s="414" t="s">
        <v>733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786</v>
      </c>
      <c r="F17" s="452" t="s">
        <v>787</v>
      </c>
      <c r="G17" s="452" t="s">
        <v>781</v>
      </c>
      <c r="H17" s="452" t="s">
        <v>788</v>
      </c>
      <c r="I17" s="452" t="s">
        <v>789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733</v>
      </c>
      <c r="F18" s="452" t="s">
        <v>787</v>
      </c>
      <c r="G18" s="452" t="s">
        <v>781</v>
      </c>
      <c r="H18" s="452" t="s">
        <v>788</v>
      </c>
      <c r="I18" s="452" t="s">
        <v>789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733</v>
      </c>
      <c r="F19" s="452" t="s">
        <v>787</v>
      </c>
      <c r="G19" s="452" t="s">
        <v>781</v>
      </c>
      <c r="H19" s="452" t="s">
        <v>788</v>
      </c>
      <c r="I19" s="452" t="s">
        <v>790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791</v>
      </c>
      <c r="F20" s="452" t="s">
        <v>787</v>
      </c>
      <c r="G20" s="452" t="s">
        <v>781</v>
      </c>
      <c r="H20" s="452" t="s">
        <v>788</v>
      </c>
      <c r="I20" s="452" t="s">
        <v>792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791</v>
      </c>
      <c r="F21" s="452" t="s">
        <v>787</v>
      </c>
      <c r="G21" s="452" t="s">
        <v>56</v>
      </c>
      <c r="H21" s="452" t="s">
        <v>342</v>
      </c>
      <c r="I21" s="452" t="s">
        <v>793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794</v>
      </c>
      <c r="G22" s="452" t="s">
        <v>269</v>
      </c>
      <c r="H22" s="452" t="s">
        <v>342</v>
      </c>
      <c r="I22" s="452" t="s">
        <v>771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794</v>
      </c>
      <c r="G23" s="452" t="s">
        <v>269</v>
      </c>
      <c r="H23" s="452" t="s">
        <v>795</v>
      </c>
      <c r="I23" s="452" t="s">
        <v>771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796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794</v>
      </c>
      <c r="G24" s="452" t="s">
        <v>269</v>
      </c>
      <c r="H24" s="452" t="s">
        <v>795</v>
      </c>
      <c r="I24" s="452" t="s">
        <v>771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794</v>
      </c>
      <c r="G25" s="452" t="s">
        <v>269</v>
      </c>
      <c r="H25" s="452" t="s">
        <v>56</v>
      </c>
      <c r="I25" s="452" t="s">
        <v>771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797</v>
      </c>
      <c r="G26" s="452" t="s">
        <v>269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798</v>
      </c>
    </row>
    <row r="49" spans="2:15">
      <c r="B49" s="387" t="s">
        <v>138</v>
      </c>
      <c r="D49" t="s">
        <v>799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801</v>
      </c>
      <c r="F5" s="223" t="s">
        <v>802</v>
      </c>
      <c r="G5" s="223" t="s">
        <v>803</v>
      </c>
      <c r="H5" s="223" t="s">
        <v>804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806</v>
      </c>
      <c r="G6" s="282" t="s">
        <v>807</v>
      </c>
      <c r="H6" s="282" t="s">
        <v>808</v>
      </c>
      <c r="I6" s="282" t="s">
        <v>809</v>
      </c>
      <c r="J6" s="456" t="s">
        <v>810</v>
      </c>
      <c r="K6" s="457"/>
      <c r="L6" s="61"/>
      <c r="M6" s="424" t="s">
        <v>685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806</v>
      </c>
      <c r="G7" s="306" t="s">
        <v>404</v>
      </c>
      <c r="H7" s="306" t="s">
        <v>811</v>
      </c>
      <c r="I7" s="306" t="s">
        <v>404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806</v>
      </c>
      <c r="G8" s="306" t="s">
        <v>404</v>
      </c>
      <c r="H8" s="306" t="s">
        <v>811</v>
      </c>
      <c r="I8" s="306" t="s">
        <v>404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806</v>
      </c>
      <c r="G9" s="306" t="s">
        <v>404</v>
      </c>
      <c r="H9" s="306" t="s">
        <v>811</v>
      </c>
      <c r="I9" s="306" t="s">
        <v>404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806</v>
      </c>
      <c r="G10" s="306" t="s">
        <v>404</v>
      </c>
      <c r="H10" s="306" t="s">
        <v>67</v>
      </c>
      <c r="I10" s="306" t="s">
        <v>404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812</v>
      </c>
      <c r="H11" s="452"/>
      <c r="I11" s="452" t="s">
        <v>813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812</v>
      </c>
      <c r="H12" s="452"/>
      <c r="I12" s="452" t="s">
        <v>813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812</v>
      </c>
      <c r="H13" s="452"/>
      <c r="I13" s="452" t="s">
        <v>813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812</v>
      </c>
      <c r="H14" s="452"/>
      <c r="I14" s="452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812</v>
      </c>
      <c r="H15" s="452"/>
      <c r="I15" s="452" t="s">
        <v>814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813</v>
      </c>
      <c r="G16" s="452" t="s">
        <v>812</v>
      </c>
      <c r="H16" s="452" t="s">
        <v>815</v>
      </c>
      <c r="I16" s="452" t="s">
        <v>814</v>
      </c>
      <c r="J16" s="458"/>
      <c r="K16" s="460"/>
      <c r="L16" s="61"/>
      <c r="M16" s="414" t="s">
        <v>733</v>
      </c>
      <c r="N16" s="417">
        <f>COUNTIF(E7:I27, "*Casey*")/2</f>
        <v>1.5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816</v>
      </c>
      <c r="G17" s="452" t="s">
        <v>817</v>
      </c>
      <c r="H17" s="452" t="s">
        <v>815</v>
      </c>
      <c r="I17" s="452" t="s">
        <v>816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818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816</v>
      </c>
      <c r="G18" s="452" t="s">
        <v>817</v>
      </c>
      <c r="H18" s="452" t="s">
        <v>815</v>
      </c>
      <c r="I18" s="452" t="s">
        <v>816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819</v>
      </c>
      <c r="F19" s="452" t="s">
        <v>820</v>
      </c>
      <c r="G19" s="452" t="s">
        <v>817</v>
      </c>
      <c r="H19" s="452" t="s">
        <v>815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819</v>
      </c>
      <c r="F20" s="452" t="s">
        <v>257</v>
      </c>
      <c r="G20" s="452" t="s">
        <v>817</v>
      </c>
      <c r="H20" s="452" t="s">
        <v>815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819</v>
      </c>
      <c r="F21" s="452" t="s">
        <v>257</v>
      </c>
      <c r="G21" s="452" t="s">
        <v>817</v>
      </c>
      <c r="H21" s="452" t="s">
        <v>815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819</v>
      </c>
      <c r="F22" s="452" t="s">
        <v>820</v>
      </c>
      <c r="G22" s="452" t="s">
        <v>821</v>
      </c>
      <c r="H22" s="452" t="s">
        <v>815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819</v>
      </c>
      <c r="F23" s="452" t="s">
        <v>771</v>
      </c>
      <c r="G23" s="452" t="s">
        <v>821</v>
      </c>
      <c r="H23" s="452" t="s">
        <v>815</v>
      </c>
      <c r="I23" s="452" t="s">
        <v>816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819</v>
      </c>
      <c r="F24" s="452" t="s">
        <v>771</v>
      </c>
      <c r="G24" s="452" t="s">
        <v>821</v>
      </c>
      <c r="H24" s="452" t="s">
        <v>815</v>
      </c>
      <c r="I24" s="452" t="s">
        <v>816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257</v>
      </c>
      <c r="F25" s="452" t="s">
        <v>771</v>
      </c>
      <c r="G25" s="452" t="s">
        <v>812</v>
      </c>
      <c r="H25" s="452" t="s">
        <v>815</v>
      </c>
      <c r="I25" s="452" t="s">
        <v>816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257</v>
      </c>
      <c r="F26" s="452" t="s">
        <v>816</v>
      </c>
      <c r="G26" s="452" t="s">
        <v>821</v>
      </c>
      <c r="H26" s="452" t="s">
        <v>815</v>
      </c>
      <c r="I26" s="452" t="s">
        <v>816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822</v>
      </c>
    </row>
    <row r="49" spans="2:15">
      <c r="B49" s="387" t="s">
        <v>138</v>
      </c>
      <c r="D49" t="s">
        <v>823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825</v>
      </c>
      <c r="F5" s="223" t="s">
        <v>826</v>
      </c>
      <c r="G5" s="223" t="s">
        <v>827</v>
      </c>
      <c r="H5" s="223" t="s">
        <v>828</v>
      </c>
      <c r="I5" s="223" t="s">
        <v>829</v>
      </c>
      <c r="J5" s="223" t="s">
        <v>830</v>
      </c>
      <c r="K5" s="223" t="s">
        <v>831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832</v>
      </c>
      <c r="F6" s="282" t="s">
        <v>832</v>
      </c>
      <c r="G6" s="282" t="s">
        <v>832</v>
      </c>
      <c r="H6" s="282" t="s">
        <v>832</v>
      </c>
      <c r="I6" s="282" t="s">
        <v>832</v>
      </c>
      <c r="J6" s="392"/>
      <c r="K6" s="276"/>
      <c r="L6" s="61"/>
      <c r="M6" s="424" t="s">
        <v>685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833</v>
      </c>
      <c r="F7" s="452" t="s">
        <v>834</v>
      </c>
      <c r="G7" s="306" t="s">
        <v>220</v>
      </c>
      <c r="H7" s="306" t="s">
        <v>67</v>
      </c>
      <c r="I7" s="372" t="s">
        <v>835</v>
      </c>
      <c r="J7" s="393" t="s">
        <v>836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834</v>
      </c>
      <c r="F8" s="452" t="s">
        <v>837</v>
      </c>
      <c r="G8" s="306" t="s">
        <v>220</v>
      </c>
      <c r="H8" s="306" t="s">
        <v>67</v>
      </c>
      <c r="I8" s="372" t="s">
        <v>835</v>
      </c>
      <c r="J8" s="393" t="s">
        <v>836</v>
      </c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834</v>
      </c>
      <c r="F9" s="452" t="s">
        <v>837</v>
      </c>
      <c r="G9" s="306" t="s">
        <v>220</v>
      </c>
      <c r="H9" s="306" t="s">
        <v>67</v>
      </c>
      <c r="I9" s="372" t="s">
        <v>835</v>
      </c>
      <c r="J9" s="393" t="s">
        <v>836</v>
      </c>
      <c r="K9" s="300" t="s">
        <v>188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837</v>
      </c>
      <c r="F10" s="452" t="s">
        <v>837</v>
      </c>
      <c r="G10" s="306" t="s">
        <v>220</v>
      </c>
      <c r="H10" s="306" t="s">
        <v>67</v>
      </c>
      <c r="I10" s="372" t="s">
        <v>835</v>
      </c>
      <c r="J10" s="393" t="s">
        <v>836</v>
      </c>
      <c r="K10" s="300" t="s">
        <v>838</v>
      </c>
      <c r="L10" s="61"/>
      <c r="M10" s="414" t="s">
        <v>56</v>
      </c>
      <c r="N10" s="417">
        <f>COUNTIF(E7:I27, "*Alex*")/2</f>
        <v>0</v>
      </c>
      <c r="O10" s="419" t="s">
        <v>839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837</v>
      </c>
      <c r="F11" s="452" t="s">
        <v>837</v>
      </c>
      <c r="G11" s="306" t="s">
        <v>297</v>
      </c>
      <c r="H11" s="372" t="s">
        <v>68</v>
      </c>
      <c r="I11" s="306" t="s">
        <v>68</v>
      </c>
      <c r="J11" s="393" t="s">
        <v>836</v>
      </c>
      <c r="K11" s="300" t="s">
        <v>838</v>
      </c>
      <c r="L11" s="61"/>
      <c r="M11" s="414" t="s">
        <v>57</v>
      </c>
      <c r="N11" s="417">
        <f>COUNTIF(E7:I27, "*Rafi*")/2</f>
        <v>0</v>
      </c>
      <c r="O11" s="419" t="s">
        <v>775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837</v>
      </c>
      <c r="F12" s="452" t="s">
        <v>837</v>
      </c>
      <c r="G12" s="306" t="s">
        <v>297</v>
      </c>
      <c r="H12" s="372" t="s">
        <v>68</v>
      </c>
      <c r="I12" s="306" t="s">
        <v>68</v>
      </c>
      <c r="J12" s="393" t="s">
        <v>836</v>
      </c>
      <c r="K12" s="300" t="s">
        <v>838</v>
      </c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837</v>
      </c>
      <c r="F13" s="452" t="s">
        <v>837</v>
      </c>
      <c r="G13" s="306" t="s">
        <v>297</v>
      </c>
      <c r="H13" s="372" t="s">
        <v>68</v>
      </c>
      <c r="I13" s="306" t="s">
        <v>68</v>
      </c>
      <c r="J13" s="393" t="s">
        <v>836</v>
      </c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837</v>
      </c>
      <c r="F14" s="452" t="s">
        <v>840</v>
      </c>
      <c r="G14" s="306" t="s">
        <v>297</v>
      </c>
      <c r="H14" s="372" t="s">
        <v>68</v>
      </c>
      <c r="I14" s="306" t="s">
        <v>68</v>
      </c>
      <c r="J14" s="393" t="s">
        <v>836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841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837</v>
      </c>
      <c r="F15" s="452" t="s">
        <v>842</v>
      </c>
      <c r="G15" s="306" t="s">
        <v>297</v>
      </c>
      <c r="H15" s="372" t="s">
        <v>68</v>
      </c>
      <c r="I15" s="306" t="s">
        <v>68</v>
      </c>
      <c r="J15" s="393" t="s">
        <v>836</v>
      </c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837</v>
      </c>
      <c r="F16" s="452" t="s">
        <v>843</v>
      </c>
      <c r="G16" s="306" t="s">
        <v>67</v>
      </c>
      <c r="H16" s="336" t="s">
        <v>297</v>
      </c>
      <c r="I16" s="306" t="s">
        <v>384</v>
      </c>
      <c r="J16" s="393" t="s">
        <v>836</v>
      </c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837</v>
      </c>
      <c r="F17" s="466" t="s">
        <v>844</v>
      </c>
      <c r="G17" s="306" t="s">
        <v>220</v>
      </c>
      <c r="H17" s="336" t="s">
        <v>297</v>
      </c>
      <c r="I17" s="306" t="s">
        <v>384</v>
      </c>
      <c r="J17" s="393" t="s">
        <v>836</v>
      </c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837</v>
      </c>
      <c r="F18" s="466" t="s">
        <v>844</v>
      </c>
      <c r="G18" s="306" t="s">
        <v>220</v>
      </c>
      <c r="H18" s="372" t="s">
        <v>845</v>
      </c>
      <c r="I18" s="306" t="s">
        <v>384</v>
      </c>
      <c r="J18" s="393" t="s">
        <v>836</v>
      </c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837</v>
      </c>
      <c r="F19" s="466" t="s">
        <v>844</v>
      </c>
      <c r="G19" s="306" t="s">
        <v>67</v>
      </c>
      <c r="H19" s="372" t="s">
        <v>845</v>
      </c>
      <c r="I19" s="372" t="s">
        <v>835</v>
      </c>
      <c r="J19" s="393" t="s">
        <v>836</v>
      </c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837</v>
      </c>
      <c r="F20" s="452" t="s">
        <v>66</v>
      </c>
      <c r="G20" s="306" t="s">
        <v>67</v>
      </c>
      <c r="H20" s="372" t="s">
        <v>845</v>
      </c>
      <c r="I20" s="372" t="s">
        <v>835</v>
      </c>
      <c r="J20" s="393" t="s">
        <v>836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837</v>
      </c>
      <c r="F21" s="452" t="s">
        <v>65</v>
      </c>
      <c r="G21" s="306" t="s">
        <v>67</v>
      </c>
      <c r="H21" s="372" t="s">
        <v>845</v>
      </c>
      <c r="I21" s="306" t="s">
        <v>837</v>
      </c>
      <c r="J21" s="393" t="s">
        <v>836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846</v>
      </c>
      <c r="H22" s="372" t="s">
        <v>845</v>
      </c>
      <c r="I22" s="306" t="s">
        <v>837</v>
      </c>
      <c r="J22" s="393" t="s">
        <v>836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436</v>
      </c>
      <c r="G23" s="306" t="s">
        <v>846</v>
      </c>
      <c r="H23" s="372" t="s">
        <v>845</v>
      </c>
      <c r="I23" s="306" t="s">
        <v>847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436</v>
      </c>
      <c r="G24" s="306" t="s">
        <v>846</v>
      </c>
      <c r="H24" s="372" t="s">
        <v>835</v>
      </c>
      <c r="I24" s="306" t="s">
        <v>847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837</v>
      </c>
      <c r="F25" s="452" t="s">
        <v>436</v>
      </c>
      <c r="G25" s="306" t="s">
        <v>846</v>
      </c>
      <c r="H25" s="372" t="s">
        <v>835</v>
      </c>
      <c r="I25" s="306" t="s">
        <v>847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837</v>
      </c>
      <c r="F26" s="452" t="s">
        <v>436</v>
      </c>
      <c r="G26" s="306" t="s">
        <v>846</v>
      </c>
      <c r="H26" s="372" t="s">
        <v>835</v>
      </c>
      <c r="I26" s="372" t="s">
        <v>847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848</v>
      </c>
    </row>
    <row r="49" spans="2:15">
      <c r="B49" s="387" t="s">
        <v>138</v>
      </c>
      <c r="D49" t="s">
        <v>849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851</v>
      </c>
      <c r="F5" s="223" t="s">
        <v>852</v>
      </c>
      <c r="G5" s="223" t="s">
        <v>853</v>
      </c>
      <c r="H5" s="223" t="s">
        <v>854</v>
      </c>
      <c r="I5" s="223" t="s">
        <v>855</v>
      </c>
      <c r="J5" s="223" t="s">
        <v>856</v>
      </c>
      <c r="K5" s="223" t="s">
        <v>857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380</v>
      </c>
      <c r="F6" s="282" t="s">
        <v>380</v>
      </c>
      <c r="G6" s="282" t="s">
        <v>858</v>
      </c>
      <c r="H6" s="282" t="s">
        <v>858</v>
      </c>
      <c r="I6" s="282" t="s">
        <v>858</v>
      </c>
      <c r="J6" s="392"/>
      <c r="K6" s="276"/>
      <c r="L6" s="61"/>
      <c r="M6" s="424" t="s">
        <v>685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243</v>
      </c>
      <c r="H7" s="306" t="s">
        <v>859</v>
      </c>
      <c r="I7" s="306" t="s">
        <v>243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404</v>
      </c>
      <c r="H8" s="336" t="s">
        <v>404</v>
      </c>
      <c r="I8" s="306" t="s">
        <v>188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404</v>
      </c>
      <c r="H9" s="336" t="s">
        <v>188</v>
      </c>
      <c r="I9" s="306" t="s">
        <v>188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243</v>
      </c>
      <c r="H10" s="336" t="s">
        <v>404</v>
      </c>
      <c r="I10" s="306" t="s">
        <v>188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243</v>
      </c>
      <c r="H11" s="336" t="s">
        <v>860</v>
      </c>
      <c r="I11" s="306" t="s">
        <v>188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243</v>
      </c>
      <c r="H12" s="336" t="s">
        <v>861</v>
      </c>
      <c r="I12" s="306" t="s">
        <v>188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243</v>
      </c>
      <c r="H13" s="336" t="s">
        <v>861</v>
      </c>
      <c r="I13" s="306" t="s">
        <v>188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862</v>
      </c>
      <c r="F14" s="308"/>
      <c r="G14" s="306" t="s">
        <v>243</v>
      </c>
      <c r="H14" s="336" t="s">
        <v>861</v>
      </c>
      <c r="I14" s="306" t="s">
        <v>188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243</v>
      </c>
      <c r="H15" s="336" t="s">
        <v>861</v>
      </c>
      <c r="I15" s="306" t="s">
        <v>188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863</v>
      </c>
      <c r="H16" s="336" t="s">
        <v>861</v>
      </c>
      <c r="I16" s="306" t="s">
        <v>188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864</v>
      </c>
      <c r="H17" s="372" t="s">
        <v>865</v>
      </c>
      <c r="I17" s="306" t="s">
        <v>188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864</v>
      </c>
      <c r="H18" s="372" t="s">
        <v>865</v>
      </c>
      <c r="I18" s="306" t="s">
        <v>188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188</v>
      </c>
      <c r="H19" s="372" t="s">
        <v>866</v>
      </c>
      <c r="I19" s="306" t="s">
        <v>188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188</v>
      </c>
      <c r="H20" s="372" t="s">
        <v>866</v>
      </c>
      <c r="I20" s="306" t="s">
        <v>188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864</v>
      </c>
      <c r="H21" s="372" t="s">
        <v>866</v>
      </c>
      <c r="I21" s="306" t="s">
        <v>188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864</v>
      </c>
      <c r="H22" s="372" t="s">
        <v>866</v>
      </c>
      <c r="I22" s="306" t="s">
        <v>188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867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864</v>
      </c>
      <c r="H23" s="372" t="s">
        <v>866</v>
      </c>
      <c r="I23" s="306" t="s">
        <v>188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864</v>
      </c>
      <c r="H24" s="372" t="s">
        <v>866</v>
      </c>
      <c r="I24" s="306" t="s">
        <v>188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863</v>
      </c>
      <c r="H25" s="372" t="s">
        <v>866</v>
      </c>
      <c r="I25" s="306" t="s">
        <v>188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863</v>
      </c>
      <c r="H26" s="372" t="s">
        <v>865</v>
      </c>
      <c r="I26" s="306" t="s">
        <v>188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868</v>
      </c>
      <c r="I27" s="439" t="s">
        <v>869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868</v>
      </c>
      <c r="I28" s="439" t="s">
        <v>869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868</v>
      </c>
      <c r="I29" s="439" t="s">
        <v>869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868</v>
      </c>
      <c r="I30" s="439" t="s">
        <v>869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868</v>
      </c>
      <c r="I31" s="439" t="s">
        <v>869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868</v>
      </c>
      <c r="I32" s="439" t="s">
        <v>869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868</v>
      </c>
      <c r="I33" s="439" t="s">
        <v>869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868</v>
      </c>
      <c r="I34" s="439" t="s">
        <v>869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868</v>
      </c>
      <c r="I35" s="439" t="s">
        <v>869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868</v>
      </c>
      <c r="I36" s="439" t="s">
        <v>869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868</v>
      </c>
      <c r="I37" s="439" t="s">
        <v>869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685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404</v>
      </c>
      <c r="F7" s="306" t="s">
        <v>404</v>
      </c>
      <c r="G7" s="306" t="s">
        <v>188</v>
      </c>
      <c r="H7" s="336" t="s">
        <v>404</v>
      </c>
      <c r="I7" s="306" t="s">
        <v>404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404</v>
      </c>
      <c r="F8" s="306" t="s">
        <v>404</v>
      </c>
      <c r="G8" s="306" t="s">
        <v>404</v>
      </c>
      <c r="H8" s="336" t="s">
        <v>404</v>
      </c>
      <c r="I8" s="306" t="s">
        <v>404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404</v>
      </c>
      <c r="F9" s="306" t="s">
        <v>404</v>
      </c>
      <c r="G9" s="306" t="s">
        <v>404</v>
      </c>
      <c r="H9" s="336" t="s">
        <v>875</v>
      </c>
      <c r="I9" s="306" t="s">
        <v>404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 t="s">
        <v>404</v>
      </c>
      <c r="G10" s="306" t="s">
        <v>404</v>
      </c>
      <c r="H10" s="336" t="s">
        <v>875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404</v>
      </c>
      <c r="G11" s="306" t="s">
        <v>188</v>
      </c>
      <c r="H11" s="336" t="s">
        <v>876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877</v>
      </c>
      <c r="F12" s="306" t="s">
        <v>404</v>
      </c>
      <c r="G12" s="306" t="s">
        <v>188</v>
      </c>
      <c r="H12" s="336" t="s">
        <v>876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877</v>
      </c>
      <c r="F13" s="306" t="s">
        <v>404</v>
      </c>
      <c r="G13" s="306" t="s">
        <v>188</v>
      </c>
      <c r="H13" s="336" t="s">
        <v>876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877</v>
      </c>
      <c r="F14" s="306" t="s">
        <v>404</v>
      </c>
      <c r="G14" s="306" t="s">
        <v>404</v>
      </c>
      <c r="H14" s="336" t="s">
        <v>879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877</v>
      </c>
      <c r="F15" s="306" t="s">
        <v>404</v>
      </c>
      <c r="G15" s="306" t="s">
        <v>66</v>
      </c>
      <c r="H15" s="336" t="s">
        <v>880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877</v>
      </c>
      <c r="F16" s="306" t="s">
        <v>404</v>
      </c>
      <c r="G16" s="306" t="s">
        <v>66</v>
      </c>
      <c r="H16" s="336" t="s">
        <v>880</v>
      </c>
      <c r="I16" s="306" t="s">
        <v>215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877</v>
      </c>
      <c r="F17" s="306" t="s">
        <v>881</v>
      </c>
      <c r="G17" s="306" t="s">
        <v>882</v>
      </c>
      <c r="H17" s="336" t="s">
        <v>880</v>
      </c>
      <c r="I17" s="306" t="s">
        <v>883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877</v>
      </c>
      <c r="F18" s="306" t="s">
        <v>884</v>
      </c>
      <c r="G18" s="306" t="s">
        <v>882</v>
      </c>
      <c r="H18" s="336" t="s">
        <v>880</v>
      </c>
      <c r="I18" s="306" t="s">
        <v>883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877</v>
      </c>
      <c r="F19" s="306" t="s">
        <v>884</v>
      </c>
      <c r="G19" s="306" t="s">
        <v>882</v>
      </c>
      <c r="H19" s="336" t="s">
        <v>880</v>
      </c>
      <c r="I19" s="306" t="s">
        <v>885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884</v>
      </c>
      <c r="G20" s="306" t="s">
        <v>882</v>
      </c>
      <c r="H20" s="372" t="s">
        <v>886</v>
      </c>
      <c r="I20" s="306" t="s">
        <v>885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881</v>
      </c>
      <c r="G21" s="306" t="s">
        <v>882</v>
      </c>
      <c r="H21" s="372" t="s">
        <v>886</v>
      </c>
      <c r="I21" s="306" t="s">
        <v>885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881</v>
      </c>
      <c r="G22" s="306" t="s">
        <v>882</v>
      </c>
      <c r="H22" s="372" t="s">
        <v>886</v>
      </c>
      <c r="I22" s="306" t="s">
        <v>885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881</v>
      </c>
      <c r="G23" s="306" t="s">
        <v>882</v>
      </c>
      <c r="H23" s="372" t="s">
        <v>886</v>
      </c>
      <c r="I23" s="306" t="s">
        <v>887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881</v>
      </c>
      <c r="G24" s="306" t="s">
        <v>882</v>
      </c>
      <c r="H24" s="372" t="s">
        <v>886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888</v>
      </c>
      <c r="G25" s="306" t="s">
        <v>882</v>
      </c>
      <c r="H25" s="372" t="s">
        <v>886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888</v>
      </c>
      <c r="G26" s="306" t="s">
        <v>882</v>
      </c>
      <c r="H26" s="372" t="s">
        <v>188</v>
      </c>
      <c r="I26" s="306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890</v>
      </c>
      <c r="F5" s="223" t="s">
        <v>891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43" t="s">
        <v>685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893</v>
      </c>
      <c r="F7" s="306" t="s">
        <v>893</v>
      </c>
      <c r="G7" s="306" t="s">
        <v>893</v>
      </c>
      <c r="H7" s="306" t="s">
        <v>893</v>
      </c>
      <c r="I7" s="306" t="s">
        <v>893</v>
      </c>
      <c r="J7" s="393"/>
      <c r="K7" s="301" t="s">
        <v>188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893</v>
      </c>
      <c r="F8" s="306" t="s">
        <v>213</v>
      </c>
      <c r="G8" s="306" t="s">
        <v>66</v>
      </c>
      <c r="H8" s="306" t="s">
        <v>894</v>
      </c>
      <c r="I8" s="306" t="s">
        <v>404</v>
      </c>
      <c r="J8" s="393"/>
      <c r="K8" s="300" t="s">
        <v>188</v>
      </c>
      <c r="L8" s="61"/>
      <c r="M8" s="446" t="s">
        <v>54</v>
      </c>
      <c r="N8" s="440">
        <f>COUNTIF(E7:I27, "*YZ*")/2</f>
        <v>2</v>
      </c>
      <c r="O8" s="447" t="s">
        <v>301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894</v>
      </c>
      <c r="I9" s="306" t="s">
        <v>404</v>
      </c>
      <c r="J9" s="393"/>
      <c r="K9" s="300" t="s">
        <v>188</v>
      </c>
      <c r="L9" s="61"/>
      <c r="M9" s="446" t="s">
        <v>55</v>
      </c>
      <c r="N9" s="440">
        <f>COUNTIF(E7:I27, "*James*")/2</f>
        <v>0</v>
      </c>
      <c r="O9" s="447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431</v>
      </c>
      <c r="G10" s="306" t="s">
        <v>66</v>
      </c>
      <c r="H10" s="306" t="s">
        <v>894</v>
      </c>
      <c r="I10" s="306" t="s">
        <v>895</v>
      </c>
      <c r="J10" s="393"/>
      <c r="K10" s="300" t="s">
        <v>188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213</v>
      </c>
      <c r="F11" s="306" t="s">
        <v>431</v>
      </c>
      <c r="G11" s="306" t="s">
        <v>53</v>
      </c>
      <c r="H11" s="372" t="s">
        <v>58</v>
      </c>
      <c r="I11" s="306" t="s">
        <v>318</v>
      </c>
      <c r="J11" s="393"/>
      <c r="K11" s="300" t="s">
        <v>188</v>
      </c>
      <c r="L11" s="61"/>
      <c r="M11" s="446" t="s">
        <v>57</v>
      </c>
      <c r="N11" s="440">
        <f>COUNTIF(E7:I27, "*Rafi*")/2</f>
        <v>0</v>
      </c>
      <c r="O11" s="4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431</v>
      </c>
      <c r="G12" s="306" t="s">
        <v>53</v>
      </c>
      <c r="H12" s="372" t="s">
        <v>58</v>
      </c>
      <c r="I12" s="306" t="s">
        <v>318</v>
      </c>
      <c r="J12" s="393"/>
      <c r="K12" s="300" t="s">
        <v>188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431</v>
      </c>
      <c r="G13" s="306" t="s">
        <v>685</v>
      </c>
      <c r="H13" s="372" t="s">
        <v>58</v>
      </c>
      <c r="I13" s="306" t="s">
        <v>318</v>
      </c>
      <c r="J13" s="393"/>
      <c r="K13" s="300" t="s">
        <v>188</v>
      </c>
      <c r="L13" s="61"/>
      <c r="M13" s="446" t="s">
        <v>59</v>
      </c>
      <c r="N13" s="440">
        <f>COUNTIF(E7:I27, "*Nicholas*")/2</f>
        <v>0</v>
      </c>
      <c r="O13" s="447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188</v>
      </c>
      <c r="F14" s="306" t="s">
        <v>761</v>
      </c>
      <c r="G14" s="306" t="s">
        <v>685</v>
      </c>
      <c r="H14" s="372" t="s">
        <v>58</v>
      </c>
      <c r="I14" s="306" t="s">
        <v>318</v>
      </c>
      <c r="J14" s="393" t="s">
        <v>896</v>
      </c>
      <c r="K14" s="300" t="s">
        <v>188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188</v>
      </c>
      <c r="F15" s="306" t="s">
        <v>685</v>
      </c>
      <c r="G15" s="306" t="s">
        <v>685</v>
      </c>
      <c r="H15" s="372" t="s">
        <v>58</v>
      </c>
      <c r="I15" s="306" t="s">
        <v>318</v>
      </c>
      <c r="J15" s="393" t="s">
        <v>896</v>
      </c>
      <c r="K15" s="300" t="s">
        <v>188</v>
      </c>
      <c r="L15" s="61"/>
      <c r="M15" s="446" t="s">
        <v>61</v>
      </c>
      <c r="N15" s="440">
        <f>COUNTIF(E7:I27, "*Tai Wei*")/2</f>
        <v>0</v>
      </c>
      <c r="O15" s="447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188</v>
      </c>
      <c r="F16" s="306" t="s">
        <v>702</v>
      </c>
      <c r="G16" s="306" t="s">
        <v>897</v>
      </c>
      <c r="H16" s="336" t="s">
        <v>898</v>
      </c>
      <c r="I16" s="306" t="s">
        <v>899</v>
      </c>
      <c r="J16" s="393" t="s">
        <v>896</v>
      </c>
      <c r="K16" s="300"/>
      <c r="L16" s="61"/>
      <c r="M16" s="446" t="s">
        <v>733</v>
      </c>
      <c r="N16" s="440">
        <f>COUNTIF(E7:I27, "*Casey*")/2</f>
        <v>0</v>
      </c>
      <c r="O16" s="447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188</v>
      </c>
      <c r="F17" s="306" t="s">
        <v>702</v>
      </c>
      <c r="G17" s="306" t="s">
        <v>897</v>
      </c>
      <c r="H17" s="336" t="s">
        <v>898</v>
      </c>
      <c r="I17" s="306" t="s">
        <v>900</v>
      </c>
      <c r="J17" s="393" t="s">
        <v>896</v>
      </c>
      <c r="K17" s="300"/>
      <c r="L17" s="61"/>
      <c r="M17" s="446" t="s">
        <v>62</v>
      </c>
      <c r="N17" s="440">
        <f>COUNTIF(E7:I27, "*Vijay*")/2</f>
        <v>0</v>
      </c>
      <c r="O17" s="447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188</v>
      </c>
      <c r="F18" s="306" t="s">
        <v>702</v>
      </c>
      <c r="G18" s="306" t="s">
        <v>897</v>
      </c>
      <c r="H18" s="336" t="s">
        <v>898</v>
      </c>
      <c r="I18" s="306" t="s">
        <v>900</v>
      </c>
      <c r="J18" s="393" t="s">
        <v>896</v>
      </c>
      <c r="K18" s="300"/>
      <c r="L18" s="61"/>
      <c r="M18" s="446" t="s">
        <v>63</v>
      </c>
      <c r="N18" s="440">
        <f>COUNTIF(E7:I27, "*Griselda*")/2</f>
        <v>0</v>
      </c>
      <c r="O18" s="447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404</v>
      </c>
      <c r="F19" s="306" t="s">
        <v>702</v>
      </c>
      <c r="G19" s="306" t="s">
        <v>897</v>
      </c>
      <c r="H19" s="336" t="s">
        <v>898</v>
      </c>
      <c r="I19" s="306" t="s">
        <v>404</v>
      </c>
      <c r="J19" s="393" t="s">
        <v>896</v>
      </c>
      <c r="K19" s="300"/>
      <c r="L19" s="61"/>
      <c r="M19" s="446" t="s">
        <v>64</v>
      </c>
      <c r="N19" s="440">
        <f>COUNTIF(E7:I27, "*Haikal*")/2</f>
        <v>0</v>
      </c>
      <c r="O19" s="447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901</v>
      </c>
      <c r="F20" s="306" t="s">
        <v>702</v>
      </c>
      <c r="G20" s="306" t="s">
        <v>897</v>
      </c>
      <c r="H20" s="336" t="s">
        <v>898</v>
      </c>
      <c r="I20" s="306" t="s">
        <v>404</v>
      </c>
      <c r="J20" s="393" t="s">
        <v>896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901</v>
      </c>
      <c r="F21" s="306" t="s">
        <v>463</v>
      </c>
      <c r="G21" s="306" t="s">
        <v>902</v>
      </c>
      <c r="H21" s="336" t="s">
        <v>898</v>
      </c>
      <c r="I21" s="306" t="s">
        <v>404</v>
      </c>
      <c r="J21" s="393" t="s">
        <v>896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903</v>
      </c>
      <c r="F22" s="306" t="s">
        <v>904</v>
      </c>
      <c r="G22" s="306" t="s">
        <v>66</v>
      </c>
      <c r="H22" s="336" t="s">
        <v>898</v>
      </c>
      <c r="I22" s="306" t="s">
        <v>67</v>
      </c>
      <c r="J22" s="393" t="s">
        <v>896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903</v>
      </c>
      <c r="F23" s="306" t="s">
        <v>904</v>
      </c>
      <c r="G23" s="306" t="s">
        <v>66</v>
      </c>
      <c r="H23" s="336" t="s">
        <v>898</v>
      </c>
      <c r="I23" s="306" t="s">
        <v>67</v>
      </c>
      <c r="J23" s="393" t="s">
        <v>896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901</v>
      </c>
      <c r="F24" s="306" t="s">
        <v>904</v>
      </c>
      <c r="G24" s="306" t="s">
        <v>902</v>
      </c>
      <c r="H24" s="336" t="s">
        <v>67</v>
      </c>
      <c r="I24" s="306" t="s">
        <v>67</v>
      </c>
      <c r="J24" s="393" t="s">
        <v>896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901</v>
      </c>
      <c r="F25" s="306" t="s">
        <v>905</v>
      </c>
      <c r="G25" s="306" t="s">
        <v>902</v>
      </c>
      <c r="H25" s="336" t="s">
        <v>67</v>
      </c>
      <c r="I25" s="306" t="s">
        <v>67</v>
      </c>
      <c r="J25" s="393" t="s">
        <v>896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901</v>
      </c>
      <c r="F26" s="306" t="s">
        <v>905</v>
      </c>
      <c r="G26" s="306" t="s">
        <v>902</v>
      </c>
      <c r="H26" s="372"/>
      <c r="I26" s="372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907</v>
      </c>
      <c r="F5" s="223" t="s">
        <v>908</v>
      </c>
      <c r="G5" s="223" t="s">
        <v>909</v>
      </c>
      <c r="H5" s="223" t="s">
        <v>910</v>
      </c>
      <c r="I5" s="223" t="s">
        <v>911</v>
      </c>
      <c r="J5" s="223" t="s">
        <v>912</v>
      </c>
      <c r="K5" s="223" t="s">
        <v>913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685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685</v>
      </c>
      <c r="H7" s="336"/>
      <c r="I7" s="306"/>
      <c r="J7" s="393" t="s">
        <v>895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915</v>
      </c>
      <c r="G8" s="306" t="s">
        <v>685</v>
      </c>
      <c r="H8" s="336" t="s">
        <v>58</v>
      </c>
      <c r="I8" s="306"/>
      <c r="J8" s="393" t="s">
        <v>895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915</v>
      </c>
      <c r="F9" s="306" t="s">
        <v>915</v>
      </c>
      <c r="G9" s="306" t="s">
        <v>916</v>
      </c>
      <c r="H9" s="336" t="s">
        <v>58</v>
      </c>
      <c r="I9" s="306" t="s">
        <v>188</v>
      </c>
      <c r="J9" s="393" t="s">
        <v>917</v>
      </c>
      <c r="K9" s="300" t="s">
        <v>918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919</v>
      </c>
      <c r="F10" s="306" t="s">
        <v>915</v>
      </c>
      <c r="G10" s="306" t="s">
        <v>920</v>
      </c>
      <c r="H10" s="336" t="s">
        <v>58</v>
      </c>
      <c r="I10" s="306" t="s">
        <v>188</v>
      </c>
      <c r="J10" s="393" t="s">
        <v>917</v>
      </c>
      <c r="K10" s="300" t="s">
        <v>921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919</v>
      </c>
      <c r="F11" s="306" t="s">
        <v>922</v>
      </c>
      <c r="G11" s="306" t="s">
        <v>188</v>
      </c>
      <c r="H11" s="372" t="s">
        <v>58</v>
      </c>
      <c r="I11" s="306" t="s">
        <v>188</v>
      </c>
      <c r="J11" s="393" t="s">
        <v>917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919</v>
      </c>
      <c r="F12" s="306" t="s">
        <v>922</v>
      </c>
      <c r="G12" s="306" t="s">
        <v>188</v>
      </c>
      <c r="H12" s="372" t="s">
        <v>58</v>
      </c>
      <c r="I12" s="306" t="s">
        <v>188</v>
      </c>
      <c r="J12" s="393" t="s">
        <v>917</v>
      </c>
      <c r="K12" s="300" t="s">
        <v>921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919</v>
      </c>
      <c r="F13" s="306" t="s">
        <v>922</v>
      </c>
      <c r="G13" s="306" t="s">
        <v>188</v>
      </c>
      <c r="H13" s="372" t="s">
        <v>58</v>
      </c>
      <c r="I13" s="306" t="s">
        <v>188</v>
      </c>
      <c r="J13" s="393" t="s">
        <v>917</v>
      </c>
      <c r="K13" s="300" t="s">
        <v>921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923</v>
      </c>
      <c r="F14" s="306" t="s">
        <v>922</v>
      </c>
      <c r="G14" s="306" t="s">
        <v>188</v>
      </c>
      <c r="H14" s="372" t="s">
        <v>58</v>
      </c>
      <c r="I14" s="306" t="s">
        <v>188</v>
      </c>
      <c r="J14" s="393" t="s">
        <v>917</v>
      </c>
      <c r="K14" s="300" t="s">
        <v>921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923</v>
      </c>
      <c r="F15" s="306" t="s">
        <v>922</v>
      </c>
      <c r="G15" s="306" t="s">
        <v>404</v>
      </c>
      <c r="H15" s="372" t="s">
        <v>58</v>
      </c>
      <c r="I15" s="306" t="s">
        <v>188</v>
      </c>
      <c r="J15" s="393" t="s">
        <v>917</v>
      </c>
      <c r="K15" s="300" t="s">
        <v>921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924</v>
      </c>
      <c r="F16" s="306" t="s">
        <v>922</v>
      </c>
      <c r="G16" s="306" t="s">
        <v>65</v>
      </c>
      <c r="H16" s="336" t="s">
        <v>925</v>
      </c>
      <c r="I16" s="306" t="s">
        <v>895</v>
      </c>
      <c r="J16" s="393" t="s">
        <v>917</v>
      </c>
      <c r="K16" s="300" t="s">
        <v>921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927</v>
      </c>
      <c r="G17" s="306" t="s">
        <v>928</v>
      </c>
      <c r="H17" s="336" t="s">
        <v>925</v>
      </c>
      <c r="I17" s="306" t="s">
        <v>895</v>
      </c>
      <c r="J17" s="393" t="s">
        <v>917</v>
      </c>
      <c r="K17" s="300" t="s">
        <v>921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929</v>
      </c>
      <c r="G18" s="306" t="s">
        <v>928</v>
      </c>
      <c r="H18" s="336" t="s">
        <v>925</v>
      </c>
      <c r="I18" s="306" t="s">
        <v>895</v>
      </c>
      <c r="J18" s="393" t="s">
        <v>917</v>
      </c>
      <c r="K18" s="300" t="s">
        <v>921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929</v>
      </c>
      <c r="G19" s="306" t="s">
        <v>928</v>
      </c>
      <c r="H19" s="336" t="s">
        <v>930</v>
      </c>
      <c r="I19" s="306" t="s">
        <v>895</v>
      </c>
      <c r="J19" s="393" t="s">
        <v>917</v>
      </c>
      <c r="K19" s="300" t="s">
        <v>921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929</v>
      </c>
      <c r="G20" s="306" t="s">
        <v>928</v>
      </c>
      <c r="H20" s="336" t="s">
        <v>930</v>
      </c>
      <c r="I20" s="306" t="s">
        <v>895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237</v>
      </c>
      <c r="G21" s="306" t="s">
        <v>928</v>
      </c>
      <c r="H21" s="336" t="s">
        <v>925</v>
      </c>
      <c r="I21" s="306" t="s">
        <v>895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931</v>
      </c>
      <c r="G22" s="306" t="s">
        <v>65</v>
      </c>
      <c r="H22" s="336" t="s">
        <v>925</v>
      </c>
      <c r="I22" s="306" t="s">
        <v>895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931</v>
      </c>
      <c r="G23" s="306" t="s">
        <v>65</v>
      </c>
      <c r="H23" s="336" t="s">
        <v>925</v>
      </c>
      <c r="I23" s="306" t="s">
        <v>895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931</v>
      </c>
      <c r="G24" s="306" t="s">
        <v>65</v>
      </c>
      <c r="H24" s="336" t="s">
        <v>446</v>
      </c>
      <c r="I24" s="306" t="s">
        <v>895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932</v>
      </c>
      <c r="G25" s="306" t="s">
        <v>65</v>
      </c>
      <c r="H25" s="336" t="s">
        <v>933</v>
      </c>
      <c r="I25" s="306" t="s">
        <v>895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934</v>
      </c>
      <c r="G26" s="306" t="s">
        <v>65</v>
      </c>
      <c r="H26" s="336" t="s">
        <v>933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936</v>
      </c>
      <c r="F5" s="223" t="s">
        <v>937</v>
      </c>
      <c r="G5" s="223" t="s">
        <v>938</v>
      </c>
      <c r="H5" s="223" t="s">
        <v>939</v>
      </c>
      <c r="I5" s="223" t="s">
        <v>940</v>
      </c>
      <c r="J5" s="223" t="s">
        <v>941</v>
      </c>
      <c r="K5" s="223" t="s">
        <v>942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2"/>
      <c r="K6" s="276"/>
      <c r="L6" s="61"/>
      <c r="M6" s="424" t="s">
        <v>685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943</v>
      </c>
      <c r="K7" s="393" t="s">
        <v>944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945</v>
      </c>
      <c r="K8" s="393" t="s">
        <v>944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188</v>
      </c>
      <c r="F9" s="306"/>
      <c r="G9" s="306" t="s">
        <v>463</v>
      </c>
      <c r="H9" s="336"/>
      <c r="I9" s="306"/>
      <c r="J9" s="393" t="s">
        <v>945</v>
      </c>
      <c r="K9" s="393" t="s">
        <v>944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/>
      <c r="G10" s="306" t="s">
        <v>188</v>
      </c>
      <c r="H10" s="336"/>
      <c r="I10" s="306"/>
      <c r="J10" s="393" t="s">
        <v>945</v>
      </c>
      <c r="K10" s="393" t="s">
        <v>944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685</v>
      </c>
      <c r="G11" s="306" t="s">
        <v>188</v>
      </c>
      <c r="H11" s="372" t="s">
        <v>54</v>
      </c>
      <c r="I11" s="306"/>
      <c r="J11" s="393" t="s">
        <v>945</v>
      </c>
      <c r="K11" s="393" t="s">
        <v>944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685</v>
      </c>
      <c r="G12" s="306" t="s">
        <v>188</v>
      </c>
      <c r="H12" s="372" t="s">
        <v>54</v>
      </c>
      <c r="I12" s="306"/>
      <c r="J12" s="393" t="s">
        <v>945</v>
      </c>
      <c r="K12" s="393" t="s">
        <v>944</v>
      </c>
      <c r="L12" s="61"/>
      <c r="M12" s="414" t="s">
        <v>58</v>
      </c>
      <c r="N12" s="417">
        <f>COUNTIF(E7:I27, "*Wei Yen*")/2</f>
        <v>0</v>
      </c>
      <c r="O12" s="419" t="s">
        <v>946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404</v>
      </c>
      <c r="F13" s="306" t="s">
        <v>685</v>
      </c>
      <c r="G13" s="306" t="s">
        <v>404</v>
      </c>
      <c r="H13" s="372" t="s">
        <v>54</v>
      </c>
      <c r="I13" s="306"/>
      <c r="J13" s="393" t="s">
        <v>945</v>
      </c>
      <c r="K13" s="393" t="s">
        <v>944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685</v>
      </c>
      <c r="F14" s="306" t="s">
        <v>685</v>
      </c>
      <c r="G14" s="306" t="s">
        <v>54</v>
      </c>
      <c r="H14" s="372" t="s">
        <v>54</v>
      </c>
      <c r="I14" s="306"/>
      <c r="J14" s="393" t="s">
        <v>945</v>
      </c>
      <c r="K14" s="393" t="s">
        <v>944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926</v>
      </c>
      <c r="F15" s="306" t="s">
        <v>685</v>
      </c>
      <c r="G15" s="306" t="s">
        <v>54</v>
      </c>
      <c r="H15" s="372" t="s">
        <v>947</v>
      </c>
      <c r="I15" s="306" t="s">
        <v>948</v>
      </c>
      <c r="J15" s="393" t="s">
        <v>945</v>
      </c>
      <c r="K15" s="393" t="s">
        <v>944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926</v>
      </c>
      <c r="F16" s="306" t="s">
        <v>685</v>
      </c>
      <c r="G16" s="306" t="s">
        <v>54</v>
      </c>
      <c r="H16" s="336" t="s">
        <v>949</v>
      </c>
      <c r="I16" s="306" t="s">
        <v>950</v>
      </c>
      <c r="J16" s="393" t="s">
        <v>945</v>
      </c>
      <c r="K16" s="393" t="s">
        <v>944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723</v>
      </c>
      <c r="G17" s="306" t="s">
        <v>65</v>
      </c>
      <c r="H17" s="336" t="s">
        <v>869</v>
      </c>
      <c r="I17" s="306" t="s">
        <v>950</v>
      </c>
      <c r="J17" s="393" t="s">
        <v>945</v>
      </c>
      <c r="K17" s="393" t="s">
        <v>944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687</v>
      </c>
      <c r="G18" s="306" t="s">
        <v>65</v>
      </c>
      <c r="H18" s="372" t="s">
        <v>886</v>
      </c>
      <c r="I18" s="306" t="s">
        <v>950</v>
      </c>
      <c r="J18" s="393" t="s">
        <v>945</v>
      </c>
      <c r="K18" s="393" t="s">
        <v>944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951</v>
      </c>
      <c r="G19" s="306" t="s">
        <v>65</v>
      </c>
      <c r="H19" s="372" t="s">
        <v>886</v>
      </c>
      <c r="I19" s="306" t="s">
        <v>947</v>
      </c>
      <c r="J19" s="393" t="s">
        <v>945</v>
      </c>
      <c r="K19" s="393" t="s">
        <v>944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952</v>
      </c>
      <c r="F20" s="306" t="s">
        <v>953</v>
      </c>
      <c r="G20" s="306" t="s">
        <v>244</v>
      </c>
      <c r="H20" s="372" t="s">
        <v>954</v>
      </c>
      <c r="I20" s="306" t="s">
        <v>886</v>
      </c>
      <c r="J20" s="393" t="s">
        <v>945</v>
      </c>
      <c r="K20" s="393" t="s">
        <v>944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955</v>
      </c>
      <c r="F21" s="306" t="s">
        <v>956</v>
      </c>
      <c r="G21" s="306" t="s">
        <v>244</v>
      </c>
      <c r="H21" s="372" t="s">
        <v>954</v>
      </c>
      <c r="I21" s="306" t="s">
        <v>886</v>
      </c>
      <c r="J21" s="393" t="s">
        <v>945</v>
      </c>
      <c r="K21" s="393" t="s">
        <v>944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427</v>
      </c>
      <c r="F22" s="306" t="s">
        <v>956</v>
      </c>
      <c r="G22" s="306" t="s">
        <v>244</v>
      </c>
      <c r="H22" s="372" t="s">
        <v>954</v>
      </c>
      <c r="I22" s="306" t="s">
        <v>957</v>
      </c>
      <c r="J22" s="393" t="s">
        <v>945</v>
      </c>
      <c r="K22" s="393" t="s">
        <v>944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427</v>
      </c>
      <c r="F23" s="306" t="s">
        <v>956</v>
      </c>
      <c r="G23" s="306" t="s">
        <v>244</v>
      </c>
      <c r="H23" s="372" t="s">
        <v>954</v>
      </c>
      <c r="I23" s="306" t="s">
        <v>957</v>
      </c>
      <c r="J23" s="393" t="s">
        <v>945</v>
      </c>
      <c r="K23" s="393" t="s">
        <v>944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956</v>
      </c>
      <c r="G24" s="306" t="s">
        <v>244</v>
      </c>
      <c r="H24" s="372" t="s">
        <v>886</v>
      </c>
      <c r="I24" s="306" t="s">
        <v>957</v>
      </c>
      <c r="J24" s="393" t="s">
        <v>945</v>
      </c>
      <c r="K24" s="393" t="s">
        <v>944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956</v>
      </c>
      <c r="G25" s="306" t="s">
        <v>244</v>
      </c>
      <c r="H25" s="372" t="s">
        <v>886</v>
      </c>
      <c r="I25" s="306" t="s">
        <v>957</v>
      </c>
      <c r="J25" s="393" t="s">
        <v>945</v>
      </c>
      <c r="K25" s="393" t="s">
        <v>944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958</v>
      </c>
      <c r="G26" s="306"/>
      <c r="H26" s="372" t="s">
        <v>56</v>
      </c>
      <c r="I26" s="372" t="s">
        <v>959</v>
      </c>
      <c r="J26" s="393" t="s">
        <v>945</v>
      </c>
      <c r="K26" s="393" t="s">
        <v>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960</v>
      </c>
      <c r="J27" s="393" t="s">
        <v>945</v>
      </c>
      <c r="K27" s="393" t="s">
        <v>944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960</v>
      </c>
      <c r="J28" s="393" t="s">
        <v>945</v>
      </c>
      <c r="K28" s="393" t="s">
        <v>944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960</v>
      </c>
      <c r="J29" s="393" t="s">
        <v>945</v>
      </c>
      <c r="K29" s="393" t="s">
        <v>944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960</v>
      </c>
      <c r="J30" s="393" t="s">
        <v>945</v>
      </c>
      <c r="K30" s="393" t="s">
        <v>944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960</v>
      </c>
      <c r="J31" s="393" t="s">
        <v>945</v>
      </c>
      <c r="K31" s="393" t="s">
        <v>944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960</v>
      </c>
      <c r="J32" s="393" t="s">
        <v>945</v>
      </c>
      <c r="K32" s="393" t="s">
        <v>944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960</v>
      </c>
      <c r="J33" s="393" t="s">
        <v>945</v>
      </c>
      <c r="K33" s="393" t="s">
        <v>944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960</v>
      </c>
      <c r="J34" s="393" t="s">
        <v>945</v>
      </c>
      <c r="K34" s="393" t="s">
        <v>944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960</v>
      </c>
      <c r="J35" s="393" t="s">
        <v>945</v>
      </c>
      <c r="K35" s="393" t="s">
        <v>944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960</v>
      </c>
      <c r="J36" s="393" t="s">
        <v>945</v>
      </c>
      <c r="K36" s="393" t="s">
        <v>944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961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685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967</v>
      </c>
      <c r="F7" s="306" t="s">
        <v>188</v>
      </c>
      <c r="G7" s="306" t="s">
        <v>968</v>
      </c>
      <c r="H7" s="336" t="s">
        <v>188</v>
      </c>
      <c r="I7" s="306" t="s">
        <v>967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969</v>
      </c>
      <c r="F8" s="306" t="s">
        <v>188</v>
      </c>
      <c r="G8" s="306" t="s">
        <v>968</v>
      </c>
      <c r="H8" s="336" t="s">
        <v>188</v>
      </c>
      <c r="I8" s="306" t="s">
        <v>967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969</v>
      </c>
      <c r="F9" s="306" t="s">
        <v>188</v>
      </c>
      <c r="G9" s="306" t="s">
        <v>866</v>
      </c>
      <c r="H9" s="336" t="s">
        <v>188</v>
      </c>
      <c r="I9" s="306" t="s">
        <v>970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947</v>
      </c>
      <c r="F10" s="306" t="s">
        <v>188</v>
      </c>
      <c r="G10" s="306" t="s">
        <v>866</v>
      </c>
      <c r="H10" s="336" t="s">
        <v>56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188</v>
      </c>
      <c r="F11" s="306" t="s">
        <v>188</v>
      </c>
      <c r="G11" s="306" t="s">
        <v>971</v>
      </c>
      <c r="H11" s="372" t="s">
        <v>190</v>
      </c>
      <c r="I11" s="306" t="s">
        <v>404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56</v>
      </c>
      <c r="G12" s="306" t="s">
        <v>971</v>
      </c>
      <c r="H12" s="372" t="s">
        <v>190</v>
      </c>
      <c r="I12" s="306" t="s">
        <v>404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56</v>
      </c>
      <c r="G13" s="306" t="s">
        <v>971</v>
      </c>
      <c r="H13" s="372" t="s">
        <v>190</v>
      </c>
      <c r="I13" s="306" t="s">
        <v>404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947</v>
      </c>
      <c r="F14" s="306" t="s">
        <v>56</v>
      </c>
      <c r="G14" s="306" t="s">
        <v>971</v>
      </c>
      <c r="H14" s="372" t="s">
        <v>190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866</v>
      </c>
      <c r="H15" s="372" t="s">
        <v>190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972</v>
      </c>
      <c r="G16" s="306" t="s">
        <v>53</v>
      </c>
      <c r="H16" s="372" t="s">
        <v>973</v>
      </c>
      <c r="I16" s="306" t="s">
        <v>386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974</v>
      </c>
      <c r="G17" s="306" t="s">
        <v>647</v>
      </c>
      <c r="H17" s="61" t="s">
        <v>386</v>
      </c>
      <c r="I17" s="306" t="s">
        <v>386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974</v>
      </c>
      <c r="G18" s="306" t="s">
        <v>647</v>
      </c>
      <c r="H18" s="336" t="s">
        <v>975</v>
      </c>
      <c r="I18" s="306" t="s">
        <v>234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974</v>
      </c>
      <c r="G19" s="306" t="s">
        <v>647</v>
      </c>
      <c r="H19" s="336" t="s">
        <v>188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976</v>
      </c>
      <c r="F20" s="306" t="s">
        <v>974</v>
      </c>
      <c r="G20" s="306" t="s">
        <v>647</v>
      </c>
      <c r="H20" s="372" t="s">
        <v>386</v>
      </c>
      <c r="I20" s="306" t="s">
        <v>404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647</v>
      </c>
      <c r="H21" s="372" t="s">
        <v>386</v>
      </c>
      <c r="I21" s="306" t="s">
        <v>404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685</v>
      </c>
      <c r="F22" s="306" t="s">
        <v>979</v>
      </c>
      <c r="G22" s="306" t="s">
        <v>647</v>
      </c>
      <c r="H22" s="372" t="s">
        <v>188</v>
      </c>
      <c r="I22" s="306" t="s">
        <v>404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685</v>
      </c>
      <c r="F23" s="306" t="s">
        <v>979</v>
      </c>
      <c r="G23" s="306" t="s">
        <v>647</v>
      </c>
      <c r="H23" s="372" t="s">
        <v>188</v>
      </c>
      <c r="I23" s="306" t="s">
        <v>404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685</v>
      </c>
      <c r="F24" s="306" t="s">
        <v>980</v>
      </c>
      <c r="G24" s="306" t="s">
        <v>647</v>
      </c>
      <c r="H24" s="372" t="s">
        <v>188</v>
      </c>
      <c r="I24" s="306" t="s">
        <v>404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981</v>
      </c>
      <c r="F25" s="306" t="s">
        <v>982</v>
      </c>
      <c r="G25" s="306" t="s">
        <v>983</v>
      </c>
      <c r="H25" s="372" t="s">
        <v>188</v>
      </c>
      <c r="I25" s="306" t="s">
        <v>404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982</v>
      </c>
      <c r="G26" s="306" t="s">
        <v>984</v>
      </c>
      <c r="H26" s="372" t="s">
        <v>188</v>
      </c>
      <c r="I26" s="306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985</v>
      </c>
      <c r="G27" s="306" t="s">
        <v>984</v>
      </c>
      <c r="H27" s="372" t="s">
        <v>188</v>
      </c>
      <c r="I27" s="306" t="s">
        <v>404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986</v>
      </c>
    </row>
    <row r="49" spans="2:15">
      <c r="B49" s="387" t="s">
        <v>138</v>
      </c>
      <c r="D49" t="s">
        <v>987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685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990</v>
      </c>
      <c r="G7" s="306" t="s">
        <v>990</v>
      </c>
      <c r="H7" s="306" t="s">
        <v>990</v>
      </c>
      <c r="I7" s="306" t="s">
        <v>990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685</v>
      </c>
      <c r="F9" s="306" t="s">
        <v>54</v>
      </c>
      <c r="G9" s="306" t="s">
        <v>991</v>
      </c>
      <c r="H9" s="336" t="s">
        <v>58</v>
      </c>
      <c r="I9" s="306" t="s">
        <v>58</v>
      </c>
      <c r="J9" s="393"/>
      <c r="K9" s="300"/>
      <c r="L9" s="61"/>
      <c r="M9" s="415" t="s">
        <v>981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685</v>
      </c>
      <c r="F10" s="306" t="s">
        <v>54</v>
      </c>
      <c r="G10" s="306" t="s">
        <v>991</v>
      </c>
      <c r="H10" s="336" t="s">
        <v>992</v>
      </c>
      <c r="I10" s="306" t="s">
        <v>993</v>
      </c>
      <c r="J10" s="353" t="s">
        <v>981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685</v>
      </c>
      <c r="F11" s="306" t="s">
        <v>54</v>
      </c>
      <c r="G11" s="306" t="s">
        <v>991</v>
      </c>
      <c r="H11" s="336" t="s">
        <v>992</v>
      </c>
      <c r="I11" s="306" t="s">
        <v>188</v>
      </c>
      <c r="J11" s="353" t="s">
        <v>981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994</v>
      </c>
      <c r="F12" s="306" t="s">
        <v>54</v>
      </c>
      <c r="G12" s="306" t="s">
        <v>991</v>
      </c>
      <c r="H12" s="336" t="s">
        <v>992</v>
      </c>
      <c r="I12" s="306" t="s">
        <v>188</v>
      </c>
      <c r="J12" s="353" t="s">
        <v>981</v>
      </c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994</v>
      </c>
      <c r="F13" s="306" t="s">
        <v>990</v>
      </c>
      <c r="G13" s="306" t="s">
        <v>991</v>
      </c>
      <c r="H13" s="336" t="s">
        <v>993</v>
      </c>
      <c r="I13" s="306" t="s">
        <v>188</v>
      </c>
      <c r="J13" s="353" t="s">
        <v>981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994</v>
      </c>
      <c r="F14" s="306" t="s">
        <v>990</v>
      </c>
      <c r="G14" s="306" t="s">
        <v>991</v>
      </c>
      <c r="H14" s="336" t="s">
        <v>993</v>
      </c>
      <c r="I14" s="306" t="s">
        <v>995</v>
      </c>
      <c r="J14" s="353" t="s">
        <v>981</v>
      </c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994</v>
      </c>
      <c r="F15" s="306" t="s">
        <v>990</v>
      </c>
      <c r="G15" s="306" t="s">
        <v>996</v>
      </c>
      <c r="H15" s="336" t="s">
        <v>993</v>
      </c>
      <c r="I15" s="306" t="s">
        <v>997</v>
      </c>
      <c r="J15" s="353" t="s">
        <v>981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994</v>
      </c>
      <c r="F16" s="306" t="s">
        <v>990</v>
      </c>
      <c r="G16" s="306" t="s">
        <v>998</v>
      </c>
      <c r="H16" s="336" t="s">
        <v>992</v>
      </c>
      <c r="I16" s="306" t="s">
        <v>995</v>
      </c>
      <c r="J16" s="353" t="s">
        <v>981</v>
      </c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994</v>
      </c>
      <c r="F17" s="306" t="s">
        <v>999</v>
      </c>
      <c r="G17" s="306" t="s">
        <v>998</v>
      </c>
      <c r="H17" s="336" t="s">
        <v>1000</v>
      </c>
      <c r="I17" s="306" t="s">
        <v>1001</v>
      </c>
      <c r="J17" s="353" t="s">
        <v>981</v>
      </c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994</v>
      </c>
      <c r="F18" s="306" t="s">
        <v>1002</v>
      </c>
      <c r="G18" s="306" t="s">
        <v>1003</v>
      </c>
      <c r="H18" s="336" t="s">
        <v>1004</v>
      </c>
      <c r="I18" s="306" t="s">
        <v>1001</v>
      </c>
      <c r="J18" s="353" t="s">
        <v>981</v>
      </c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994</v>
      </c>
      <c r="F19" s="306" t="s">
        <v>1005</v>
      </c>
      <c r="G19" s="306" t="s">
        <v>187</v>
      </c>
      <c r="H19" s="336" t="s">
        <v>1004</v>
      </c>
      <c r="I19" s="306" t="s">
        <v>1006</v>
      </c>
      <c r="J19" s="353" t="s">
        <v>981</v>
      </c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994</v>
      </c>
      <c r="F20" s="306" t="s">
        <v>1007</v>
      </c>
      <c r="G20" s="306" t="s">
        <v>187</v>
      </c>
      <c r="H20" s="336" t="s">
        <v>1004</v>
      </c>
      <c r="I20" s="306" t="s">
        <v>188</v>
      </c>
      <c r="J20" s="353" t="s">
        <v>981</v>
      </c>
      <c r="K20" s="300"/>
      <c r="L20" s="61"/>
      <c r="M20" s="414" t="s">
        <v>64</v>
      </c>
      <c r="N20" s="417">
        <f>COUNTIF(E7:I28, "*Haikal*")/2</f>
        <v>0</v>
      </c>
      <c r="O20" s="419" t="s">
        <v>424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689</v>
      </c>
      <c r="F21" s="306" t="s">
        <v>234</v>
      </c>
      <c r="G21" s="306" t="s">
        <v>1008</v>
      </c>
      <c r="H21" s="336" t="s">
        <v>1004</v>
      </c>
      <c r="I21" s="306" t="s">
        <v>188</v>
      </c>
      <c r="J21" s="353" t="s">
        <v>981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689</v>
      </c>
      <c r="F22" s="306" t="s">
        <v>1009</v>
      </c>
      <c r="G22" s="306" t="s">
        <v>1008</v>
      </c>
      <c r="H22" s="336" t="s">
        <v>920</v>
      </c>
      <c r="I22" s="306" t="s">
        <v>967</v>
      </c>
      <c r="J22" s="353" t="s">
        <v>981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689</v>
      </c>
      <c r="F23" s="306" t="s">
        <v>54</v>
      </c>
      <c r="G23" s="306" t="s">
        <v>1010</v>
      </c>
      <c r="H23" s="336" t="s">
        <v>920</v>
      </c>
      <c r="I23" s="306" t="s">
        <v>967</v>
      </c>
      <c r="J23" s="353" t="s">
        <v>981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689</v>
      </c>
      <c r="F24" s="306" t="s">
        <v>926</v>
      </c>
      <c r="G24" s="306" t="s">
        <v>1011</v>
      </c>
      <c r="H24" s="372" t="s">
        <v>404</v>
      </c>
      <c r="I24" s="306" t="s">
        <v>967</v>
      </c>
      <c r="J24" s="353" t="s">
        <v>981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689</v>
      </c>
      <c r="F25" s="306" t="s">
        <v>1012</v>
      </c>
      <c r="G25" s="306" t="s">
        <v>1011</v>
      </c>
      <c r="H25" s="372" t="s">
        <v>404</v>
      </c>
      <c r="I25" s="306" t="s">
        <v>967</v>
      </c>
      <c r="J25" s="353" t="s">
        <v>981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689</v>
      </c>
      <c r="F26" s="306" t="s">
        <v>1013</v>
      </c>
      <c r="G26" s="306" t="s">
        <v>1011</v>
      </c>
      <c r="H26" s="372" t="s">
        <v>188</v>
      </c>
      <c r="I26" s="306" t="s">
        <v>967</v>
      </c>
      <c r="J26" s="353" t="s">
        <v>981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689</v>
      </c>
      <c r="F27" s="306" t="s">
        <v>1014</v>
      </c>
      <c r="G27" s="306" t="s">
        <v>1011</v>
      </c>
      <c r="H27" s="372" t="s">
        <v>188</v>
      </c>
      <c r="I27" s="306" t="s">
        <v>967</v>
      </c>
      <c r="J27" s="353" t="s">
        <v>981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689</v>
      </c>
      <c r="F28" s="306" t="s">
        <v>1015</v>
      </c>
      <c r="G28" s="306" t="s">
        <v>1016</v>
      </c>
      <c r="H28" s="372" t="s">
        <v>404</v>
      </c>
      <c r="I28" s="306" t="s">
        <v>1017</v>
      </c>
      <c r="J28" s="353" t="s">
        <v>981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981</v>
      </c>
      <c r="J29" s="353" t="s">
        <v>981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981</v>
      </c>
      <c r="J30" s="353" t="s">
        <v>981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981</v>
      </c>
      <c r="J31" s="353" t="s">
        <v>981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981</v>
      </c>
      <c r="J32" s="353" t="s">
        <v>981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981</v>
      </c>
      <c r="J33" s="353" t="s">
        <v>981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981</v>
      </c>
      <c r="J34" s="353" t="s">
        <v>981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1020</v>
      </c>
      <c r="F5" s="223" t="s">
        <v>1021</v>
      </c>
      <c r="G5" s="223" t="s">
        <v>1022</v>
      </c>
      <c r="H5" s="223" t="s">
        <v>1023</v>
      </c>
      <c r="I5" s="223" t="s">
        <v>1024</v>
      </c>
      <c r="J5" s="223" t="s">
        <v>1025</v>
      </c>
      <c r="K5" s="223">
        <v>44936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685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1027</v>
      </c>
      <c r="H7" s="362"/>
      <c r="I7" s="306" t="s">
        <v>1027</v>
      </c>
      <c r="J7" s="393" t="s">
        <v>188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1027</v>
      </c>
      <c r="H8" s="362"/>
      <c r="I8" s="306" t="s">
        <v>1027</v>
      </c>
      <c r="J8" s="393" t="s">
        <v>188</v>
      </c>
      <c r="K8" s="300"/>
      <c r="L8" s="61"/>
      <c r="M8" s="414" t="s">
        <v>54</v>
      </c>
      <c r="N8" s="417">
        <f>COUNTIF(E7:I28, "*YZ*")/2</f>
        <v>0</v>
      </c>
      <c r="O8" s="419" t="s">
        <v>775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188</v>
      </c>
      <c r="F9" s="306" t="s">
        <v>53</v>
      </c>
      <c r="G9" s="306" t="s">
        <v>1028</v>
      </c>
      <c r="H9" s="362"/>
      <c r="I9" s="306" t="s">
        <v>1029</v>
      </c>
      <c r="J9" s="393" t="s">
        <v>188</v>
      </c>
      <c r="K9" s="300"/>
      <c r="L9" s="61"/>
      <c r="M9" s="415" t="s">
        <v>981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188</v>
      </c>
      <c r="F10" s="306" t="s">
        <v>53</v>
      </c>
      <c r="G10" s="306" t="s">
        <v>866</v>
      </c>
      <c r="H10" s="362"/>
      <c r="I10" s="306" t="s">
        <v>1030</v>
      </c>
      <c r="J10" s="393" t="s">
        <v>404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188</v>
      </c>
      <c r="F11" s="306" t="s">
        <v>1031</v>
      </c>
      <c r="G11" s="306" t="s">
        <v>866</v>
      </c>
      <c r="H11" s="362"/>
      <c r="I11" s="306" t="s">
        <v>1029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188</v>
      </c>
      <c r="F12" s="306" t="s">
        <v>1031</v>
      </c>
      <c r="G12" s="306" t="s">
        <v>866</v>
      </c>
      <c r="H12" s="388"/>
      <c r="I12" s="306" t="s">
        <v>1032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188</v>
      </c>
      <c r="F13" s="306" t="s">
        <v>1033</v>
      </c>
      <c r="G13" s="306" t="s">
        <v>866</v>
      </c>
      <c r="H13" s="388"/>
      <c r="I13" s="306" t="s">
        <v>1032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188</v>
      </c>
      <c r="F14" s="306" t="s">
        <v>1034</v>
      </c>
      <c r="G14" s="306" t="s">
        <v>866</v>
      </c>
      <c r="H14" s="388"/>
      <c r="I14" s="306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188</v>
      </c>
      <c r="F15" s="306" t="s">
        <v>1034</v>
      </c>
      <c r="G15" s="306" t="s">
        <v>866</v>
      </c>
      <c r="H15" s="388"/>
      <c r="I15" s="306" t="s">
        <v>1036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1037</v>
      </c>
      <c r="F16" s="306" t="s">
        <v>1034</v>
      </c>
      <c r="G16" s="306" t="s">
        <v>866</v>
      </c>
      <c r="H16" s="388"/>
      <c r="I16" s="306" t="s">
        <v>1035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1037</v>
      </c>
      <c r="F17" s="306" t="s">
        <v>1034</v>
      </c>
      <c r="G17" s="306" t="s">
        <v>1016</v>
      </c>
      <c r="H17" s="362"/>
      <c r="I17" s="306" t="s">
        <v>1035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1037</v>
      </c>
      <c r="F18" s="306" t="s">
        <v>1038</v>
      </c>
      <c r="G18" s="306" t="s">
        <v>1039</v>
      </c>
      <c r="H18" s="362"/>
      <c r="I18" s="306" t="s">
        <v>1035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886</v>
      </c>
      <c r="F19" s="306" t="s">
        <v>1040</v>
      </c>
      <c r="G19" s="306" t="s">
        <v>1039</v>
      </c>
      <c r="H19" s="388"/>
      <c r="I19" s="306" t="s">
        <v>1035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960</v>
      </c>
      <c r="F20" s="306" t="s">
        <v>1041</v>
      </c>
      <c r="G20" s="306" t="s">
        <v>1039</v>
      </c>
      <c r="H20" s="388"/>
      <c r="I20" s="306" t="s">
        <v>968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1042</v>
      </c>
      <c r="G21" s="306" t="s">
        <v>984</v>
      </c>
      <c r="H21" s="388"/>
      <c r="I21" s="306" t="s">
        <v>968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1042</v>
      </c>
      <c r="G22" s="306" t="s">
        <v>1016</v>
      </c>
      <c r="H22" s="388"/>
      <c r="I22" s="306" t="s">
        <v>968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1042</v>
      </c>
      <c r="G23" s="306" t="s">
        <v>1043</v>
      </c>
      <c r="H23" s="388"/>
      <c r="I23" s="306" t="s">
        <v>968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1042</v>
      </c>
      <c r="G24" s="306" t="s">
        <v>1044</v>
      </c>
      <c r="H24" s="388"/>
      <c r="I24" s="306" t="s">
        <v>968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1045</v>
      </c>
      <c r="G25" s="306" t="s">
        <v>1044</v>
      </c>
      <c r="H25" s="388"/>
      <c r="I25" s="306" t="s">
        <v>968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1046</v>
      </c>
      <c r="G26" s="306" t="s">
        <v>1044</v>
      </c>
      <c r="H26" s="388"/>
      <c r="I26" s="306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1047</v>
      </c>
      <c r="G27" s="372" t="s">
        <v>446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1047</v>
      </c>
      <c r="G28" s="372" t="s">
        <v>446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1049</v>
      </c>
      <c r="F5" s="223" t="s">
        <v>1050</v>
      </c>
      <c r="G5" s="223" t="s">
        <v>1051</v>
      </c>
      <c r="H5" s="223" t="s">
        <v>1052</v>
      </c>
      <c r="I5" s="223" t="s">
        <v>1053</v>
      </c>
      <c r="J5" s="223" t="s">
        <v>1054</v>
      </c>
      <c r="K5" s="223" t="s">
        <v>1055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392"/>
      <c r="K6" s="276"/>
      <c r="L6" s="61"/>
      <c r="M6" s="424" t="s">
        <v>685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189</v>
      </c>
      <c r="F7" s="306" t="s">
        <v>1056</v>
      </c>
      <c r="G7" s="306" t="s">
        <v>54</v>
      </c>
      <c r="H7" s="306" t="s">
        <v>234</v>
      </c>
      <c r="I7" s="336" t="s">
        <v>1057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970</v>
      </c>
      <c r="G8" s="306" t="s">
        <v>54</v>
      </c>
      <c r="H8" s="306" t="s">
        <v>234</v>
      </c>
      <c r="I8" s="372" t="s">
        <v>1016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1058</v>
      </c>
      <c r="G9" s="372" t="s">
        <v>188</v>
      </c>
      <c r="H9" s="306" t="s">
        <v>234</v>
      </c>
      <c r="I9" s="372" t="s">
        <v>1016</v>
      </c>
      <c r="J9" s="393"/>
      <c r="K9" s="300"/>
      <c r="L9" s="61"/>
      <c r="M9" s="415" t="s">
        <v>981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1059</v>
      </c>
      <c r="G10" s="372" t="s">
        <v>188</v>
      </c>
      <c r="H10" s="306" t="s">
        <v>234</v>
      </c>
      <c r="I10" s="372" t="s">
        <v>1016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1059</v>
      </c>
      <c r="G11" s="213" t="s">
        <v>188</v>
      </c>
      <c r="H11" s="306" t="s">
        <v>1060</v>
      </c>
      <c r="I11" s="372" t="s">
        <v>1016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1061</v>
      </c>
      <c r="G12" s="336" t="s">
        <v>886</v>
      </c>
      <c r="H12" s="306" t="s">
        <v>1060</v>
      </c>
      <c r="I12" s="372" t="s">
        <v>1016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1037</v>
      </c>
      <c r="G13" s="336" t="s">
        <v>886</v>
      </c>
      <c r="H13" s="306" t="s">
        <v>1060</v>
      </c>
      <c r="I13" s="372" t="s">
        <v>1016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243</v>
      </c>
      <c r="G14" s="336" t="s">
        <v>886</v>
      </c>
      <c r="H14" s="306" t="s">
        <v>1060</v>
      </c>
      <c r="I14" s="372" t="s">
        <v>1016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243</v>
      </c>
      <c r="G15" s="336" t="s">
        <v>886</v>
      </c>
      <c r="H15" s="306" t="s">
        <v>1060</v>
      </c>
      <c r="I15" s="372" t="s">
        <v>1016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1062</v>
      </c>
      <c r="G16" s="336" t="s">
        <v>886</v>
      </c>
      <c r="H16" s="306" t="s">
        <v>1060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1064</v>
      </c>
      <c r="F17" s="374" t="s">
        <v>1065</v>
      </c>
      <c r="G17" s="336" t="s">
        <v>886</v>
      </c>
      <c r="H17" s="306" t="s">
        <v>1060</v>
      </c>
      <c r="I17" s="336" t="s">
        <v>187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427</v>
      </c>
      <c r="F18" s="374" t="s">
        <v>1062</v>
      </c>
      <c r="G18" s="372" t="s">
        <v>1066</v>
      </c>
      <c r="H18" s="306" t="s">
        <v>1060</v>
      </c>
      <c r="I18" s="336" t="s">
        <v>1064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427</v>
      </c>
      <c r="F19" s="374" t="s">
        <v>243</v>
      </c>
      <c r="G19" s="213" t="s">
        <v>1066</v>
      </c>
      <c r="H19" s="306" t="s">
        <v>1060</v>
      </c>
      <c r="I19" s="336" t="s">
        <v>1067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427</v>
      </c>
      <c r="F20" s="374" t="s">
        <v>243</v>
      </c>
      <c r="G20" s="213" t="s">
        <v>1068</v>
      </c>
      <c r="H20" s="306" t="s">
        <v>1060</v>
      </c>
      <c r="I20" s="372" t="s">
        <v>1069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1070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427</v>
      </c>
      <c r="F21" s="374" t="s">
        <v>1071</v>
      </c>
      <c r="G21" s="213" t="s">
        <v>1037</v>
      </c>
      <c r="H21" s="336" t="s">
        <v>1072</v>
      </c>
      <c r="I21" s="372" t="s">
        <v>1069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427</v>
      </c>
      <c r="F22" s="374" t="s">
        <v>1071</v>
      </c>
      <c r="G22" s="372" t="s">
        <v>972</v>
      </c>
      <c r="H22" s="336" t="s">
        <v>1072</v>
      </c>
      <c r="I22" s="372" t="s">
        <v>1069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427</v>
      </c>
      <c r="F23" s="374" t="s">
        <v>404</v>
      </c>
      <c r="G23" s="372" t="s">
        <v>1073</v>
      </c>
      <c r="H23" s="336" t="s">
        <v>1074</v>
      </c>
      <c r="I23" s="372" t="s">
        <v>1075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427</v>
      </c>
      <c r="F24" s="374" t="s">
        <v>404</v>
      </c>
      <c r="G24" s="372" t="s">
        <v>1076</v>
      </c>
      <c r="H24" s="336" t="s">
        <v>1074</v>
      </c>
      <c r="I24" s="372" t="s">
        <v>1075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1064</v>
      </c>
      <c r="F25" s="374" t="s">
        <v>404</v>
      </c>
      <c r="G25" s="372" t="s">
        <v>1077</v>
      </c>
      <c r="H25" s="372" t="s">
        <v>53</v>
      </c>
      <c r="I25" s="372" t="s">
        <v>1078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190</v>
      </c>
      <c r="F26" s="374" t="s">
        <v>1079</v>
      </c>
      <c r="G26" s="372" t="s">
        <v>1077</v>
      </c>
      <c r="H26" s="372" t="s">
        <v>53</v>
      </c>
      <c r="I26" s="372" t="s">
        <v>1078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190</v>
      </c>
      <c r="F27" s="374" t="s">
        <v>1079</v>
      </c>
      <c r="G27" s="372" t="s">
        <v>1077</v>
      </c>
      <c r="H27" s="372" t="s">
        <v>53</v>
      </c>
      <c r="I27" s="372" t="s">
        <v>1078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190</v>
      </c>
      <c r="F28" s="374" t="s">
        <v>1079</v>
      </c>
      <c r="G28" s="372" t="s">
        <v>1077</v>
      </c>
      <c r="H28" s="372" t="s">
        <v>53</v>
      </c>
      <c r="I28" s="372" t="s">
        <v>1078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1082</v>
      </c>
      <c r="H5" s="223" t="s">
        <v>1083</v>
      </c>
      <c r="I5" s="223" t="s">
        <v>1084</v>
      </c>
      <c r="J5" s="360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0"/>
      <c r="K6" s="276"/>
      <c r="L6" s="61"/>
      <c r="M6" s="424" t="s">
        <v>685</v>
      </c>
      <c r="N6" s="417">
        <f>COUNTIF(E7:I28, "*Rowvan*")/2</f>
        <v>0</v>
      </c>
      <c r="O6" s="432" t="s">
        <v>1087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1088</v>
      </c>
      <c r="F7" s="373" t="s">
        <v>970</v>
      </c>
      <c r="G7" s="372" t="s">
        <v>1088</v>
      </c>
      <c r="H7" s="336" t="s">
        <v>947</v>
      </c>
      <c r="I7" s="336" t="s">
        <v>188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1088</v>
      </c>
      <c r="F8" s="373" t="s">
        <v>970</v>
      </c>
      <c r="G8" s="436" t="s">
        <v>1088</v>
      </c>
      <c r="H8" s="336" t="s">
        <v>947</v>
      </c>
      <c r="I8" s="372" t="s">
        <v>188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1088</v>
      </c>
      <c r="F9" s="372" t="s">
        <v>970</v>
      </c>
      <c r="G9" s="302" t="s">
        <v>1089</v>
      </c>
      <c r="H9" s="336" t="s">
        <v>947</v>
      </c>
      <c r="I9" s="372" t="s">
        <v>188</v>
      </c>
      <c r="J9" s="391"/>
      <c r="K9" s="300"/>
      <c r="L9" s="61"/>
      <c r="M9" s="415" t="s">
        <v>981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1088</v>
      </c>
      <c r="F10" s="336" t="s">
        <v>1090</v>
      </c>
      <c r="G10" s="302" t="s">
        <v>1089</v>
      </c>
      <c r="H10" s="336" t="s">
        <v>947</v>
      </c>
      <c r="I10" s="372" t="s">
        <v>188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1088</v>
      </c>
      <c r="F11" s="336" t="s">
        <v>978</v>
      </c>
      <c r="G11" s="302" t="s">
        <v>1091</v>
      </c>
      <c r="H11" s="336" t="s">
        <v>947</v>
      </c>
      <c r="I11" s="372" t="s">
        <v>188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1089</v>
      </c>
      <c r="F12" s="336" t="s">
        <v>58</v>
      </c>
      <c r="G12" s="302" t="s">
        <v>1091</v>
      </c>
      <c r="H12" s="336" t="s">
        <v>947</v>
      </c>
      <c r="I12" s="372" t="s">
        <v>188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1089</v>
      </c>
      <c r="F13" s="434" t="s">
        <v>54</v>
      </c>
      <c r="G13" s="302" t="s">
        <v>1091</v>
      </c>
      <c r="H13" s="372" t="s">
        <v>188</v>
      </c>
      <c r="I13" s="372" t="s">
        <v>188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1089</v>
      </c>
      <c r="F14" s="435" t="s">
        <v>1092</v>
      </c>
      <c r="G14" s="302" t="s">
        <v>1091</v>
      </c>
      <c r="H14" s="372" t="s">
        <v>188</v>
      </c>
      <c r="I14" s="372" t="s">
        <v>188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1089</v>
      </c>
      <c r="F15" s="435" t="s">
        <v>1092</v>
      </c>
      <c r="G15" s="302" t="s">
        <v>54</v>
      </c>
      <c r="H15" s="372" t="s">
        <v>188</v>
      </c>
      <c r="I15" s="372" t="s">
        <v>188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1093</v>
      </c>
      <c r="F16" s="374" t="s">
        <v>1092</v>
      </c>
      <c r="G16" s="355" t="s">
        <v>54</v>
      </c>
      <c r="H16" s="372" t="s">
        <v>1094</v>
      </c>
      <c r="I16" s="372" t="s">
        <v>188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1093</v>
      </c>
      <c r="F17" s="306" t="s">
        <v>1096</v>
      </c>
      <c r="G17" s="336" t="s">
        <v>427</v>
      </c>
      <c r="H17" s="372" t="s">
        <v>386</v>
      </c>
      <c r="I17" s="372" t="s">
        <v>54</v>
      </c>
      <c r="J17" s="391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1097</v>
      </c>
      <c r="F18" s="374" t="s">
        <v>1092</v>
      </c>
      <c r="G18" s="372" t="s">
        <v>427</v>
      </c>
      <c r="H18" s="372" t="s">
        <v>1098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386</v>
      </c>
      <c r="F19" s="374" t="s">
        <v>1099</v>
      </c>
      <c r="G19" s="372" t="s">
        <v>427</v>
      </c>
      <c r="H19" s="372" t="s">
        <v>1098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1100</v>
      </c>
      <c r="F20" s="374" t="s">
        <v>1101</v>
      </c>
      <c r="G20" s="372" t="s">
        <v>427</v>
      </c>
      <c r="H20" s="372" t="s">
        <v>1098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1100</v>
      </c>
      <c r="F21" s="374" t="s">
        <v>1102</v>
      </c>
      <c r="G21" s="372" t="s">
        <v>427</v>
      </c>
      <c r="H21" s="372" t="s">
        <v>1103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1100</v>
      </c>
      <c r="F22" s="374" t="s">
        <v>1102</v>
      </c>
      <c r="G22" s="437" t="s">
        <v>1104</v>
      </c>
      <c r="H22" s="372" t="s">
        <v>1103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1105</v>
      </c>
      <c r="G23" s="437" t="s">
        <v>1104</v>
      </c>
      <c r="H23" s="372" t="s">
        <v>1103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1105</v>
      </c>
      <c r="G24" s="370" t="s">
        <v>56</v>
      </c>
      <c r="H24" s="372" t="s">
        <v>981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1106</v>
      </c>
      <c r="G25" s="370" t="s">
        <v>56</v>
      </c>
      <c r="H25" s="372" t="s">
        <v>981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1109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1110</v>
      </c>
      <c r="F6" s="282" t="s">
        <v>1110</v>
      </c>
      <c r="G6" s="282" t="s">
        <v>1110</v>
      </c>
      <c r="H6" s="282" t="s">
        <v>1110</v>
      </c>
      <c r="I6" s="282" t="s">
        <v>1110</v>
      </c>
      <c r="J6" s="298"/>
      <c r="K6" s="276"/>
      <c r="L6" s="61"/>
      <c r="M6" s="424" t="s">
        <v>685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1112</v>
      </c>
      <c r="G7" s="372" t="s">
        <v>1113</v>
      </c>
      <c r="H7" s="336" t="s">
        <v>1113</v>
      </c>
      <c r="I7" s="336" t="s">
        <v>1113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1111</v>
      </c>
      <c r="F8" s="306" t="s">
        <v>920</v>
      </c>
      <c r="G8" s="372" t="s">
        <v>1113</v>
      </c>
      <c r="H8" s="372" t="s">
        <v>188</v>
      </c>
      <c r="I8" s="372" t="s">
        <v>188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920</v>
      </c>
      <c r="F9" s="306" t="s">
        <v>1114</v>
      </c>
      <c r="G9" s="372" t="s">
        <v>1115</v>
      </c>
      <c r="H9" s="372" t="s">
        <v>188</v>
      </c>
      <c r="I9" s="372" t="s">
        <v>188</v>
      </c>
      <c r="J9" s="318"/>
      <c r="K9" s="300"/>
      <c r="L9" s="61"/>
      <c r="M9" s="415" t="s">
        <v>981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920</v>
      </c>
      <c r="F10" s="306" t="s">
        <v>1114</v>
      </c>
      <c r="G10" s="372" t="s">
        <v>1116</v>
      </c>
      <c r="H10" s="372" t="s">
        <v>188</v>
      </c>
      <c r="I10" s="372" t="s">
        <v>188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920</v>
      </c>
      <c r="F11" s="306" t="s">
        <v>1114</v>
      </c>
      <c r="G11" s="372" t="s">
        <v>1116</v>
      </c>
      <c r="H11" s="372" t="s">
        <v>188</v>
      </c>
      <c r="I11" s="372" t="s">
        <v>188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920</v>
      </c>
      <c r="F12" s="431" t="s">
        <v>58</v>
      </c>
      <c r="G12" s="372" t="s">
        <v>1116</v>
      </c>
      <c r="H12" s="372" t="s">
        <v>188</v>
      </c>
      <c r="I12" s="372" t="s">
        <v>886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920</v>
      </c>
      <c r="F13" s="373" t="s">
        <v>58</v>
      </c>
      <c r="G13" s="372" t="s">
        <v>1116</v>
      </c>
      <c r="H13" s="372" t="s">
        <v>188</v>
      </c>
      <c r="I13" s="372" t="s">
        <v>886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1117</v>
      </c>
      <c r="F14" s="430" t="s">
        <v>1118</v>
      </c>
      <c r="G14" s="372" t="s">
        <v>1116</v>
      </c>
      <c r="H14" s="372" t="s">
        <v>188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1117</v>
      </c>
      <c r="F15" s="374" t="s">
        <v>56</v>
      </c>
      <c r="G15" s="372" t="s">
        <v>1116</v>
      </c>
      <c r="H15" s="372" t="s">
        <v>188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920</v>
      </c>
      <c r="F16" s="374" t="s">
        <v>1092</v>
      </c>
      <c r="G16" s="372" t="s">
        <v>1094</v>
      </c>
      <c r="H16" s="372" t="s">
        <v>188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1119</v>
      </c>
      <c r="F17" s="374" t="s">
        <v>1092</v>
      </c>
      <c r="G17" s="372" t="s">
        <v>1094</v>
      </c>
      <c r="H17" s="336" t="s">
        <v>53</v>
      </c>
      <c r="I17" s="372" t="s">
        <v>56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243</v>
      </c>
      <c r="F18" s="374" t="s">
        <v>1092</v>
      </c>
      <c r="G18" s="372" t="s">
        <v>1094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243</v>
      </c>
      <c r="F19" s="374" t="s">
        <v>56</v>
      </c>
      <c r="G19" s="372" t="s">
        <v>1120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243</v>
      </c>
      <c r="F20" s="374" t="s">
        <v>56</v>
      </c>
      <c r="G20" s="372" t="s">
        <v>1120</v>
      </c>
      <c r="H20" s="336" t="s">
        <v>53</v>
      </c>
      <c r="I20" s="336" t="s">
        <v>1121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243</v>
      </c>
      <c r="F21" s="374" t="s">
        <v>685</v>
      </c>
      <c r="G21" s="372" t="s">
        <v>1122</v>
      </c>
      <c r="H21" s="336" t="s">
        <v>53</v>
      </c>
      <c r="I21" s="336" t="s">
        <v>1121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243</v>
      </c>
      <c r="F22" s="374" t="s">
        <v>685</v>
      </c>
      <c r="G22" s="372" t="s">
        <v>1122</v>
      </c>
      <c r="H22" s="336" t="s">
        <v>53</v>
      </c>
      <c r="I22" s="336" t="s">
        <v>1121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1117</v>
      </c>
      <c r="F23" s="374" t="s">
        <v>1124</v>
      </c>
      <c r="G23" s="372" t="s">
        <v>1125</v>
      </c>
      <c r="H23" s="336" t="s">
        <v>53</v>
      </c>
      <c r="I23" s="336" t="s">
        <v>1121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1117</v>
      </c>
      <c r="F24" s="374" t="s">
        <v>1124</v>
      </c>
      <c r="G24" s="372" t="s">
        <v>1126</v>
      </c>
      <c r="H24" s="374" t="s">
        <v>915</v>
      </c>
      <c r="I24" s="336" t="s">
        <v>886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1117</v>
      </c>
      <c r="F25" s="374" t="s">
        <v>1127</v>
      </c>
      <c r="G25" s="372" t="s">
        <v>1128</v>
      </c>
      <c r="H25" s="374" t="s">
        <v>915</v>
      </c>
      <c r="I25" s="336" t="s">
        <v>886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1117</v>
      </c>
      <c r="F26" s="374" t="s">
        <v>1127</v>
      </c>
      <c r="G26" s="372" t="s">
        <v>1128</v>
      </c>
      <c r="H26" s="374" t="s">
        <v>915</v>
      </c>
      <c r="I26" s="336" t="s">
        <v>886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1127</v>
      </c>
      <c r="G27" s="372" t="s">
        <v>1128</v>
      </c>
      <c r="H27" s="374" t="s">
        <v>915</v>
      </c>
      <c r="I27" s="336" t="s">
        <v>886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2" t="s">
        <v>1128</v>
      </c>
      <c r="H28" s="374" t="s">
        <v>915</v>
      </c>
      <c r="I28" s="336" t="s">
        <v>886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1131</v>
      </c>
      <c r="F5" s="223" t="s">
        <v>1132</v>
      </c>
      <c r="G5" s="223" t="s">
        <v>1133</v>
      </c>
      <c r="H5" s="360" t="s">
        <v>1134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427" t="s">
        <v>989</v>
      </c>
      <c r="G6" s="429" t="s">
        <v>989</v>
      </c>
      <c r="H6" s="428"/>
      <c r="I6" s="282" t="s">
        <v>989</v>
      </c>
      <c r="J6" s="298"/>
      <c r="K6" s="276"/>
      <c r="L6" s="61"/>
      <c r="M6" s="424" t="s">
        <v>685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36" t="s">
        <v>1135</v>
      </c>
      <c r="G7" s="374" t="s">
        <v>972</v>
      </c>
      <c r="H7" s="362"/>
      <c r="I7" s="336" t="s">
        <v>972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1136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1135</v>
      </c>
      <c r="G8" s="374" t="s">
        <v>972</v>
      </c>
      <c r="H8" s="362"/>
      <c r="I8" s="336" t="s">
        <v>972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1135</v>
      </c>
      <c r="G9" s="374" t="s">
        <v>972</v>
      </c>
      <c r="H9" s="362"/>
      <c r="I9" s="336" t="s">
        <v>1137</v>
      </c>
      <c r="J9" s="318"/>
      <c r="K9" s="300"/>
      <c r="L9" s="61"/>
      <c r="M9" s="415" t="s">
        <v>981</v>
      </c>
      <c r="N9" s="417">
        <f>COUNTIF(E7:I28, "*Henry*")/2</f>
        <v>0</v>
      </c>
      <c r="O9" s="413" t="s">
        <v>1138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1135</v>
      </c>
      <c r="G10" s="374" t="s">
        <v>972</v>
      </c>
      <c r="H10" s="362"/>
      <c r="I10" s="336" t="s">
        <v>1137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224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1135</v>
      </c>
      <c r="G11" s="374" t="s">
        <v>972</v>
      </c>
      <c r="H11" s="362"/>
      <c r="I11" s="336" t="s">
        <v>188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972</v>
      </c>
      <c r="G12" s="374" t="s">
        <v>972</v>
      </c>
      <c r="H12" s="388"/>
      <c r="I12" s="336" t="s">
        <v>188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1139</v>
      </c>
      <c r="G13" s="336" t="s">
        <v>1135</v>
      </c>
      <c r="H13" s="388"/>
      <c r="I13" s="336" t="s">
        <v>188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661</v>
      </c>
      <c r="G14" s="336" t="s">
        <v>1135</v>
      </c>
      <c r="H14" s="388"/>
      <c r="I14" s="336" t="s">
        <v>188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661</v>
      </c>
      <c r="G15" s="336" t="s">
        <v>1135</v>
      </c>
      <c r="H15" s="388"/>
      <c r="I15" s="336" t="s">
        <v>1140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190</v>
      </c>
      <c r="F16" s="374" t="s">
        <v>64</v>
      </c>
      <c r="G16" s="336" t="s">
        <v>1135</v>
      </c>
      <c r="H16" s="388"/>
      <c r="I16" s="336" t="s">
        <v>1140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190</v>
      </c>
      <c r="F17" s="374" t="s">
        <v>64</v>
      </c>
      <c r="G17" s="336" t="s">
        <v>1141</v>
      </c>
      <c r="H17" s="362"/>
      <c r="I17" s="336" t="s">
        <v>1088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190</v>
      </c>
      <c r="F18" s="374" t="s">
        <v>685</v>
      </c>
      <c r="G18" s="336" t="s">
        <v>1141</v>
      </c>
      <c r="H18" s="362"/>
      <c r="I18" s="336" t="s">
        <v>1142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190</v>
      </c>
      <c r="F19" s="374" t="s">
        <v>685</v>
      </c>
      <c r="G19" s="336" t="s">
        <v>1141</v>
      </c>
      <c r="H19" s="388"/>
      <c r="I19" s="336" t="s">
        <v>1143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190</v>
      </c>
      <c r="F20" s="374" t="s">
        <v>1144</v>
      </c>
      <c r="G20" s="336" t="s">
        <v>1141</v>
      </c>
      <c r="H20" s="388"/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1145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190</v>
      </c>
      <c r="F21" s="374" t="s">
        <v>1144</v>
      </c>
      <c r="G21" s="336" t="s">
        <v>1141</v>
      </c>
      <c r="H21" s="388"/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685</v>
      </c>
      <c r="F22" s="374" t="s">
        <v>1144</v>
      </c>
      <c r="G22" s="336" t="s">
        <v>1135</v>
      </c>
      <c r="H22" s="388"/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685</v>
      </c>
      <c r="F23" s="374" t="s">
        <v>1144</v>
      </c>
      <c r="G23" s="372" t="s">
        <v>404</v>
      </c>
      <c r="H23" s="388"/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685</v>
      </c>
      <c r="F24" s="374" t="s">
        <v>1144</v>
      </c>
      <c r="G24" s="372" t="s">
        <v>404</v>
      </c>
      <c r="H24" s="388"/>
      <c r="I24" s="336" t="s">
        <v>1146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685</v>
      </c>
      <c r="F25" s="374" t="s">
        <v>1144</v>
      </c>
      <c r="G25" s="372" t="s">
        <v>404</v>
      </c>
      <c r="H25" s="388"/>
      <c r="I25" s="336" t="s">
        <v>1147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1148</v>
      </c>
      <c r="G26" s="372" t="s">
        <v>404</v>
      </c>
      <c r="H26" s="388"/>
      <c r="I26" s="372" t="s">
        <v>1146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1148</v>
      </c>
      <c r="G27" s="372" t="s">
        <v>404</v>
      </c>
      <c r="H27" s="388"/>
      <c r="I27" s="372" t="s">
        <v>1146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1148</v>
      </c>
      <c r="G28" s="372" t="s">
        <v>404</v>
      </c>
      <c r="H28" s="388"/>
      <c r="I28" s="372" t="s">
        <v>1146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223" t="s">
        <v>1153</v>
      </c>
      <c r="I5" s="223" t="s">
        <v>1154</v>
      </c>
      <c r="J5" s="223" t="s">
        <v>1155</v>
      </c>
      <c r="K5" s="223" t="s">
        <v>1156</v>
      </c>
      <c r="L5" s="61"/>
      <c r="M5" s="376" t="s">
        <v>82</v>
      </c>
      <c r="N5" s="404" t="s">
        <v>83</v>
      </c>
      <c r="O5" s="411" t="s">
        <v>773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97" t="s">
        <v>53</v>
      </c>
      <c r="N6" s="405">
        <f>COUNTIF(E8:I29, "*YB*")/2</f>
        <v>7</v>
      </c>
      <c r="O6" s="408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1164</v>
      </c>
      <c r="F7" s="282" t="s">
        <v>1164</v>
      </c>
      <c r="G7" s="282" t="s">
        <v>1164</v>
      </c>
      <c r="H7" s="282" t="s">
        <v>1164</v>
      </c>
      <c r="I7" s="282" t="s">
        <v>1164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1165</v>
      </c>
      <c r="F8" s="373" t="s">
        <v>55</v>
      </c>
      <c r="G8" s="372" t="s">
        <v>54</v>
      </c>
      <c r="H8" s="412" t="s">
        <v>54</v>
      </c>
      <c r="I8" s="336" t="s">
        <v>1166</v>
      </c>
      <c r="J8" s="318"/>
      <c r="K8" s="301"/>
      <c r="L8" s="61"/>
      <c r="M8" s="399" t="s">
        <v>981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1165</v>
      </c>
      <c r="F9" s="373" t="s">
        <v>55</v>
      </c>
      <c r="G9" s="372" t="s">
        <v>54</v>
      </c>
      <c r="H9" s="370" t="s">
        <v>54</v>
      </c>
      <c r="I9" s="336" t="s">
        <v>1166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1165</v>
      </c>
      <c r="F10" s="306" t="s">
        <v>55</v>
      </c>
      <c r="G10" s="372" t="s">
        <v>237</v>
      </c>
      <c r="H10" s="370" t="s">
        <v>54</v>
      </c>
      <c r="I10" s="336" t="s">
        <v>1166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1167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1165</v>
      </c>
      <c r="F11" s="306" t="s">
        <v>1168</v>
      </c>
      <c r="G11" s="372" t="s">
        <v>237</v>
      </c>
      <c r="H11" s="370" t="s">
        <v>54</v>
      </c>
      <c r="I11" s="336" t="s">
        <v>1166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1165</v>
      </c>
      <c r="F12" s="306" t="s">
        <v>1168</v>
      </c>
      <c r="G12" s="372" t="s">
        <v>237</v>
      </c>
      <c r="H12" s="370" t="s">
        <v>54</v>
      </c>
      <c r="I12" s="336" t="s">
        <v>1166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1165</v>
      </c>
      <c r="F13" s="374" t="s">
        <v>1169</v>
      </c>
      <c r="G13" s="372" t="s">
        <v>54</v>
      </c>
      <c r="H13" s="370" t="s">
        <v>54</v>
      </c>
      <c r="I13" s="336" t="s">
        <v>1166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1165</v>
      </c>
      <c r="F14" s="374" t="s">
        <v>1169</v>
      </c>
      <c r="G14" s="372" t="s">
        <v>54</v>
      </c>
      <c r="H14" s="370" t="s">
        <v>54</v>
      </c>
      <c r="I14" s="336" t="s">
        <v>1166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1170</v>
      </c>
      <c r="G15" s="372" t="s">
        <v>54</v>
      </c>
      <c r="H15" s="370" t="s">
        <v>54</v>
      </c>
      <c r="I15" s="336" t="s">
        <v>1166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1170</v>
      </c>
      <c r="G16" s="372" t="s">
        <v>54</v>
      </c>
      <c r="H16" s="370" t="s">
        <v>1171</v>
      </c>
      <c r="I16" s="372" t="s">
        <v>53</v>
      </c>
      <c r="J16" s="318"/>
      <c r="K16" s="300"/>
      <c r="L16" s="61"/>
      <c r="M16" s="401" t="s">
        <v>733</v>
      </c>
      <c r="N16" s="406">
        <f>COUNTIF(E8:I29, "*Casey*")/2</f>
        <v>0</v>
      </c>
      <c r="O16" s="410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1172</v>
      </c>
      <c r="G17" s="372" t="s">
        <v>54</v>
      </c>
      <c r="H17" s="370" t="s">
        <v>1171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190</v>
      </c>
      <c r="F18" s="374" t="s">
        <v>1173</v>
      </c>
      <c r="G18" s="372" t="s">
        <v>54</v>
      </c>
      <c r="H18" s="336" t="s">
        <v>1174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190</v>
      </c>
      <c r="F19" s="374" t="s">
        <v>1175</v>
      </c>
      <c r="G19" s="372" t="s">
        <v>54</v>
      </c>
      <c r="H19" s="336" t="s">
        <v>1174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190</v>
      </c>
      <c r="F20" s="374" t="s">
        <v>1175</v>
      </c>
      <c r="G20" s="372" t="s">
        <v>54</v>
      </c>
      <c r="H20" s="336" t="s">
        <v>1174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1123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190</v>
      </c>
      <c r="F21" s="374" t="s">
        <v>1175</v>
      </c>
      <c r="G21" s="372" t="s">
        <v>54</v>
      </c>
      <c r="H21" s="336" t="s">
        <v>1174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1175</v>
      </c>
      <c r="G22" s="372" t="s">
        <v>54</v>
      </c>
      <c r="H22" s="336" t="s">
        <v>1174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1176</v>
      </c>
      <c r="G23" s="372" t="s">
        <v>54</v>
      </c>
      <c r="H23" s="336" t="s">
        <v>1174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1177</v>
      </c>
      <c r="G24" s="370" t="s">
        <v>54</v>
      </c>
      <c r="H24" s="336" t="s">
        <v>1174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1178</v>
      </c>
      <c r="G25" s="370" t="s">
        <v>54</v>
      </c>
      <c r="H25" s="336" t="s">
        <v>1174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1178</v>
      </c>
      <c r="G26" s="370" t="s">
        <v>54</v>
      </c>
      <c r="H26" s="370" t="s">
        <v>1179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1178</v>
      </c>
      <c r="G27" s="372" t="s">
        <v>54</v>
      </c>
      <c r="H27" s="370" t="s">
        <v>1179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1178</v>
      </c>
      <c r="G28" s="372" t="s">
        <v>54</v>
      </c>
      <c r="H28" s="370" t="s">
        <v>1179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1178</v>
      </c>
      <c r="G29" s="372" t="s">
        <v>54</v>
      </c>
      <c r="H29" s="370" t="s">
        <v>1179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1180</v>
      </c>
    </row>
    <row r="51" spans="2:15">
      <c r="B51" s="387" t="s">
        <v>138</v>
      </c>
      <c r="D51" t="s">
        <v>1080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77" t="s">
        <v>53</v>
      </c>
      <c r="N6" s="383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188</v>
      </c>
      <c r="F7" s="282" t="s">
        <v>188</v>
      </c>
      <c r="G7" s="282" t="s">
        <v>188</v>
      </c>
      <c r="H7" s="282" t="s">
        <v>188</v>
      </c>
      <c r="I7" s="282" t="s">
        <v>188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920</v>
      </c>
      <c r="F8" s="373" t="s">
        <v>54</v>
      </c>
      <c r="G8" s="372" t="s">
        <v>920</v>
      </c>
      <c r="H8" s="336" t="s">
        <v>920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920</v>
      </c>
      <c r="F9" s="373" t="s">
        <v>54</v>
      </c>
      <c r="G9" s="372" t="s">
        <v>188</v>
      </c>
      <c r="H9" s="336" t="s">
        <v>920</v>
      </c>
      <c r="I9" s="372" t="s">
        <v>188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424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920</v>
      </c>
      <c r="F10" s="306" t="s">
        <v>54</v>
      </c>
      <c r="G10" s="372" t="s">
        <v>188</v>
      </c>
      <c r="H10" s="336" t="s">
        <v>920</v>
      </c>
      <c r="I10" s="372" t="s">
        <v>188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920</v>
      </c>
      <c r="F11" s="306" t="s">
        <v>54</v>
      </c>
      <c r="G11" s="372" t="s">
        <v>188</v>
      </c>
      <c r="H11" s="336" t="s">
        <v>920</v>
      </c>
      <c r="I11" s="372" t="s">
        <v>188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920</v>
      </c>
      <c r="F12" s="306" t="s">
        <v>54</v>
      </c>
      <c r="G12" s="213" t="s">
        <v>188</v>
      </c>
      <c r="H12" s="336" t="s">
        <v>920</v>
      </c>
      <c r="I12" s="372" t="s">
        <v>188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920</v>
      </c>
      <c r="F13" s="374" t="s">
        <v>1182</v>
      </c>
      <c r="G13" s="336" t="s">
        <v>920</v>
      </c>
      <c r="H13" s="372" t="s">
        <v>188</v>
      </c>
      <c r="I13" s="372" t="s">
        <v>188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920</v>
      </c>
      <c r="F14" s="374" t="s">
        <v>1182</v>
      </c>
      <c r="G14" s="336" t="s">
        <v>920</v>
      </c>
      <c r="H14" s="372" t="s">
        <v>188</v>
      </c>
      <c r="I14" s="372" t="s">
        <v>188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188</v>
      </c>
      <c r="F15" s="374" t="s">
        <v>1182</v>
      </c>
      <c r="G15" s="336" t="s">
        <v>920</v>
      </c>
      <c r="H15" s="372" t="s">
        <v>188</v>
      </c>
      <c r="I15" s="372" t="s">
        <v>188</v>
      </c>
      <c r="J15" s="318"/>
      <c r="K15" s="300"/>
      <c r="L15" s="61"/>
      <c r="M15" s="378" t="s">
        <v>733</v>
      </c>
      <c r="N15" s="384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188</v>
      </c>
      <c r="F16" s="374" t="s">
        <v>1182</v>
      </c>
      <c r="G16" s="336" t="s">
        <v>920</v>
      </c>
      <c r="H16" s="372" t="s">
        <v>188</v>
      </c>
      <c r="I16" s="372" t="s">
        <v>188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1183</v>
      </c>
      <c r="F17" s="374" t="s">
        <v>1182</v>
      </c>
      <c r="G17" s="336" t="s">
        <v>920</v>
      </c>
      <c r="H17" s="372" t="s">
        <v>188</v>
      </c>
      <c r="I17" s="372" t="s">
        <v>188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992</v>
      </c>
      <c r="G18" s="336" t="s">
        <v>920</v>
      </c>
      <c r="H18" s="336" t="s">
        <v>920</v>
      </c>
      <c r="I18" s="336" t="s">
        <v>920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992</v>
      </c>
      <c r="G19" s="372" t="s">
        <v>188</v>
      </c>
      <c r="H19" s="336" t="s">
        <v>920</v>
      </c>
      <c r="I19" s="336" t="s">
        <v>920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1184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992</v>
      </c>
      <c r="G20" s="372" t="s">
        <v>243</v>
      </c>
      <c r="H20" s="372" t="s">
        <v>1185</v>
      </c>
      <c r="I20" s="336" t="s">
        <v>920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992</v>
      </c>
      <c r="G21" s="372" t="s">
        <v>243</v>
      </c>
      <c r="H21" s="372" t="s">
        <v>1185</v>
      </c>
      <c r="I21" s="336" t="s">
        <v>920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992</v>
      </c>
      <c r="G22" s="372" t="s">
        <v>243</v>
      </c>
      <c r="H22" s="372" t="s">
        <v>1185</v>
      </c>
      <c r="I22" s="336" t="s">
        <v>920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992</v>
      </c>
      <c r="G23" s="372" t="s">
        <v>243</v>
      </c>
      <c r="H23" s="372" t="s">
        <v>1185</v>
      </c>
      <c r="I23" s="336" t="s">
        <v>920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992</v>
      </c>
      <c r="G24" s="372" t="s">
        <v>243</v>
      </c>
      <c r="H24" s="372" t="s">
        <v>1185</v>
      </c>
      <c r="I24" s="336" t="s">
        <v>920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992</v>
      </c>
      <c r="G25" s="372" t="s">
        <v>243</v>
      </c>
      <c r="H25" s="372" t="s">
        <v>243</v>
      </c>
      <c r="I25" s="336" t="s">
        <v>920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992</v>
      </c>
      <c r="G26" s="372" t="s">
        <v>243</v>
      </c>
      <c r="H26" s="372" t="s">
        <v>243</v>
      </c>
      <c r="I26" s="372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190</v>
      </c>
      <c r="F27" s="374" t="s">
        <v>992</v>
      </c>
      <c r="G27" s="372" t="s">
        <v>243</v>
      </c>
      <c r="H27" s="372" t="s">
        <v>243</v>
      </c>
      <c r="I27" s="372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992</v>
      </c>
      <c r="G28" s="372" t="s">
        <v>243</v>
      </c>
      <c r="H28" s="372" t="s">
        <v>243</v>
      </c>
      <c r="I28" s="372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886</v>
      </c>
      <c r="F29" s="374" t="s">
        <v>992</v>
      </c>
      <c r="G29" s="372" t="s">
        <v>243</v>
      </c>
      <c r="H29" s="372" t="s">
        <v>243</v>
      </c>
      <c r="I29" s="372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D52" t="s">
        <v>1187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1189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1190</v>
      </c>
      <c r="G12" s="371" t="s">
        <v>1189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237</v>
      </c>
      <c r="G11" s="336"/>
      <c r="H11" s="358" t="s">
        <v>188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1170</v>
      </c>
      <c r="G16" s="358" t="s">
        <v>1111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1170</v>
      </c>
      <c r="G17" s="358" t="s">
        <v>1111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1170</v>
      </c>
      <c r="G18" s="306" t="s">
        <v>1111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1111</v>
      </c>
      <c r="G24" s="336"/>
      <c r="H24" s="358"/>
      <c r="I24" s="336" t="s">
        <v>978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1111</v>
      </c>
      <c r="G25" s="336"/>
      <c r="H25" s="358"/>
      <c r="I25" s="336" t="s">
        <v>978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1199</v>
      </c>
      <c r="F5" s="223" t="s">
        <v>1200</v>
      </c>
      <c r="G5" s="223" t="s">
        <v>1201</v>
      </c>
      <c r="H5" s="223" t="s">
        <v>1202</v>
      </c>
      <c r="I5" s="223" t="s">
        <v>1203</v>
      </c>
      <c r="J5" s="223" t="s">
        <v>1204</v>
      </c>
      <c r="K5" s="223" t="s">
        <v>1205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1191</v>
      </c>
      <c r="G13" s="336" t="s">
        <v>63</v>
      </c>
      <c r="H13" s="358" t="s">
        <v>188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188</v>
      </c>
      <c r="I15" s="358" t="s">
        <v>63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1170</v>
      </c>
      <c r="G17" s="336" t="s">
        <v>63</v>
      </c>
      <c r="H17" s="336" t="s">
        <v>188</v>
      </c>
      <c r="I17" s="336" t="s">
        <v>1206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1170</v>
      </c>
      <c r="G18" s="336" t="s">
        <v>63</v>
      </c>
      <c r="H18" s="336" t="s">
        <v>188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1207</v>
      </c>
      <c r="G20" s="336" t="s">
        <v>63</v>
      </c>
      <c r="H20" s="336" t="s">
        <v>188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1207</v>
      </c>
      <c r="G21" s="336" t="s">
        <v>63</v>
      </c>
      <c r="H21" s="358" t="s">
        <v>188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1207</v>
      </c>
      <c r="G22" s="336" t="s">
        <v>63</v>
      </c>
      <c r="H22" s="358" t="s">
        <v>188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1207</v>
      </c>
      <c r="G23" s="336" t="s">
        <v>1208</v>
      </c>
      <c r="H23" s="358" t="s">
        <v>188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1037</v>
      </c>
      <c r="F24" s="358" t="s">
        <v>1209</v>
      </c>
      <c r="G24" s="336" t="s">
        <v>58</v>
      </c>
      <c r="H24" s="358" t="s">
        <v>188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1037</v>
      </c>
      <c r="F25" s="358" t="s">
        <v>1209</v>
      </c>
      <c r="G25" s="336" t="s">
        <v>58</v>
      </c>
      <c r="H25" s="358" t="s">
        <v>188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404</v>
      </c>
      <c r="F26" s="358" t="s">
        <v>1209</v>
      </c>
      <c r="G26" s="336"/>
      <c r="H26" s="358" t="s">
        <v>188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404</v>
      </c>
      <c r="F27" s="358" t="s">
        <v>1209</v>
      </c>
      <c r="G27" s="336"/>
      <c r="H27" s="358" t="s">
        <v>188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188</v>
      </c>
      <c r="F28" s="358" t="s">
        <v>1170</v>
      </c>
      <c r="G28" s="294"/>
      <c r="H28" s="358" t="s">
        <v>1210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188</v>
      </c>
      <c r="F29" s="358" t="s">
        <v>1170</v>
      </c>
      <c r="G29" s="294"/>
      <c r="H29" s="358" t="s">
        <v>1210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1212</v>
      </c>
      <c r="F5" s="223" t="s">
        <v>1213</v>
      </c>
      <c r="G5" s="360" t="s">
        <v>1214</v>
      </c>
      <c r="H5" s="223" t="s">
        <v>1215</v>
      </c>
      <c r="I5" s="223" t="s">
        <v>1216</v>
      </c>
      <c r="J5" s="223" t="s">
        <v>1217</v>
      </c>
      <c r="K5" s="223" t="s">
        <v>1218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361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1219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1219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1219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1219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1219</v>
      </c>
      <c r="G12" s="362"/>
      <c r="H12" s="358" t="s">
        <v>1208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1219</v>
      </c>
      <c r="G13" s="362"/>
      <c r="H13" s="358" t="s">
        <v>1208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1219</v>
      </c>
      <c r="G14" s="362"/>
      <c r="H14" s="358" t="s">
        <v>1220</v>
      </c>
      <c r="I14" s="358" t="s">
        <v>1221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1219</v>
      </c>
      <c r="G15" s="362"/>
      <c r="H15" s="336" t="s">
        <v>1220</v>
      </c>
      <c r="I15" s="336" t="s">
        <v>1221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1219</v>
      </c>
      <c r="G16" s="362"/>
      <c r="H16" s="336" t="s">
        <v>61</v>
      </c>
      <c r="I16" s="336" t="s">
        <v>1222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1219</v>
      </c>
      <c r="G17" s="362"/>
      <c r="H17" s="336" t="s">
        <v>61</v>
      </c>
      <c r="I17" s="336" t="s">
        <v>1222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622</v>
      </c>
      <c r="G18" s="362"/>
      <c r="H18" s="336" t="s">
        <v>61</v>
      </c>
      <c r="I18" s="336" t="s">
        <v>1222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622</v>
      </c>
      <c r="G19" s="362"/>
      <c r="H19" s="336" t="s">
        <v>63</v>
      </c>
      <c r="I19" s="336" t="s">
        <v>1223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622</v>
      </c>
      <c r="G20" s="362"/>
      <c r="H20" s="336" t="s">
        <v>63</v>
      </c>
      <c r="I20" s="336" t="s">
        <v>1223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1224</v>
      </c>
      <c r="F21" s="336" t="s">
        <v>622</v>
      </c>
      <c r="G21" s="362"/>
      <c r="H21" s="358" t="s">
        <v>63</v>
      </c>
      <c r="I21" s="358" t="s">
        <v>1225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1226</v>
      </c>
      <c r="G22" s="362"/>
      <c r="H22" s="358" t="s">
        <v>63</v>
      </c>
      <c r="I22" s="358" t="s">
        <v>1225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1224</v>
      </c>
      <c r="F23" s="358" t="s">
        <v>1226</v>
      </c>
      <c r="G23" s="362"/>
      <c r="H23" s="358" t="s">
        <v>63</v>
      </c>
      <c r="I23" s="358" t="s">
        <v>1225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1224</v>
      </c>
      <c r="F24" s="358" t="s">
        <v>1226</v>
      </c>
      <c r="G24" s="362"/>
      <c r="H24" s="358" t="s">
        <v>63</v>
      </c>
      <c r="I24" s="358" t="s">
        <v>1225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1224</v>
      </c>
      <c r="F25" s="358" t="s">
        <v>1226</v>
      </c>
      <c r="G25" s="362"/>
      <c r="H25" s="358" t="s">
        <v>63</v>
      </c>
      <c r="I25" s="358" t="s">
        <v>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1227</v>
      </c>
      <c r="F26" s="358" t="s">
        <v>1226</v>
      </c>
      <c r="G26" s="362"/>
      <c r="H26" s="358" t="s">
        <v>63</v>
      </c>
      <c r="I26" s="358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1227</v>
      </c>
      <c r="F27" s="358" t="s">
        <v>1226</v>
      </c>
      <c r="G27" s="362"/>
      <c r="H27" s="358" t="s">
        <v>63</v>
      </c>
      <c r="I27" s="358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1227</v>
      </c>
      <c r="F28" s="358" t="s">
        <v>1226</v>
      </c>
      <c r="G28" s="321"/>
      <c r="H28" s="358" t="s">
        <v>63</v>
      </c>
      <c r="I28" s="358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1227</v>
      </c>
      <c r="F29" s="358" t="s">
        <v>1226</v>
      </c>
      <c r="G29" s="321"/>
      <c r="H29" s="358" t="s">
        <v>63</v>
      </c>
      <c r="I29" s="358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1229</v>
      </c>
      <c r="I5" s="223" t="s">
        <v>1230</v>
      </c>
      <c r="J5" s="223" t="s">
        <v>1231</v>
      </c>
      <c r="K5" s="223" t="s">
        <v>1232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1233</v>
      </c>
      <c r="F12" s="336" t="s">
        <v>62</v>
      </c>
      <c r="G12" s="336" t="s">
        <v>1233</v>
      </c>
      <c r="H12" s="336" t="s">
        <v>1233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1233</v>
      </c>
      <c r="F13" s="336" t="s">
        <v>62</v>
      </c>
      <c r="G13" s="336" t="s">
        <v>1233</v>
      </c>
      <c r="H13" s="336" t="s">
        <v>1233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1233</v>
      </c>
      <c r="F14" s="336" t="s">
        <v>62</v>
      </c>
      <c r="G14" s="336" t="s">
        <v>1233</v>
      </c>
      <c r="H14" s="336" t="s">
        <v>1233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1233</v>
      </c>
      <c r="F15" s="336" t="s">
        <v>62</v>
      </c>
      <c r="G15" s="336" t="s">
        <v>1233</v>
      </c>
      <c r="H15" s="336" t="s">
        <v>1233</v>
      </c>
      <c r="I15" s="306" t="s">
        <v>54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1233</v>
      </c>
      <c r="F16" s="336" t="s">
        <v>62</v>
      </c>
      <c r="G16" s="336" t="s">
        <v>1234</v>
      </c>
      <c r="H16" s="336" t="s">
        <v>1233</v>
      </c>
      <c r="I16" s="336" t="s">
        <v>1235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1234</v>
      </c>
      <c r="H17" s="336" t="s">
        <v>1233</v>
      </c>
      <c r="I17" s="336" t="s">
        <v>1235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1236</v>
      </c>
      <c r="G18" s="336" t="s">
        <v>1234</v>
      </c>
      <c r="H18" s="336" t="s">
        <v>1233</v>
      </c>
      <c r="I18" s="336" t="s">
        <v>1237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1236</v>
      </c>
      <c r="G19" s="336" t="s">
        <v>1234</v>
      </c>
      <c r="H19" s="336" t="s">
        <v>1234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1236</v>
      </c>
      <c r="G20" s="336" t="s">
        <v>1238</v>
      </c>
      <c r="H20" s="336" t="s">
        <v>1234</v>
      </c>
      <c r="I20" s="336" t="s">
        <v>1237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1236</v>
      </c>
      <c r="G21" s="336" t="s">
        <v>1238</v>
      </c>
      <c r="H21" s="336" t="s">
        <v>1234</v>
      </c>
      <c r="I21" s="336" t="s">
        <v>1235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1239</v>
      </c>
      <c r="G22" s="336" t="s">
        <v>1240</v>
      </c>
      <c r="H22" s="336" t="s">
        <v>1236</v>
      </c>
      <c r="I22" s="336" t="s">
        <v>1206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1239</v>
      </c>
      <c r="G23" s="336" t="s">
        <v>1241</v>
      </c>
      <c r="H23" s="336" t="s">
        <v>1236</v>
      </c>
      <c r="I23" s="336" t="s">
        <v>1242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1243</v>
      </c>
      <c r="G24" s="336" t="s">
        <v>1244</v>
      </c>
      <c r="H24" s="336" t="s">
        <v>1245</v>
      </c>
      <c r="I24" s="336" t="s">
        <v>1242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1243</v>
      </c>
      <c r="G25" s="336" t="s">
        <v>1244</v>
      </c>
      <c r="H25" s="336" t="s">
        <v>1245</v>
      </c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1243</v>
      </c>
      <c r="G26" s="336" t="s">
        <v>1244</v>
      </c>
      <c r="H26" s="336" t="s">
        <v>1245</v>
      </c>
      <c r="I26" s="336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1243</v>
      </c>
      <c r="G27" s="336" t="s">
        <v>1244</v>
      </c>
      <c r="H27" s="336" t="s">
        <v>1245</v>
      </c>
      <c r="I27" s="336" t="s">
        <v>1246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674</v>
      </c>
      <c r="G28" s="294" t="s">
        <v>674</v>
      </c>
      <c r="H28" s="336" t="s">
        <v>61</v>
      </c>
      <c r="I28" s="336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674</v>
      </c>
      <c r="G29" s="294" t="s">
        <v>674</v>
      </c>
      <c r="H29" s="336" t="s">
        <v>61</v>
      </c>
      <c r="I29" s="336" t="s">
        <v>1242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733</v>
      </c>
      <c r="F8" s="306" t="s">
        <v>1248</v>
      </c>
      <c r="G8" s="306" t="s">
        <v>733</v>
      </c>
      <c r="H8" s="306" t="s">
        <v>188</v>
      </c>
      <c r="I8" s="306"/>
      <c r="J8" s="318" t="s">
        <v>733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733</v>
      </c>
      <c r="F9" s="306" t="s">
        <v>1248</v>
      </c>
      <c r="G9" s="306" t="s">
        <v>733</v>
      </c>
      <c r="H9" s="306" t="s">
        <v>404</v>
      </c>
      <c r="I9" s="306"/>
      <c r="J9" s="318" t="s">
        <v>733</v>
      </c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733</v>
      </c>
      <c r="F10" s="306" t="s">
        <v>1248</v>
      </c>
      <c r="G10" s="306" t="s">
        <v>1249</v>
      </c>
      <c r="H10" s="306" t="s">
        <v>188</v>
      </c>
      <c r="I10" s="306" t="s">
        <v>58</v>
      </c>
      <c r="J10" s="318" t="s">
        <v>733</v>
      </c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733</v>
      </c>
      <c r="F11" s="306" t="s">
        <v>1248</v>
      </c>
      <c r="G11" s="306"/>
      <c r="H11" s="306" t="s">
        <v>188</v>
      </c>
      <c r="I11" s="306" t="s">
        <v>58</v>
      </c>
      <c r="J11" s="318" t="s">
        <v>733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1103</v>
      </c>
      <c r="G12" s="336" t="s">
        <v>62</v>
      </c>
      <c r="H12" s="336" t="s">
        <v>188</v>
      </c>
      <c r="I12" s="336"/>
      <c r="J12" s="318" t="s">
        <v>733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1103</v>
      </c>
      <c r="G13" s="336" t="s">
        <v>62</v>
      </c>
      <c r="H13" s="336" t="s">
        <v>188</v>
      </c>
      <c r="I13" s="336"/>
      <c r="J13" s="318" t="s">
        <v>733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1250</v>
      </c>
      <c r="G14" s="336" t="s">
        <v>62</v>
      </c>
      <c r="H14" s="336" t="s">
        <v>188</v>
      </c>
      <c r="I14" s="336"/>
      <c r="J14" s="318" t="s">
        <v>733</v>
      </c>
      <c r="K14" s="300"/>
      <c r="L14" s="61"/>
      <c r="M14" s="346" t="s">
        <v>61</v>
      </c>
      <c r="N14" s="327">
        <f>COUNTIF(E8:I29, "*Tai Wei*")/2</f>
        <v>0</v>
      </c>
      <c r="O14" s="224" t="s">
        <v>1251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1250</v>
      </c>
      <c r="G15" s="336" t="s">
        <v>62</v>
      </c>
      <c r="H15" s="336" t="s">
        <v>188</v>
      </c>
      <c r="I15" s="336"/>
      <c r="J15" s="318" t="s">
        <v>733</v>
      </c>
      <c r="K15" s="300"/>
      <c r="L15" s="61"/>
      <c r="M15" s="329" t="s">
        <v>733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1252</v>
      </c>
      <c r="G16" s="336" t="s">
        <v>62</v>
      </c>
      <c r="H16" s="336" t="s">
        <v>188</v>
      </c>
      <c r="I16" s="336"/>
      <c r="J16" s="318" t="s">
        <v>733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1252</v>
      </c>
      <c r="G17" s="336" t="s">
        <v>1253</v>
      </c>
      <c r="H17" s="336" t="s">
        <v>188</v>
      </c>
      <c r="I17" s="336" t="s">
        <v>188</v>
      </c>
      <c r="J17" s="318" t="s">
        <v>733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1252</v>
      </c>
      <c r="G18" s="336" t="s">
        <v>1253</v>
      </c>
      <c r="H18" s="336" t="s">
        <v>188</v>
      </c>
      <c r="I18" s="336" t="s">
        <v>188</v>
      </c>
      <c r="J18" s="318" t="s">
        <v>733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1252</v>
      </c>
      <c r="G19" s="336" t="s">
        <v>1253</v>
      </c>
      <c r="H19" s="336" t="s">
        <v>188</v>
      </c>
      <c r="I19" s="336" t="s">
        <v>1254</v>
      </c>
      <c r="J19" s="318" t="s">
        <v>733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1252</v>
      </c>
      <c r="G20" s="336" t="s">
        <v>1253</v>
      </c>
      <c r="H20" s="336" t="s">
        <v>188</v>
      </c>
      <c r="I20" s="336" t="s">
        <v>1168</v>
      </c>
      <c r="J20" s="318" t="s">
        <v>733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1252</v>
      </c>
      <c r="G21" s="336" t="s">
        <v>1253</v>
      </c>
      <c r="H21" s="336" t="s">
        <v>188</v>
      </c>
      <c r="I21" s="336" t="s">
        <v>1168</v>
      </c>
      <c r="J21" s="318" t="s">
        <v>733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1255</v>
      </c>
      <c r="G22" s="336" t="s">
        <v>1253</v>
      </c>
      <c r="H22" s="336" t="s">
        <v>188</v>
      </c>
      <c r="I22" s="355" t="s">
        <v>1254</v>
      </c>
      <c r="J22" s="318" t="s">
        <v>733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1256</v>
      </c>
      <c r="G23" s="336" t="s">
        <v>1253</v>
      </c>
      <c r="H23" s="336" t="s">
        <v>188</v>
      </c>
      <c r="I23" s="355" t="s">
        <v>1254</v>
      </c>
      <c r="J23" s="318" t="s">
        <v>733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1256</v>
      </c>
      <c r="G24" s="336" t="s">
        <v>1253</v>
      </c>
      <c r="H24" s="336" t="s">
        <v>188</v>
      </c>
      <c r="I24" s="355" t="s">
        <v>1254</v>
      </c>
      <c r="J24" s="318" t="s">
        <v>733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1256</v>
      </c>
      <c r="G25" s="336" t="s">
        <v>1253</v>
      </c>
      <c r="H25" s="336" t="s">
        <v>188</v>
      </c>
      <c r="I25" s="336"/>
      <c r="J25" s="318" t="s">
        <v>733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1256</v>
      </c>
      <c r="G26" s="336" t="s">
        <v>1257</v>
      </c>
      <c r="H26" s="336" t="s">
        <v>188</v>
      </c>
      <c r="I26" s="336" t="s">
        <v>63</v>
      </c>
      <c r="J26" s="318" t="s">
        <v>733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1256</v>
      </c>
      <c r="G27" s="336" t="s">
        <v>1257</v>
      </c>
      <c r="H27" s="336" t="s">
        <v>188</v>
      </c>
      <c r="I27" s="336" t="s">
        <v>63</v>
      </c>
      <c r="J27" s="318" t="s">
        <v>733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1256</v>
      </c>
      <c r="G28" s="336" t="s">
        <v>1257</v>
      </c>
      <c r="H28" s="336" t="s">
        <v>188</v>
      </c>
      <c r="I28" s="336"/>
      <c r="J28" s="318" t="s">
        <v>733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1256</v>
      </c>
      <c r="G29" s="294" t="s">
        <v>1257</v>
      </c>
      <c r="H29" s="336" t="s">
        <v>188</v>
      </c>
      <c r="I29" s="336"/>
      <c r="J29" s="318" t="s">
        <v>733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1261</v>
      </c>
      <c r="G12" s="306" t="s">
        <v>59</v>
      </c>
      <c r="H12" s="306" t="s">
        <v>59</v>
      </c>
      <c r="I12" s="306" t="s">
        <v>1262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1263</v>
      </c>
      <c r="F13" s="306" t="s">
        <v>812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812</v>
      </c>
      <c r="G15" s="306"/>
      <c r="H15" s="306"/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812</v>
      </c>
      <c r="G17" s="306" t="s">
        <v>1237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1236</v>
      </c>
      <c r="F18" s="306" t="s">
        <v>812</v>
      </c>
      <c r="G18" s="306" t="s">
        <v>1237</v>
      </c>
      <c r="H18" s="306" t="s">
        <v>1264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1236</v>
      </c>
      <c r="F19" s="306" t="s">
        <v>812</v>
      </c>
      <c r="G19" s="306" t="s">
        <v>1237</v>
      </c>
      <c r="H19" s="306" t="s">
        <v>1264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1236</v>
      </c>
      <c r="F20" s="306" t="s">
        <v>812</v>
      </c>
      <c r="G20" s="306" t="s">
        <v>1237</v>
      </c>
      <c r="H20" s="306" t="s">
        <v>1264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1236</v>
      </c>
      <c r="F21" s="306" t="s">
        <v>812</v>
      </c>
      <c r="G21" s="306" t="s">
        <v>1237</v>
      </c>
      <c r="H21" s="306" t="s">
        <v>1264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1236</v>
      </c>
      <c r="F22" s="336" t="s">
        <v>1265</v>
      </c>
      <c r="G22" s="306" t="s">
        <v>1237</v>
      </c>
      <c r="H22" s="306" t="s">
        <v>1264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1236</v>
      </c>
      <c r="F23" s="336" t="s">
        <v>1266</v>
      </c>
      <c r="G23" s="306" t="s">
        <v>1237</v>
      </c>
      <c r="H23" s="306" t="s">
        <v>1264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1236</v>
      </c>
      <c r="F24" s="336" t="s">
        <v>1266</v>
      </c>
      <c r="G24" s="306" t="s">
        <v>1191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1236</v>
      </c>
      <c r="F25" s="336" t="s">
        <v>1266</v>
      </c>
      <c r="G25" s="306" t="s">
        <v>1191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1236</v>
      </c>
      <c r="F26" s="336" t="s">
        <v>1266</v>
      </c>
      <c r="G26" s="306" t="s">
        <v>1191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1236</v>
      </c>
      <c r="F27" s="336" t="s">
        <v>1266</v>
      </c>
      <c r="G27" s="306" t="s">
        <v>1191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1267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981</v>
      </c>
      <c r="F12" s="306" t="s">
        <v>58</v>
      </c>
      <c r="G12" s="306"/>
      <c r="H12" s="306" t="s">
        <v>640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981</v>
      </c>
      <c r="F13" s="306" t="s">
        <v>58</v>
      </c>
      <c r="G13" s="306" t="s">
        <v>60</v>
      </c>
      <c r="H13" s="306" t="s">
        <v>1275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981</v>
      </c>
      <c r="F14" s="306" t="s">
        <v>58</v>
      </c>
      <c r="G14" t="s">
        <v>60</v>
      </c>
      <c r="H14" s="306" t="s">
        <v>640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981</v>
      </c>
      <c r="F16" s="306" t="s">
        <v>58</v>
      </c>
      <c r="G16" s="335" t="s">
        <v>60</v>
      </c>
      <c r="H16" s="306" t="s">
        <v>1276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981</v>
      </c>
      <c r="F18" s="336" t="s">
        <v>1278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981</v>
      </c>
      <c r="F19" s="336" t="s">
        <v>1278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981</v>
      </c>
      <c r="F20" s="336" t="s">
        <v>1278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981</v>
      </c>
      <c r="F21" s="336" t="s">
        <v>1278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981</v>
      </c>
      <c r="F22" s="336" t="s">
        <v>1279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1207</v>
      </c>
      <c r="F26" s="336" t="s">
        <v>1281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1282</v>
      </c>
      <c r="F27" s="336" t="s">
        <v>1281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1282</v>
      </c>
      <c r="F28" s="336" t="s">
        <v>1283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1282</v>
      </c>
      <c r="F29" s="336" t="s">
        <v>1284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1286</v>
      </c>
      <c r="G5" s="223" t="s">
        <v>1287</v>
      </c>
      <c r="H5" s="223" t="s">
        <v>1288</v>
      </c>
      <c r="I5" s="223" t="s">
        <v>1289</v>
      </c>
      <c r="J5" s="223" t="s">
        <v>1290</v>
      </c>
      <c r="K5" s="223" t="s">
        <v>1291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1292</v>
      </c>
      <c r="H8" s="306" t="s">
        <v>1293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1292</v>
      </c>
      <c r="H9" s="306" t="s">
        <v>1293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1292</v>
      </c>
      <c r="H10" s="306" t="s">
        <v>1293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1292</v>
      </c>
      <c r="H11" s="306" t="s">
        <v>1293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1259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733</v>
      </c>
      <c r="G12" s="306" t="s">
        <v>1292</v>
      </c>
      <c r="H12" s="306" t="s">
        <v>1293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733</v>
      </c>
      <c r="G13" s="306" t="s">
        <v>1292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1294</v>
      </c>
      <c r="F14" s="302" t="s">
        <v>733</v>
      </c>
      <c r="G14" s="306" t="s">
        <v>1292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1294</v>
      </c>
      <c r="F15" s="302" t="s">
        <v>733</v>
      </c>
      <c r="G15" s="306" t="s">
        <v>1292</v>
      </c>
      <c r="H15" s="306" t="s">
        <v>60</v>
      </c>
      <c r="I15" s="306"/>
      <c r="J15" s="318"/>
      <c r="K15" s="300"/>
      <c r="L15" s="61"/>
      <c r="M15" s="329" t="s">
        <v>733</v>
      </c>
      <c r="N15" s="326">
        <f>COUNTIF(E3:K25, "*Casey*")/2</f>
        <v>2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1294</v>
      </c>
      <c r="F18" s="336" t="s">
        <v>59</v>
      </c>
      <c r="G18" s="335" t="s">
        <v>1295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1297</v>
      </c>
      <c r="G24" s="336" t="s">
        <v>59</v>
      </c>
      <c r="H24" s="336" t="s">
        <v>293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1297</v>
      </c>
      <c r="G25" s="336" t="s">
        <v>59</v>
      </c>
      <c r="H25" s="336" t="s">
        <v>293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1297</v>
      </c>
      <c r="G26" s="336" t="s">
        <v>59</v>
      </c>
      <c r="H26" s="336" t="s">
        <v>293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1298</v>
      </c>
      <c r="F27" s="336" t="s">
        <v>1297</v>
      </c>
      <c r="G27" s="336" t="s">
        <v>59</v>
      </c>
      <c r="H27" s="336" t="s">
        <v>293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1298</v>
      </c>
      <c r="F28" s="336" t="s">
        <v>1299</v>
      </c>
      <c r="G28" s="336" t="s">
        <v>59</v>
      </c>
      <c r="H28" s="336" t="s">
        <v>1300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1298</v>
      </c>
      <c r="F29" s="336" t="s">
        <v>1299</v>
      </c>
      <c r="G29" s="294" t="s">
        <v>59</v>
      </c>
      <c r="H29" s="336" t="s">
        <v>1300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237</v>
      </c>
      <c r="G8" s="306" t="s">
        <v>58</v>
      </c>
      <c r="H8" s="306"/>
      <c r="I8" s="306" t="s">
        <v>978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237</v>
      </c>
      <c r="G9" s="306" t="s">
        <v>58</v>
      </c>
      <c r="H9" s="306"/>
      <c r="I9" s="306" t="s">
        <v>978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237</v>
      </c>
      <c r="G10" s="306" t="s">
        <v>58</v>
      </c>
      <c r="H10" s="306"/>
      <c r="I10" s="306" t="s">
        <v>1302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237</v>
      </c>
      <c r="G11" s="306"/>
      <c r="H11" s="306"/>
      <c r="I11" s="306" t="s">
        <v>1302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1304</v>
      </c>
      <c r="G14" s="335"/>
      <c r="H14" s="306" t="s">
        <v>1305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1304</v>
      </c>
      <c r="G15" s="335"/>
      <c r="H15" s="306" t="s">
        <v>1305</v>
      </c>
      <c r="I15" s="306" t="s">
        <v>61</v>
      </c>
      <c r="J15" s="318"/>
      <c r="K15" s="300"/>
      <c r="L15" s="61"/>
      <c r="M15" s="329" t="s">
        <v>733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1306</v>
      </c>
      <c r="I16" s="306" t="s">
        <v>1307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1308</v>
      </c>
      <c r="G17" s="335" t="s">
        <v>64</v>
      </c>
      <c r="H17" s="306" t="s">
        <v>1306</v>
      </c>
      <c r="I17" s="306" t="s">
        <v>1307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1295</v>
      </c>
      <c r="G18" s="335" t="s">
        <v>64</v>
      </c>
      <c r="H18" s="306" t="s">
        <v>1306</v>
      </c>
      <c r="I18" s="336" t="s">
        <v>1309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1295</v>
      </c>
      <c r="G19" s="335" t="s">
        <v>64</v>
      </c>
      <c r="H19" s="306" t="s">
        <v>1306</v>
      </c>
      <c r="I19" s="336" t="s">
        <v>1310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1295</v>
      </c>
      <c r="G20" s="347" t="s">
        <v>64</v>
      </c>
      <c r="H20" s="336" t="s">
        <v>1311</v>
      </c>
      <c r="I20" s="336" t="s">
        <v>1310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1295</v>
      </c>
      <c r="G21" s="302" t="s">
        <v>64</v>
      </c>
      <c r="H21" s="336" t="s">
        <v>1311</v>
      </c>
      <c r="I21" s="336" t="s">
        <v>1310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1295</v>
      </c>
      <c r="G22" s="302" t="s">
        <v>64</v>
      </c>
      <c r="H22" s="336" t="s">
        <v>1311</v>
      </c>
      <c r="I22" s="336" t="s">
        <v>1310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1312</v>
      </c>
      <c r="G23" s="302" t="s">
        <v>64</v>
      </c>
      <c r="H23" s="336" t="s">
        <v>1311</v>
      </c>
      <c r="I23" s="336" t="s">
        <v>1310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1312</v>
      </c>
      <c r="G24" s="336" t="s">
        <v>1260</v>
      </c>
      <c r="H24" s="336" t="s">
        <v>1313</v>
      </c>
      <c r="I24" s="336" t="s">
        <v>1310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1312</v>
      </c>
      <c r="G25" s="336" t="s">
        <v>1260</v>
      </c>
      <c r="H25" s="336" t="s">
        <v>1313</v>
      </c>
      <c r="I25" s="336" t="s">
        <v>1310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1314</v>
      </c>
      <c r="G26" s="336" t="s">
        <v>1262</v>
      </c>
      <c r="H26" s="336" t="s">
        <v>1315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1316</v>
      </c>
      <c r="G27" s="336" t="s">
        <v>1262</v>
      </c>
      <c r="H27" s="336" t="s">
        <v>1317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1316</v>
      </c>
      <c r="G28" s="336" t="s">
        <v>1318</v>
      </c>
      <c r="H28" s="336" t="s">
        <v>1317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1316</v>
      </c>
      <c r="G29" s="294" t="s">
        <v>56</v>
      </c>
      <c r="H29" s="336" t="s">
        <v>1319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1321</v>
      </c>
      <c r="F5" s="223" t="s">
        <v>1322</v>
      </c>
      <c r="G5" s="223" t="s">
        <v>1323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1165</v>
      </c>
      <c r="G8" s="306" t="s">
        <v>60</v>
      </c>
      <c r="H8" s="306" t="s">
        <v>1292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1165</v>
      </c>
      <c r="G9" s="306" t="s">
        <v>60</v>
      </c>
      <c r="H9" s="306" t="s">
        <v>1292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1165</v>
      </c>
      <c r="G10" s="306" t="s">
        <v>60</v>
      </c>
      <c r="H10" s="306" t="s">
        <v>1292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1264</v>
      </c>
      <c r="G13" s="340" t="s">
        <v>55</v>
      </c>
      <c r="H13" s="306" t="s">
        <v>1325</v>
      </c>
      <c r="I13" s="306" t="s">
        <v>1165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1170</v>
      </c>
      <c r="F14" s="336" t="s">
        <v>1326</v>
      </c>
      <c r="G14" s="335" t="s">
        <v>60</v>
      </c>
      <c r="H14" s="338" t="s">
        <v>59</v>
      </c>
      <c r="I14" s="306" t="s">
        <v>1327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1328</v>
      </c>
      <c r="G15" s="302" t="s">
        <v>60</v>
      </c>
      <c r="H15" s="338" t="s">
        <v>1329</v>
      </c>
      <c r="I15" s="306" t="s">
        <v>1327</v>
      </c>
      <c r="J15" s="299"/>
      <c r="K15" s="300"/>
      <c r="L15" s="61"/>
      <c r="M15" s="330" t="s">
        <v>733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1328</v>
      </c>
      <c r="G16" s="302" t="s">
        <v>60</v>
      </c>
      <c r="H16" s="338" t="s">
        <v>59</v>
      </c>
      <c r="I16" s="306" t="s">
        <v>1327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1330</v>
      </c>
      <c r="F17" s="336" t="s">
        <v>1331</v>
      </c>
      <c r="G17" s="302" t="s">
        <v>60</v>
      </c>
      <c r="H17" s="306" t="s">
        <v>60</v>
      </c>
      <c r="I17" s="306" t="s">
        <v>1332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1333</v>
      </c>
      <c r="F18" s="336" t="s">
        <v>1334</v>
      </c>
      <c r="G18" s="302" t="s">
        <v>60</v>
      </c>
      <c r="H18" s="306" t="s">
        <v>60</v>
      </c>
      <c r="I18" s="306" t="s">
        <v>1332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1336</v>
      </c>
      <c r="F5" s="223" t="s">
        <v>1337</v>
      </c>
      <c r="G5" s="223" t="s">
        <v>1338</v>
      </c>
      <c r="H5" s="223" t="s">
        <v>1339</v>
      </c>
      <c r="I5" s="223" t="s">
        <v>1340</v>
      </c>
      <c r="J5" s="223" t="s">
        <v>1341</v>
      </c>
      <c r="K5" s="223" t="s">
        <v>1342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1308</v>
      </c>
      <c r="H8" s="306" t="s">
        <v>1292</v>
      </c>
      <c r="I8" s="306" t="s">
        <v>1292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1292</v>
      </c>
      <c r="I9" s="306" t="s">
        <v>1292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1292</v>
      </c>
      <c r="I10" s="306" t="s">
        <v>1343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1111</v>
      </c>
      <c r="G11" s="306" t="s">
        <v>59</v>
      </c>
      <c r="H11" s="306" t="s">
        <v>1292</v>
      </c>
      <c r="I11" s="306" t="s">
        <v>286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1292</v>
      </c>
      <c r="I12" s="306" t="s">
        <v>286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1344</v>
      </c>
      <c r="G13" s="340" t="s">
        <v>1345</v>
      </c>
      <c r="H13" s="306" t="s">
        <v>1292</v>
      </c>
      <c r="I13" s="306" t="s">
        <v>1346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1347</v>
      </c>
      <c r="G14" s="335" t="s">
        <v>1248</v>
      </c>
      <c r="H14" s="338" t="s">
        <v>60</v>
      </c>
      <c r="I14" s="306" t="s">
        <v>1348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1349</v>
      </c>
      <c r="G15" s="302" t="s">
        <v>1350</v>
      </c>
      <c r="H15" s="338" t="s">
        <v>60</v>
      </c>
      <c r="I15" s="306" t="s">
        <v>1351</v>
      </c>
      <c r="J15" s="299"/>
      <c r="K15" s="300"/>
      <c r="L15" s="61"/>
      <c r="M15" s="330" t="s">
        <v>733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1352</v>
      </c>
      <c r="G16" s="302" t="s">
        <v>1353</v>
      </c>
      <c r="H16" s="338" t="s">
        <v>1292</v>
      </c>
      <c r="I16" s="306" t="s">
        <v>1310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293</v>
      </c>
      <c r="F17" s="336" t="s">
        <v>64</v>
      </c>
      <c r="G17" s="302" t="s">
        <v>1354</v>
      </c>
      <c r="H17" s="306" t="s">
        <v>61</v>
      </c>
      <c r="I17" s="306" t="s">
        <v>1300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1357</v>
      </c>
      <c r="H18" s="306" t="s">
        <v>61</v>
      </c>
      <c r="I18" s="306" t="s">
        <v>293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293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316</v>
      </c>
      <c r="G13" s="212" t="s">
        <v>59</v>
      </c>
      <c r="H13" s="306" t="s">
        <v>60</v>
      </c>
      <c r="I13" s="306" t="s">
        <v>1367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237</v>
      </c>
      <c r="F14" s="306" t="s">
        <v>1368</v>
      </c>
      <c r="G14" s="302" t="s">
        <v>62</v>
      </c>
      <c r="H14" s="306" t="s">
        <v>1369</v>
      </c>
      <c r="I14" s="306" t="s">
        <v>1370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1371</v>
      </c>
      <c r="G15" s="302" t="s">
        <v>1372</v>
      </c>
      <c r="H15" s="306" t="s">
        <v>1369</v>
      </c>
      <c r="I15" s="306" t="s">
        <v>1367</v>
      </c>
      <c r="J15" s="299" t="s">
        <v>56</v>
      </c>
      <c r="K15" s="299" t="s">
        <v>56</v>
      </c>
      <c r="L15" s="61"/>
      <c r="M15" s="330" t="s">
        <v>733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1373</v>
      </c>
      <c r="G16" s="302" t="s">
        <v>1372</v>
      </c>
      <c r="H16" s="306" t="s">
        <v>1374</v>
      </c>
      <c r="I16" s="306" t="s">
        <v>1367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1375</v>
      </c>
      <c r="G17" s="212" t="s">
        <v>1376</v>
      </c>
      <c r="H17" s="306" t="s">
        <v>1377</v>
      </c>
      <c r="I17" s="306" t="s">
        <v>1172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1220</v>
      </c>
      <c r="F18" s="306" t="s">
        <v>1375</v>
      </c>
      <c r="G18" s="212" t="s">
        <v>1376</v>
      </c>
      <c r="H18" s="306" t="s">
        <v>1378</v>
      </c>
      <c r="I18" s="306" t="s">
        <v>1379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1382</v>
      </c>
      <c r="K5" s="223" t="s">
        <v>1383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32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1248</v>
      </c>
      <c r="F8" s="306" t="s">
        <v>733</v>
      </c>
      <c r="G8" s="316" t="s">
        <v>733</v>
      </c>
      <c r="H8" s="306" t="s">
        <v>60</v>
      </c>
      <c r="I8" s="306" t="s">
        <v>561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1248</v>
      </c>
      <c r="F10" s="306" t="s">
        <v>187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1248</v>
      </c>
      <c r="F11" s="306" t="s">
        <v>1384</v>
      </c>
      <c r="G11" s="316" t="s">
        <v>1385</v>
      </c>
      <c r="H11" s="306" t="s">
        <v>561</v>
      </c>
      <c r="I11" s="306" t="s">
        <v>1386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1387</v>
      </c>
      <c r="G12" s="316" t="s">
        <v>1385</v>
      </c>
      <c r="H12" s="306" t="s">
        <v>561</v>
      </c>
      <c r="I12" s="306" t="s">
        <v>1386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428</v>
      </c>
      <c r="F13" s="306" t="s">
        <v>1388</v>
      </c>
      <c r="G13" s="212" t="s">
        <v>706</v>
      </c>
      <c r="H13" s="306" t="s">
        <v>561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428</v>
      </c>
      <c r="F14" s="306" t="s">
        <v>1390</v>
      </c>
      <c r="G14" s="302" t="s">
        <v>1391</v>
      </c>
      <c r="H14" s="306" t="s">
        <v>430</v>
      </c>
      <c r="I14" s="306" t="s">
        <v>1392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608</v>
      </c>
      <c r="F15" s="306" t="s">
        <v>1394</v>
      </c>
      <c r="G15" s="302" t="s">
        <v>1395</v>
      </c>
      <c r="H15" s="306" t="s">
        <v>1396</v>
      </c>
      <c r="I15" s="306" t="s">
        <v>1397</v>
      </c>
      <c r="J15" s="299"/>
      <c r="K15" s="300"/>
      <c r="L15" s="61"/>
      <c r="M15" s="330" t="s">
        <v>733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608</v>
      </c>
      <c r="F16" s="306" t="s">
        <v>1398</v>
      </c>
      <c r="G16" s="302" t="s">
        <v>1395</v>
      </c>
      <c r="H16" s="306" t="s">
        <v>1399</v>
      </c>
      <c r="I16" s="306" t="s">
        <v>1397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611</v>
      </c>
      <c r="F17" s="306" t="s">
        <v>1400</v>
      </c>
      <c r="G17" s="212" t="s">
        <v>1401</v>
      </c>
      <c r="H17" s="306" t="s">
        <v>639</v>
      </c>
      <c r="I17" s="306" t="s">
        <v>1402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1403</v>
      </c>
      <c r="F18" s="306" t="s">
        <v>1404</v>
      </c>
      <c r="G18" s="302" t="s">
        <v>1401</v>
      </c>
      <c r="H18" s="306" t="s">
        <v>639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3" t="s">
        <v>53</v>
      </c>
      <c r="N6" s="287">
        <f>COUNTIF(E8:K24, "*YB*")</f>
        <v>33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1407</v>
      </c>
      <c r="G8" s="316" t="s">
        <v>561</v>
      </c>
      <c r="H8" s="308"/>
      <c r="I8" s="306" t="s">
        <v>561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1407</v>
      </c>
      <c r="G9" s="316" t="s">
        <v>561</v>
      </c>
      <c r="H9" s="308"/>
      <c r="I9" s="306" t="s">
        <v>1408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1407</v>
      </c>
      <c r="G10" s="316" t="s">
        <v>463</v>
      </c>
      <c r="H10" s="308"/>
      <c r="I10" s="306" t="s">
        <v>1409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463</v>
      </c>
      <c r="G11" s="316" t="s">
        <v>1410</v>
      </c>
      <c r="H11" s="308"/>
      <c r="I11" s="306" t="s">
        <v>1409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561</v>
      </c>
      <c r="G12" s="316" t="s">
        <v>1411</v>
      </c>
      <c r="H12" s="308"/>
      <c r="I12" s="306" t="s">
        <v>1409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561</v>
      </c>
      <c r="G13" s="316" t="s">
        <v>1411</v>
      </c>
      <c r="H13" s="308"/>
      <c r="I13" s="306" t="s">
        <v>1412</v>
      </c>
      <c r="J13" s="318" t="s">
        <v>733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1413</v>
      </c>
      <c r="G14" s="316" t="s">
        <v>463</v>
      </c>
      <c r="H14" s="320"/>
      <c r="I14" s="306" t="s">
        <v>1414</v>
      </c>
      <c r="J14" s="318" t="s">
        <v>733</v>
      </c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1413</v>
      </c>
      <c r="G15" s="316" t="s">
        <v>1415</v>
      </c>
      <c r="H15" s="320"/>
      <c r="I15" s="306" t="s">
        <v>1414</v>
      </c>
      <c r="J15" s="318" t="s">
        <v>733</v>
      </c>
      <c r="K15" s="300"/>
      <c r="L15" s="61"/>
      <c r="M15" s="292" t="s">
        <v>733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1413</v>
      </c>
      <c r="G16" s="316" t="s">
        <v>1416</v>
      </c>
      <c r="H16" s="320"/>
      <c r="I16" s="306" t="s">
        <v>1417</v>
      </c>
      <c r="J16" s="318" t="s">
        <v>733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1413</v>
      </c>
      <c r="G17" s="316" t="s">
        <v>1418</v>
      </c>
      <c r="H17" s="310"/>
      <c r="I17" s="306" t="s">
        <v>1419</v>
      </c>
      <c r="J17" s="318" t="s">
        <v>733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1420</v>
      </c>
      <c r="G18" s="316" t="s">
        <v>1418</v>
      </c>
      <c r="H18" s="310"/>
      <c r="I18" s="306" t="s">
        <v>1421</v>
      </c>
      <c r="J18" s="318" t="s">
        <v>733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733</v>
      </c>
      <c r="J19" s="318" t="s">
        <v>733</v>
      </c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733</v>
      </c>
      <c r="J20" s="318" t="s">
        <v>733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733</v>
      </c>
      <c r="J21" s="318" t="s">
        <v>733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733</v>
      </c>
      <c r="J22" s="318" t="s">
        <v>733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1424</v>
      </c>
      <c r="F5" s="223" t="s">
        <v>1425</v>
      </c>
      <c r="G5" s="223" t="s">
        <v>1426</v>
      </c>
      <c r="H5" s="223" t="s">
        <v>1427</v>
      </c>
      <c r="I5" s="223" t="s">
        <v>1428</v>
      </c>
      <c r="J5" s="223" t="s">
        <v>1429</v>
      </c>
      <c r="K5" s="223" t="s">
        <v>1430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8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685</v>
      </c>
      <c r="G7" s="237" t="s">
        <v>188</v>
      </c>
      <c r="H7" s="317" t="s">
        <v>188</v>
      </c>
      <c r="I7" s="314" t="s">
        <v>188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685</v>
      </c>
      <c r="G8" s="316" t="s">
        <v>1431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685</v>
      </c>
      <c r="G9" s="316" t="s">
        <v>1431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685</v>
      </c>
      <c r="G10" s="316" t="s">
        <v>1431</v>
      </c>
      <c r="H10" s="306" t="s">
        <v>60</v>
      </c>
      <c r="I10" s="306" t="s">
        <v>1304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380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685</v>
      </c>
      <c r="G11" s="316" t="s">
        <v>1431</v>
      </c>
      <c r="H11" s="306" t="s">
        <v>58</v>
      </c>
      <c r="I11" s="306" t="s">
        <v>1304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685</v>
      </c>
      <c r="G12" s="316" t="s">
        <v>1431</v>
      </c>
      <c r="H12" s="306" t="s">
        <v>60</v>
      </c>
      <c r="I12" s="306" t="s">
        <v>1304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1432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685</v>
      </c>
      <c r="G13" s="316" t="s">
        <v>1431</v>
      </c>
      <c r="H13" s="306" t="s">
        <v>60</v>
      </c>
      <c r="I13" s="306" t="s">
        <v>1304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685</v>
      </c>
      <c r="G14" s="316" t="s">
        <v>1433</v>
      </c>
      <c r="H14" s="249" t="s">
        <v>53</v>
      </c>
      <c r="I14" s="306" t="s">
        <v>1304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685</v>
      </c>
      <c r="G15" s="316" t="s">
        <v>1433</v>
      </c>
      <c r="H15" s="249" t="s">
        <v>1434</v>
      </c>
      <c r="I15" s="306" t="s">
        <v>1304</v>
      </c>
      <c r="J15" s="299"/>
      <c r="K15" s="300"/>
      <c r="L15" s="61"/>
      <c r="M15" s="292" t="s">
        <v>733</v>
      </c>
      <c r="N15" s="285">
        <f>COUNTIF(E8:K24, "*Casey*")</f>
        <v>4</v>
      </c>
      <c r="O15" s="224" t="s">
        <v>1432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685</v>
      </c>
      <c r="G16" s="249" t="s">
        <v>1435</v>
      </c>
      <c r="H16" s="249" t="s">
        <v>53</v>
      </c>
      <c r="I16" s="306" t="s">
        <v>1304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1432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685</v>
      </c>
      <c r="G17" s="249" t="s">
        <v>1435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1436</v>
      </c>
      <c r="G18" s="249" t="s">
        <v>1437</v>
      </c>
      <c r="H18" s="302" t="s">
        <v>1434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 t="s">
        <v>1438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1439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1440</v>
      </c>
      <c r="F5" s="223" t="s">
        <v>1441</v>
      </c>
      <c r="G5" s="223" t="s">
        <v>1442</v>
      </c>
      <c r="H5" s="223" t="s">
        <v>1443</v>
      </c>
      <c r="I5" s="223" t="s">
        <v>1444</v>
      </c>
      <c r="J5" s="223" t="s">
        <v>1445</v>
      </c>
      <c r="K5" s="223" t="s">
        <v>1446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188</v>
      </c>
      <c r="F7" s="237" t="s">
        <v>188</v>
      </c>
      <c r="G7" s="237" t="s">
        <v>188</v>
      </c>
      <c r="H7" s="237" t="s">
        <v>188</v>
      </c>
      <c r="I7" s="237" t="s">
        <v>188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1292</v>
      </c>
      <c r="G9" s="306" t="s">
        <v>1292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1292</v>
      </c>
      <c r="G10" s="306" t="s">
        <v>1292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1292</v>
      </c>
      <c r="G11" s="306" t="s">
        <v>1292</v>
      </c>
      <c r="H11" s="306" t="s">
        <v>1447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1369</v>
      </c>
      <c r="G12" s="306" t="s">
        <v>1292</v>
      </c>
      <c r="H12" s="306" t="s">
        <v>1447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1448</v>
      </c>
      <c r="F13" s="212" t="s">
        <v>730</v>
      </c>
      <c r="G13" s="249" t="s">
        <v>54</v>
      </c>
      <c r="H13" s="249" t="s">
        <v>730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1448</v>
      </c>
      <c r="F14" s="212" t="s">
        <v>1449</v>
      </c>
      <c r="G14" s="249" t="s">
        <v>1450</v>
      </c>
      <c r="H14" s="249" t="s">
        <v>730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1451</v>
      </c>
      <c r="G15" s="249" t="s">
        <v>1450</v>
      </c>
      <c r="H15" s="249" t="s">
        <v>1452</v>
      </c>
      <c r="I15" s="196"/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981</v>
      </c>
      <c r="F16" s="212" t="s">
        <v>1453</v>
      </c>
      <c r="G16" s="249" t="s">
        <v>1450</v>
      </c>
      <c r="H16" s="249" t="s">
        <v>1454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1237</v>
      </c>
      <c r="G17" s="249" t="s">
        <v>1455</v>
      </c>
      <c r="H17" s="302" t="s">
        <v>1456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1457</v>
      </c>
      <c r="F18" s="196" t="s">
        <v>1458</v>
      </c>
      <c r="G18" s="249" t="s">
        <v>1455</v>
      </c>
      <c r="H18" s="302" t="s">
        <v>1456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1459</v>
      </c>
      <c r="F19" s="274" t="s">
        <v>1460</v>
      </c>
      <c r="G19" s="274" t="s">
        <v>55</v>
      </c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1459</v>
      </c>
      <c r="F20" s="274" t="s">
        <v>1460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960</v>
      </c>
      <c r="F21" s="274" t="s">
        <v>1092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1461</v>
      </c>
    </row>
    <row r="33" spans="2:15">
      <c r="B33" s="56"/>
      <c r="D33" s="246" t="s">
        <v>1462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1463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1469</v>
      </c>
      <c r="G8" s="296" t="s">
        <v>1470</v>
      </c>
      <c r="H8" s="297" t="s">
        <v>1304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237</v>
      </c>
      <c r="F9" s="212" t="s">
        <v>1469</v>
      </c>
      <c r="G9" s="294" t="s">
        <v>1471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237</v>
      </c>
      <c r="F10" s="212" t="s">
        <v>1292</v>
      </c>
      <c r="G10" s="294" t="s">
        <v>1471</v>
      </c>
      <c r="H10" s="196" t="s">
        <v>1472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237</v>
      </c>
      <c r="F11" s="212" t="s">
        <v>60</v>
      </c>
      <c r="G11" s="294" t="s">
        <v>1471</v>
      </c>
      <c r="H11" s="249" t="s">
        <v>1472</v>
      </c>
      <c r="I11" s="196" t="s">
        <v>1372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1237</v>
      </c>
      <c r="F12" s="212" t="s">
        <v>1473</v>
      </c>
      <c r="G12" s="249" t="s">
        <v>1474</v>
      </c>
      <c r="H12" s="249" t="s">
        <v>1475</v>
      </c>
      <c r="I12" s="196" t="s">
        <v>1372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1476</v>
      </c>
      <c r="F13" s="212" t="s">
        <v>1473</v>
      </c>
      <c r="G13" s="249" t="s">
        <v>1477</v>
      </c>
      <c r="H13" s="249" t="s">
        <v>1478</v>
      </c>
      <c r="I13" s="196" t="s">
        <v>1479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1480</v>
      </c>
      <c r="F14" s="262" t="s">
        <v>1481</v>
      </c>
      <c r="G14" s="249" t="s">
        <v>1482</v>
      </c>
      <c r="H14" s="249" t="s">
        <v>1478</v>
      </c>
      <c r="I14" s="196" t="s">
        <v>1483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1484</v>
      </c>
      <c r="F15" s="262" t="s">
        <v>1236</v>
      </c>
      <c r="G15" s="249" t="s">
        <v>1485</v>
      </c>
      <c r="H15" s="249" t="s">
        <v>1369</v>
      </c>
      <c r="I15" s="196" t="s">
        <v>1479</v>
      </c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1486</v>
      </c>
      <c r="G16" s="249" t="s">
        <v>1471</v>
      </c>
      <c r="H16" s="249" t="s">
        <v>1487</v>
      </c>
      <c r="I16" s="196" t="s">
        <v>1479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1488</v>
      </c>
      <c r="G17" s="249" t="s">
        <v>1489</v>
      </c>
      <c r="H17" s="213" t="s">
        <v>1487</v>
      </c>
      <c r="I17" s="196" t="s">
        <v>1483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1490</v>
      </c>
      <c r="F18" s="196" t="s">
        <v>1491</v>
      </c>
      <c r="G18" s="249" t="s">
        <v>1489</v>
      </c>
      <c r="H18" s="213" t="s">
        <v>1492</v>
      </c>
      <c r="I18" s="196" t="s">
        <v>1493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1494</v>
      </c>
      <c r="F19" s="274" t="s">
        <v>1459</v>
      </c>
      <c r="G19" s="274" t="s">
        <v>59</v>
      </c>
      <c r="H19" s="274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1459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1496</v>
      </c>
      <c r="F21" s="274" t="s">
        <v>972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6"/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1499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1295</v>
      </c>
      <c r="F8" s="295" t="s">
        <v>59</v>
      </c>
      <c r="G8" s="296" t="s">
        <v>1500</v>
      </c>
      <c r="H8" s="297" t="s">
        <v>1500</v>
      </c>
      <c r="I8" s="297" t="s">
        <v>59</v>
      </c>
      <c r="J8" s="299" t="s">
        <v>1501</v>
      </c>
      <c r="K8" s="301" t="s">
        <v>733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1502</v>
      </c>
      <c r="F9" s="212" t="s">
        <v>1332</v>
      </c>
      <c r="G9" s="294" t="s">
        <v>1503</v>
      </c>
      <c r="H9" s="242" t="s">
        <v>60</v>
      </c>
      <c r="I9" s="297" t="s">
        <v>59</v>
      </c>
      <c r="J9" s="299" t="s">
        <v>1501</v>
      </c>
      <c r="K9" s="300" t="s">
        <v>733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1502</v>
      </c>
      <c r="F10" s="212" t="s">
        <v>1332</v>
      </c>
      <c r="G10" s="212" t="s">
        <v>1503</v>
      </c>
      <c r="H10" s="196" t="s">
        <v>60</v>
      </c>
      <c r="I10" s="196" t="s">
        <v>1504</v>
      </c>
      <c r="J10" s="299" t="s">
        <v>1501</v>
      </c>
      <c r="K10" s="300" t="s">
        <v>733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1502</v>
      </c>
      <c r="F11" s="212" t="s">
        <v>1505</v>
      </c>
      <c r="G11" s="249" t="s">
        <v>1506</v>
      </c>
      <c r="H11" s="249" t="s">
        <v>60</v>
      </c>
      <c r="I11" s="196" t="s">
        <v>1507</v>
      </c>
      <c r="J11" s="299" t="s">
        <v>1501</v>
      </c>
      <c r="K11" s="300" t="s">
        <v>733</v>
      </c>
      <c r="L11" s="61"/>
      <c r="M11" s="304" t="s">
        <v>58</v>
      </c>
      <c r="N11" s="285">
        <f>COUNTIF(E8:K24, "*Wei Yen*")</f>
        <v>0</v>
      </c>
      <c r="O11" s="199" t="s">
        <v>1508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1509</v>
      </c>
      <c r="F12" s="212" t="s">
        <v>1510</v>
      </c>
      <c r="G12" s="249" t="s">
        <v>1511</v>
      </c>
      <c r="H12" s="249" t="s">
        <v>60</v>
      </c>
      <c r="I12" s="196" t="s">
        <v>1507</v>
      </c>
      <c r="J12" s="299" t="s">
        <v>1501</v>
      </c>
      <c r="K12" s="300" t="s">
        <v>733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1509</v>
      </c>
      <c r="F13" s="196" t="s">
        <v>1512</v>
      </c>
      <c r="G13" s="249" t="s">
        <v>1511</v>
      </c>
      <c r="H13" s="249" t="s">
        <v>1236</v>
      </c>
      <c r="I13" s="196" t="s">
        <v>1513</v>
      </c>
      <c r="J13" s="299" t="s">
        <v>1501</v>
      </c>
      <c r="K13" s="300" t="s">
        <v>733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1514</v>
      </c>
      <c r="F14" s="196" t="s">
        <v>768</v>
      </c>
      <c r="G14" s="249" t="s">
        <v>1515</v>
      </c>
      <c r="H14" s="249" t="s">
        <v>62</v>
      </c>
      <c r="I14" s="196" t="s">
        <v>1516</v>
      </c>
      <c r="J14" s="299" t="s">
        <v>1501</v>
      </c>
      <c r="K14" s="300" t="s">
        <v>733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1514</v>
      </c>
      <c r="F15" s="196" t="s">
        <v>1507</v>
      </c>
      <c r="G15" s="249" t="s">
        <v>1517</v>
      </c>
      <c r="H15" s="249" t="s">
        <v>62</v>
      </c>
      <c r="I15" s="196" t="s">
        <v>1516</v>
      </c>
      <c r="J15" s="299" t="s">
        <v>1501</v>
      </c>
      <c r="K15" s="300" t="s">
        <v>733</v>
      </c>
      <c r="L15" s="61"/>
      <c r="M15" s="292" t="s">
        <v>733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1514</v>
      </c>
      <c r="F16" s="196" t="s">
        <v>1518</v>
      </c>
      <c r="G16" s="249" t="s">
        <v>1519</v>
      </c>
      <c r="H16" s="249" t="s">
        <v>60</v>
      </c>
      <c r="I16" s="196" t="s">
        <v>1520</v>
      </c>
      <c r="J16" s="299" t="s">
        <v>1501</v>
      </c>
      <c r="K16" s="300" t="s">
        <v>733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1514</v>
      </c>
      <c r="F17" s="196" t="s">
        <v>1521</v>
      </c>
      <c r="G17" s="249" t="s">
        <v>1522</v>
      </c>
      <c r="H17" s="249" t="s">
        <v>60</v>
      </c>
      <c r="I17" s="250" t="s">
        <v>768</v>
      </c>
      <c r="J17" s="274" t="s">
        <v>733</v>
      </c>
      <c r="K17" s="300" t="s">
        <v>733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577</v>
      </c>
      <c r="F18" s="196" t="s">
        <v>1523</v>
      </c>
      <c r="G18" s="261" t="s">
        <v>1522</v>
      </c>
      <c r="H18" s="249" t="s">
        <v>1524</v>
      </c>
      <c r="I18" s="196" t="s">
        <v>62</v>
      </c>
      <c r="J18" s="279" t="s">
        <v>733</v>
      </c>
      <c r="K18" s="300" t="s">
        <v>733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577</v>
      </c>
      <c r="F19" s="274" t="s">
        <v>56</v>
      </c>
      <c r="G19" s="274" t="s">
        <v>1525</v>
      </c>
      <c r="H19" s="274"/>
      <c r="I19" s="274"/>
      <c r="J19" s="274" t="s">
        <v>733</v>
      </c>
      <c r="K19" s="300" t="s">
        <v>733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577</v>
      </c>
      <c r="F20" s="274" t="s">
        <v>56</v>
      </c>
      <c r="G20" s="274" t="s">
        <v>1525</v>
      </c>
      <c r="H20" s="274"/>
      <c r="I20" s="274"/>
      <c r="J20" s="274" t="s">
        <v>733</v>
      </c>
      <c r="K20" s="300" t="s">
        <v>733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577</v>
      </c>
      <c r="F21" s="274" t="s">
        <v>56</v>
      </c>
      <c r="G21" s="274" t="s">
        <v>1525</v>
      </c>
      <c r="H21" s="274"/>
      <c r="I21" s="274"/>
      <c r="J21" s="274" t="s">
        <v>733</v>
      </c>
      <c r="K21" s="300" t="s">
        <v>733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1525</v>
      </c>
      <c r="H22" s="274"/>
      <c r="I22" s="274"/>
      <c r="J22" s="274" t="s">
        <v>733</v>
      </c>
      <c r="K22" s="300" t="s">
        <v>733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1528</v>
      </c>
      <c r="F5" s="223" t="s">
        <v>1529</v>
      </c>
      <c r="G5" s="223" t="s">
        <v>1530</v>
      </c>
      <c r="H5" s="223" t="s">
        <v>1531</v>
      </c>
      <c r="I5" s="223" t="s">
        <v>1532</v>
      </c>
      <c r="J5" s="223">
        <v>44930</v>
      </c>
      <c r="K5" s="223">
        <v>44961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250</v>
      </c>
      <c r="G10" s="250" t="s">
        <v>60</v>
      </c>
      <c r="H10" s="212" t="s">
        <v>631</v>
      </c>
      <c r="I10" s="212" t="s">
        <v>60</v>
      </c>
      <c r="J10" s="273" t="s">
        <v>1308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250</v>
      </c>
      <c r="G11" s="250" t="s">
        <v>1233</v>
      </c>
      <c r="H11" s="212" t="s">
        <v>631</v>
      </c>
      <c r="I11" s="212" t="s">
        <v>62</v>
      </c>
      <c r="J11" s="273" t="s">
        <v>1308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1533</v>
      </c>
      <c r="G12" s="250" t="s">
        <v>1534</v>
      </c>
      <c r="H12" s="212" t="s">
        <v>1535</v>
      </c>
      <c r="I12" s="212" t="s">
        <v>62</v>
      </c>
      <c r="J12" s="273" t="s">
        <v>1308</v>
      </c>
      <c r="K12" s="273" t="s">
        <v>1536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1533</v>
      </c>
      <c r="G13" s="250" t="s">
        <v>1534</v>
      </c>
      <c r="H13" s="212" t="s">
        <v>1535</v>
      </c>
      <c r="I13" s="212" t="s">
        <v>1372</v>
      </c>
      <c r="J13" s="273" t="s">
        <v>1308</v>
      </c>
      <c r="K13" s="273" t="s">
        <v>1536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1537</v>
      </c>
      <c r="F14" s="212" t="s">
        <v>1374</v>
      </c>
      <c r="G14" s="250" t="s">
        <v>1538</v>
      </c>
      <c r="H14" s="212" t="s">
        <v>1535</v>
      </c>
      <c r="I14" s="212" t="s">
        <v>1539</v>
      </c>
      <c r="J14" s="273" t="s">
        <v>1308</v>
      </c>
      <c r="K14" s="273" t="s">
        <v>1536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1537</v>
      </c>
      <c r="F15" s="212" t="s">
        <v>1540</v>
      </c>
      <c r="G15" s="250" t="s">
        <v>1538</v>
      </c>
      <c r="H15" s="212" t="s">
        <v>62</v>
      </c>
      <c r="I15" s="212" t="s">
        <v>1541</v>
      </c>
      <c r="J15" s="273" t="s">
        <v>1308</v>
      </c>
      <c r="K15" s="273" t="s">
        <v>1536</v>
      </c>
      <c r="L15" s="61"/>
      <c r="M15" s="304" t="s">
        <v>733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522</v>
      </c>
      <c r="F16" s="212" t="s">
        <v>1542</v>
      </c>
      <c r="G16" s="250" t="s">
        <v>1475</v>
      </c>
      <c r="H16" s="212" t="s">
        <v>57</v>
      </c>
      <c r="I16" s="212" t="s">
        <v>1543</v>
      </c>
      <c r="J16" s="273" t="s">
        <v>1308</v>
      </c>
      <c r="K16" s="273" t="s">
        <v>1536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1374</v>
      </c>
      <c r="F17" s="212" t="s">
        <v>1544</v>
      </c>
      <c r="G17" s="250" t="s">
        <v>1545</v>
      </c>
      <c r="H17" s="212" t="s">
        <v>57</v>
      </c>
      <c r="I17" s="212" t="s">
        <v>1543</v>
      </c>
      <c r="J17" s="273" t="s">
        <v>1308</v>
      </c>
      <c r="K17" s="273" t="s">
        <v>1536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1374</v>
      </c>
      <c r="F18" s="212" t="s">
        <v>1544</v>
      </c>
      <c r="G18" s="250" t="s">
        <v>1546</v>
      </c>
      <c r="H18" s="212" t="s">
        <v>57</v>
      </c>
      <c r="I18" s="212" t="s">
        <v>1543</v>
      </c>
      <c r="J18" s="273" t="s">
        <v>1308</v>
      </c>
      <c r="K18" s="280" t="s">
        <v>1547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5" spans="2:15">
      <c r="B35" s="127" t="s">
        <v>136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 t="s">
        <v>1554</v>
      </c>
      <c r="K5" s="223" t="s">
        <v>1555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1556</v>
      </c>
      <c r="F8" s="212" t="s">
        <v>1557</v>
      </c>
      <c r="G8" s="212" t="s">
        <v>1557</v>
      </c>
      <c r="H8" s="212" t="s">
        <v>1557</v>
      </c>
      <c r="I8" s="250" t="s">
        <v>1557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1556</v>
      </c>
      <c r="F9" s="212" t="s">
        <v>1557</v>
      </c>
      <c r="G9" s="212" t="s">
        <v>1558</v>
      </c>
      <c r="H9" s="242" t="s">
        <v>1557</v>
      </c>
      <c r="I9" s="242" t="s">
        <v>1557</v>
      </c>
      <c r="J9" s="212" t="s">
        <v>1526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1556</v>
      </c>
      <c r="F10" s="212" t="s">
        <v>1556</v>
      </c>
      <c r="G10" s="212" t="s">
        <v>1559</v>
      </c>
      <c r="H10" s="196" t="s">
        <v>1557</v>
      </c>
      <c r="I10" s="196" t="s">
        <v>1560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1556</v>
      </c>
      <c r="F11" s="212" t="s">
        <v>1556</v>
      </c>
      <c r="G11" s="249" t="s">
        <v>1561</v>
      </c>
      <c r="H11" s="249" t="s">
        <v>959</v>
      </c>
      <c r="I11" s="196" t="s">
        <v>1562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1557</v>
      </c>
      <c r="F12" s="212" t="s">
        <v>1557</v>
      </c>
      <c r="G12" s="249" t="s">
        <v>1563</v>
      </c>
      <c r="H12" s="249" t="s">
        <v>1564</v>
      </c>
      <c r="I12" s="196" t="s">
        <v>1562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1557</v>
      </c>
      <c r="F13" s="196" t="s">
        <v>769</v>
      </c>
      <c r="G13" s="249" t="s">
        <v>1565</v>
      </c>
      <c r="H13" s="249" t="s">
        <v>1566</v>
      </c>
      <c r="I13" s="196" t="s">
        <v>1567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1568</v>
      </c>
      <c r="F14" s="196" t="s">
        <v>1569</v>
      </c>
      <c r="G14" s="249" t="s">
        <v>56</v>
      </c>
      <c r="H14" s="249" t="s">
        <v>1566</v>
      </c>
      <c r="I14" s="250" t="s">
        <v>1570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1571</v>
      </c>
      <c r="F15" s="196" t="s">
        <v>1572</v>
      </c>
      <c r="G15" s="249" t="s">
        <v>1573</v>
      </c>
      <c r="H15" s="249" t="s">
        <v>1566</v>
      </c>
      <c r="I15" s="250" t="s">
        <v>1574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1571</v>
      </c>
      <c r="F16" s="196" t="s">
        <v>1572</v>
      </c>
      <c r="G16" s="249" t="s">
        <v>1575</v>
      </c>
      <c r="H16" s="212" t="s">
        <v>1576</v>
      </c>
      <c r="I16" s="250" t="s">
        <v>1574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1571</v>
      </c>
      <c r="F17" s="196" t="s">
        <v>1577</v>
      </c>
      <c r="G17" s="249" t="s">
        <v>1578</v>
      </c>
      <c r="H17" s="214" t="s">
        <v>1579</v>
      </c>
      <c r="I17" s="250" t="s">
        <v>1580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1581</v>
      </c>
      <c r="F18" s="248" t="s">
        <v>1582</v>
      </c>
      <c r="G18" s="212" t="s">
        <v>1578</v>
      </c>
      <c r="H18" s="214" t="s">
        <v>1579</v>
      </c>
      <c r="I18" s="196" t="s">
        <v>1583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/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1592</v>
      </c>
      <c r="H8" s="212" t="s">
        <v>1592</v>
      </c>
      <c r="I8" s="212" t="s">
        <v>1592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1165</v>
      </c>
      <c r="F9" s="212" t="s">
        <v>1593</v>
      </c>
      <c r="G9" s="212" t="s">
        <v>1594</v>
      </c>
      <c r="H9" s="212" t="s">
        <v>1592</v>
      </c>
      <c r="I9" s="212" t="s">
        <v>1592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1165</v>
      </c>
      <c r="F10" s="212" t="s">
        <v>1593</v>
      </c>
      <c r="G10" s="212" t="s">
        <v>1594</v>
      </c>
      <c r="H10" s="212" t="s">
        <v>1592</v>
      </c>
      <c r="I10" s="212" t="s">
        <v>1592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1595</v>
      </c>
      <c r="F11" s="212" t="s">
        <v>1593</v>
      </c>
      <c r="G11" s="212" t="s">
        <v>1596</v>
      </c>
      <c r="H11" s="214" t="s">
        <v>1597</v>
      </c>
      <c r="I11" s="212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1092</v>
      </c>
      <c r="F12" s="212" t="s">
        <v>1592</v>
      </c>
      <c r="G12" s="212" t="s">
        <v>1599</v>
      </c>
      <c r="H12" s="214" t="s">
        <v>1600</v>
      </c>
      <c r="I12" s="212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1092</v>
      </c>
      <c r="F13" s="212" t="s">
        <v>1601</v>
      </c>
      <c r="G13" s="212" t="s">
        <v>1602</v>
      </c>
      <c r="H13" s="214" t="s">
        <v>1600</v>
      </c>
      <c r="I13" s="212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212" t="s">
        <v>1605</v>
      </c>
      <c r="G14" s="212" t="s">
        <v>1606</v>
      </c>
      <c r="H14" s="214" t="s">
        <v>1600</v>
      </c>
      <c r="I14" s="212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1608</v>
      </c>
      <c r="F15" s="212" t="s">
        <v>1609</v>
      </c>
      <c r="G15" s="212" t="s">
        <v>1610</v>
      </c>
      <c r="H15" s="214" t="s">
        <v>1611</v>
      </c>
      <c r="I15" s="212" t="s">
        <v>1607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1608</v>
      </c>
      <c r="F16" s="212" t="s">
        <v>1609</v>
      </c>
      <c r="G16" s="212" t="s">
        <v>1612</v>
      </c>
      <c r="H16" s="214" t="s">
        <v>1613</v>
      </c>
      <c r="I16" s="212" t="s">
        <v>1614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1615</v>
      </c>
      <c r="F17" s="212" t="s">
        <v>1616</v>
      </c>
      <c r="G17" s="212" t="s">
        <v>1617</v>
      </c>
      <c r="H17" s="214" t="s">
        <v>1618</v>
      </c>
      <c r="I17" s="196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1620</v>
      </c>
      <c r="F18" s="212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 t="s">
        <v>1623</v>
      </c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1624</v>
      </c>
      <c r="F35">
        <v>44</v>
      </c>
      <c r="M35" s="61"/>
      <c r="N35" s="62"/>
      <c r="O35" s="61"/>
    </row>
    <row r="36" spans="5:15" hidden="1">
      <c r="E36" s="254" t="s">
        <v>1625</v>
      </c>
      <c r="F36">
        <f>16+24</f>
        <v>40</v>
      </c>
      <c r="M36" s="61"/>
      <c r="N36" s="62"/>
      <c r="O36" s="61"/>
    </row>
    <row r="37" spans="5:15" hidden="1">
      <c r="E37" s="254" t="s">
        <v>1626</v>
      </c>
      <c r="F37">
        <f>5+4+4+5.5+5.5+3+5+6+3</f>
        <v>41</v>
      </c>
      <c r="M37" s="61"/>
      <c r="N37" s="62"/>
      <c r="O37" s="61"/>
    </row>
    <row r="38" spans="5:15" hidden="1">
      <c r="E38" s="254" t="s">
        <v>1627</v>
      </c>
      <c r="F38">
        <f>3+2+2+1+1+3+3</f>
        <v>15</v>
      </c>
      <c r="M38" s="61"/>
      <c r="N38" s="62"/>
      <c r="O38" s="61"/>
    </row>
    <row r="39" spans="5:15" hidden="1">
      <c r="E39" s="254" t="s">
        <v>1628</v>
      </c>
      <c r="F39">
        <f>26+16</f>
        <v>42</v>
      </c>
    </row>
    <row r="40" spans="5:15" hidden="1">
      <c r="E40" s="254" t="s">
        <v>1629</v>
      </c>
      <c r="F40">
        <f>38+24</f>
        <v>62</v>
      </c>
    </row>
    <row r="41" spans="5:15" hidden="1">
      <c r="E41" s="254" t="s">
        <v>1630</v>
      </c>
      <c r="F41">
        <v>15</v>
      </c>
    </row>
    <row r="42" spans="5:15" hidden="1">
      <c r="E42" s="254" t="s">
        <v>1631</v>
      </c>
      <c r="F42">
        <v>14</v>
      </c>
    </row>
    <row r="43" spans="5:15" hidden="1">
      <c r="E43" s="254" t="s">
        <v>1632</v>
      </c>
      <c r="F43">
        <v>11</v>
      </c>
    </row>
    <row r="44" spans="5:15" hidden="1">
      <c r="E44" s="180" t="s">
        <v>1633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1635</v>
      </c>
      <c r="F8" s="212" t="s">
        <v>1636</v>
      </c>
      <c r="G8" s="212" t="s">
        <v>1503</v>
      </c>
      <c r="H8" s="212" t="s">
        <v>561</v>
      </c>
      <c r="I8" s="196" t="s">
        <v>1637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1638</v>
      </c>
      <c r="F9" s="212" t="s">
        <v>1636</v>
      </c>
      <c r="G9" s="212" t="s">
        <v>1503</v>
      </c>
      <c r="H9" s="212" t="s">
        <v>561</v>
      </c>
      <c r="I9" s="196" t="s">
        <v>1637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1638</v>
      </c>
      <c r="F10" s="212" t="s">
        <v>1636</v>
      </c>
      <c r="G10" s="212" t="s">
        <v>1639</v>
      </c>
      <c r="H10" s="212" t="s">
        <v>561</v>
      </c>
      <c r="I10" s="196" t="s">
        <v>1637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1638</v>
      </c>
      <c r="F11" s="212" t="s">
        <v>1640</v>
      </c>
      <c r="G11" s="212" t="s">
        <v>1639</v>
      </c>
      <c r="H11" s="214" t="s">
        <v>1500</v>
      </c>
      <c r="I11" s="196" t="s">
        <v>190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1641</v>
      </c>
      <c r="F12" s="212" t="s">
        <v>1642</v>
      </c>
      <c r="G12" s="212" t="s">
        <v>1500</v>
      </c>
      <c r="H12" s="214" t="s">
        <v>1643</v>
      </c>
      <c r="I12" s="196" t="s">
        <v>190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1644</v>
      </c>
      <c r="G13" s="212" t="s">
        <v>1645</v>
      </c>
      <c r="H13" s="214" t="s">
        <v>1500</v>
      </c>
      <c r="I13" s="196" t="s">
        <v>190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1646</v>
      </c>
      <c r="F14" s="212" t="s">
        <v>1647</v>
      </c>
      <c r="G14" s="212" t="s">
        <v>1648</v>
      </c>
      <c r="H14" s="214" t="s">
        <v>1236</v>
      </c>
      <c r="I14" s="196" t="s">
        <v>190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1649</v>
      </c>
      <c r="F15" s="212" t="s">
        <v>1650</v>
      </c>
      <c r="G15" s="212" t="s">
        <v>1651</v>
      </c>
      <c r="H15" s="214" t="s">
        <v>1374</v>
      </c>
      <c r="I15" s="196" t="s">
        <v>190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1652</v>
      </c>
      <c r="F16" s="212" t="s">
        <v>1653</v>
      </c>
      <c r="G16" s="212" t="s">
        <v>1654</v>
      </c>
      <c r="H16" s="214" t="s">
        <v>1533</v>
      </c>
      <c r="I16" s="196" t="s">
        <v>190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1655</v>
      </c>
      <c r="F17" s="212" t="s">
        <v>1656</v>
      </c>
      <c r="G17" s="212" t="s">
        <v>1657</v>
      </c>
      <c r="H17" s="214" t="s">
        <v>1658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670</v>
      </c>
      <c r="F18" s="212" t="s">
        <v>1659</v>
      </c>
      <c r="G18" s="212" t="s">
        <v>1660</v>
      </c>
      <c r="H18" s="214" t="s">
        <v>1658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1663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1664</v>
      </c>
      <c r="F5" s="7" t="s">
        <v>1665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1666</v>
      </c>
      <c r="G8" s="212" t="s">
        <v>561</v>
      </c>
      <c r="H8" s="212" t="s">
        <v>561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187</v>
      </c>
      <c r="F9" s="212" t="s">
        <v>1666</v>
      </c>
      <c r="G9" s="191" t="s">
        <v>561</v>
      </c>
      <c r="H9" s="212" t="s">
        <v>561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187</v>
      </c>
      <c r="F10" s="191" t="s">
        <v>1667</v>
      </c>
      <c r="G10" s="191" t="s">
        <v>561</v>
      </c>
      <c r="H10" s="212" t="s">
        <v>1668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187</v>
      </c>
      <c r="F11" s="191" t="s">
        <v>1667</v>
      </c>
      <c r="G11" s="191" t="s">
        <v>1669</v>
      </c>
      <c r="H11" s="88" t="s">
        <v>1500</v>
      </c>
      <c r="I11" s="32" t="s">
        <v>1670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1671</v>
      </c>
      <c r="G12" s="191" t="s">
        <v>1669</v>
      </c>
      <c r="H12" s="88" t="s">
        <v>1500</v>
      </c>
      <c r="I12" s="32" t="s">
        <v>1672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1671</v>
      </c>
      <c r="G13" s="212" t="s">
        <v>1673</v>
      </c>
      <c r="H13" s="88" t="s">
        <v>1500</v>
      </c>
      <c r="I13" s="32" t="s">
        <v>1672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1674</v>
      </c>
      <c r="F14" s="191" t="s">
        <v>1675</v>
      </c>
      <c r="G14" s="212" t="s">
        <v>1673</v>
      </c>
      <c r="H14" s="88" t="s">
        <v>1676</v>
      </c>
      <c r="I14" s="32" t="s">
        <v>1220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1649</v>
      </c>
      <c r="F15" s="191" t="s">
        <v>1310</v>
      </c>
      <c r="G15" s="212" t="s">
        <v>1673</v>
      </c>
      <c r="H15" s="88" t="s">
        <v>1295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1500</v>
      </c>
      <c r="G16" s="212" t="s">
        <v>1677</v>
      </c>
      <c r="H16" s="88" t="s">
        <v>1295</v>
      </c>
      <c r="I16" s="32" t="s">
        <v>293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1678</v>
      </c>
      <c r="F17" s="191" t="s">
        <v>1474</v>
      </c>
      <c r="G17" s="212" t="s">
        <v>1677</v>
      </c>
      <c r="H17" s="88" t="s">
        <v>58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1678</v>
      </c>
      <c r="F18" s="191" t="s">
        <v>1474</v>
      </c>
      <c r="G18" s="212" t="s">
        <v>1677</v>
      </c>
      <c r="H18" s="88" t="s">
        <v>58</v>
      </c>
      <c r="I18" s="32" t="s">
        <v>1679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1680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1682</v>
      </c>
      <c r="G5" s="7" t="s">
        <v>1683</v>
      </c>
      <c r="H5" s="7" t="s">
        <v>1684</v>
      </c>
      <c r="I5" s="7" t="s">
        <v>1685</v>
      </c>
      <c r="J5" s="7" t="s">
        <v>1686</v>
      </c>
      <c r="K5" s="7" t="s">
        <v>1687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1193</v>
      </c>
      <c r="F8" s="213" t="s">
        <v>61</v>
      </c>
      <c r="G8" s="191" t="s">
        <v>1688</v>
      </c>
      <c r="H8" s="88" t="s">
        <v>1689</v>
      </c>
      <c r="I8" s="32" t="s">
        <v>1690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1193</v>
      </c>
      <c r="F9" s="191" t="s">
        <v>1193</v>
      </c>
      <c r="G9" s="191" t="s">
        <v>1193</v>
      </c>
      <c r="H9" s="214" t="s">
        <v>1689</v>
      </c>
      <c r="I9" s="32" t="s">
        <v>1193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1193</v>
      </c>
      <c r="F10" s="191" t="s">
        <v>1193</v>
      </c>
      <c r="G10" s="191" t="s">
        <v>1691</v>
      </c>
      <c r="H10" s="88" t="s">
        <v>1689</v>
      </c>
      <c r="I10" s="32" t="s">
        <v>1692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1693</v>
      </c>
      <c r="F11" s="191" t="s">
        <v>1193</v>
      </c>
      <c r="G11" s="191" t="s">
        <v>1694</v>
      </c>
      <c r="H11" s="88" t="s">
        <v>1689</v>
      </c>
      <c r="I11" s="32" t="s">
        <v>1695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1693</v>
      </c>
      <c r="F12" s="191" t="s">
        <v>1696</v>
      </c>
      <c r="G12" s="191" t="s">
        <v>1693</v>
      </c>
      <c r="H12" s="88" t="s">
        <v>59</v>
      </c>
      <c r="I12" s="32" t="s">
        <v>1692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1697</v>
      </c>
      <c r="F13" s="191" t="s">
        <v>1696</v>
      </c>
      <c r="G13" s="212" t="s">
        <v>1693</v>
      </c>
      <c r="H13" s="88" t="s">
        <v>59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1693</v>
      </c>
      <c r="G14" s="212" t="s">
        <v>1698</v>
      </c>
      <c r="H14" s="88" t="s">
        <v>59</v>
      </c>
      <c r="I14" s="32" t="s">
        <v>1699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1700</v>
      </c>
      <c r="F15" s="191" t="s">
        <v>1193</v>
      </c>
      <c r="G15" s="192" t="s">
        <v>1701</v>
      </c>
      <c r="H15" s="88" t="s">
        <v>59</v>
      </c>
      <c r="I15" s="32" t="s">
        <v>1691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1700</v>
      </c>
      <c r="F16" s="191" t="s">
        <v>1693</v>
      </c>
      <c r="G16" s="215" t="s">
        <v>1701</v>
      </c>
      <c r="H16" s="88" t="s">
        <v>1702</v>
      </c>
      <c r="I16" s="32" t="s">
        <v>1703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1704</v>
      </c>
      <c r="F17" s="191" t="s">
        <v>1705</v>
      </c>
      <c r="G17" s="192" t="s">
        <v>1706</v>
      </c>
      <c r="H17" s="88" t="s">
        <v>1707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1533</v>
      </c>
      <c r="F18" s="191" t="s">
        <v>1705</v>
      </c>
      <c r="G18" s="215" t="s">
        <v>1708</v>
      </c>
      <c r="H18" s="88" t="s">
        <v>1707</v>
      </c>
      <c r="I18" s="32" t="s">
        <v>293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1711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188</v>
      </c>
      <c r="F7" s="123" t="s">
        <v>188</v>
      </c>
      <c r="G7" s="123" t="s">
        <v>188</v>
      </c>
      <c r="H7" s="123" t="s">
        <v>188</v>
      </c>
      <c r="I7" s="123" t="s">
        <v>188</v>
      </c>
      <c r="J7" s="123" t="s">
        <v>188</v>
      </c>
      <c r="K7" s="123" t="s">
        <v>188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1712</v>
      </c>
      <c r="G8" s="191" t="s">
        <v>1712</v>
      </c>
      <c r="H8" s="88" t="s">
        <v>1712</v>
      </c>
      <c r="I8" s="32" t="s">
        <v>1712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1712</v>
      </c>
      <c r="G9" s="191" t="s">
        <v>1712</v>
      </c>
      <c r="H9" s="88" t="s">
        <v>1712</v>
      </c>
      <c r="I9" s="32" t="s">
        <v>1712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1712</v>
      </c>
      <c r="G10" s="191" t="s">
        <v>1712</v>
      </c>
      <c r="H10" s="88" t="s">
        <v>1712</v>
      </c>
      <c r="I10" s="32" t="s">
        <v>1712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1713</v>
      </c>
      <c r="G11" s="191" t="s">
        <v>1712</v>
      </c>
      <c r="H11" s="88" t="s">
        <v>1712</v>
      </c>
      <c r="I11" s="32" t="s">
        <v>1712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1713</v>
      </c>
      <c r="G12" s="191" t="s">
        <v>1712</v>
      </c>
      <c r="H12" s="88" t="s">
        <v>1712</v>
      </c>
      <c r="I12" s="32" t="s">
        <v>1714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1713</v>
      </c>
      <c r="G13" s="192" t="s">
        <v>1712</v>
      </c>
      <c r="H13" s="88" t="s">
        <v>1712</v>
      </c>
      <c r="I13" s="32" t="s">
        <v>1714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1715</v>
      </c>
      <c r="G14" s="192" t="s">
        <v>1712</v>
      </c>
      <c r="H14" s="88" t="s">
        <v>1712</v>
      </c>
      <c r="I14" s="32" t="s">
        <v>1714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1715</v>
      </c>
      <c r="G15" s="192" t="s">
        <v>1712</v>
      </c>
      <c r="H15" s="88" t="s">
        <v>1716</v>
      </c>
      <c r="I15" s="32" t="s">
        <v>1714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1713</v>
      </c>
      <c r="G16" s="192" t="s">
        <v>1712</v>
      </c>
      <c r="H16" s="88" t="s">
        <v>1716</v>
      </c>
      <c r="I16" s="32" t="s">
        <v>1717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1713</v>
      </c>
      <c r="G17" s="192" t="s">
        <v>1718</v>
      </c>
      <c r="H17" s="88" t="s">
        <v>1716</v>
      </c>
      <c r="I17" s="32" t="s">
        <v>1717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1713</v>
      </c>
      <c r="G18" s="193" t="s">
        <v>1718</v>
      </c>
      <c r="H18" s="88" t="s">
        <v>1716</v>
      </c>
      <c r="I18" s="32" t="s">
        <v>1714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0" spans="2:22">
      <c r="D30" t="s">
        <v>1710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1719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210"/>
      <c r="O3" s="3"/>
      <c r="P3" s="3" t="s">
        <v>1720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1721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1585</v>
      </c>
      <c r="F5" s="7" t="s">
        <v>1722</v>
      </c>
      <c r="G5" s="7" t="s">
        <v>1723</v>
      </c>
      <c r="H5" s="7" t="s">
        <v>1724</v>
      </c>
      <c r="I5" s="7" t="s">
        <v>1725</v>
      </c>
      <c r="J5" s="7" t="s">
        <v>1726</v>
      </c>
      <c r="K5" s="7" t="s">
        <v>1727</v>
      </c>
      <c r="L5" s="61"/>
      <c r="M5" s="172"/>
      <c r="N5" s="113"/>
      <c r="O5" s="113" t="s">
        <v>1723</v>
      </c>
      <c r="P5" s="113" t="s">
        <v>1724</v>
      </c>
      <c r="Q5" s="113" t="s">
        <v>1725</v>
      </c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13"/>
      <c r="O6" s="113" t="s">
        <v>1159</v>
      </c>
      <c r="P6" s="113" t="s">
        <v>1160</v>
      </c>
      <c r="Q6" s="113" t="s">
        <v>1161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1728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1329</v>
      </c>
      <c r="H11" s="88" t="s">
        <v>59</v>
      </c>
      <c r="I11" s="32" t="s">
        <v>1295</v>
      </c>
      <c r="J11" s="191"/>
      <c r="K11" s="192"/>
      <c r="L11" s="61"/>
      <c r="M11" s="87"/>
      <c r="N11" s="200" t="s">
        <v>1729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670</v>
      </c>
      <c r="F12" s="191" t="s">
        <v>59</v>
      </c>
      <c r="G12" s="191" t="s">
        <v>1730</v>
      </c>
      <c r="H12" s="88" t="s">
        <v>59</v>
      </c>
      <c r="I12" s="32" t="s">
        <v>1295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1731</v>
      </c>
      <c r="F13" s="191" t="s">
        <v>1732</v>
      </c>
      <c r="G13" s="192" t="s">
        <v>1730</v>
      </c>
      <c r="H13" s="88" t="s">
        <v>1733</v>
      </c>
      <c r="I13" s="32" t="s">
        <v>1734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1735</v>
      </c>
      <c r="F14" s="191" t="s">
        <v>1736</v>
      </c>
      <c r="G14" s="192" t="s">
        <v>1737</v>
      </c>
      <c r="H14" s="88" t="s">
        <v>1496</v>
      </c>
      <c r="I14" s="32" t="s">
        <v>1738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1735</v>
      </c>
      <c r="F15" s="191" t="s">
        <v>1739</v>
      </c>
      <c r="G15" s="192" t="s">
        <v>59</v>
      </c>
      <c r="H15" s="88" t="s">
        <v>1496</v>
      </c>
      <c r="I15" s="32" t="s">
        <v>1738</v>
      </c>
      <c r="J15" s="191"/>
      <c r="K15" s="192"/>
      <c r="L15" s="61"/>
      <c r="M15" s="87"/>
      <c r="N15" s="200" t="s">
        <v>1740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1736</v>
      </c>
      <c r="G16" s="192" t="s">
        <v>59</v>
      </c>
      <c r="H16" s="88" t="s">
        <v>1459</v>
      </c>
      <c r="I16" s="32" t="s">
        <v>1738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1731</v>
      </c>
      <c r="F17" s="191" t="s">
        <v>1741</v>
      </c>
      <c r="G17" s="192" t="s">
        <v>1678</v>
      </c>
      <c r="H17" s="88" t="s">
        <v>1459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1731</v>
      </c>
      <c r="F18" s="191" t="s">
        <v>1741</v>
      </c>
      <c r="G18" s="192" t="s">
        <v>1678</v>
      </c>
      <c r="H18" s="88" t="s">
        <v>1459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1742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1743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1744</v>
      </c>
      <c r="F5" s="7" t="s">
        <v>1745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1746</v>
      </c>
      <c r="I8" s="28" t="s">
        <v>1746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1746</v>
      </c>
      <c r="I9" s="28" t="s">
        <v>1746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1746</v>
      </c>
      <c r="I10" s="28" t="s">
        <v>1746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1747</v>
      </c>
      <c r="I11" s="28" t="s">
        <v>1746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1748</v>
      </c>
      <c r="I12" s="28" t="s">
        <v>1746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1748</v>
      </c>
      <c r="I13" s="28" t="s">
        <v>1746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1448</v>
      </c>
      <c r="F14" s="28" t="s">
        <v>1749</v>
      </c>
      <c r="G14" s="187"/>
      <c r="H14" s="88" t="s">
        <v>1750</v>
      </c>
      <c r="I14" s="28" t="s">
        <v>1747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1448</v>
      </c>
      <c r="F15" s="28" t="s">
        <v>1749</v>
      </c>
      <c r="G15" s="187"/>
      <c r="H15" s="88" t="s">
        <v>1748</v>
      </c>
      <c r="I15" s="28" t="s">
        <v>1747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1448</v>
      </c>
      <c r="F16" s="28" t="s">
        <v>1751</v>
      </c>
      <c r="G16" s="187"/>
      <c r="H16" s="88" t="s">
        <v>1752</v>
      </c>
      <c r="I16" s="28" t="s">
        <v>1747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1448</v>
      </c>
      <c r="F17" s="28" t="s">
        <v>1751</v>
      </c>
      <c r="G17" s="187"/>
      <c r="H17" s="88" t="s">
        <v>1752</v>
      </c>
      <c r="I17" s="28" t="s">
        <v>1747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1448</v>
      </c>
      <c r="F18" s="28" t="s">
        <v>1751</v>
      </c>
      <c r="G18" s="187"/>
      <c r="H18" s="88" t="s">
        <v>1752</v>
      </c>
      <c r="I18" s="28" t="s">
        <v>1747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1753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1754</v>
      </c>
      <c r="F5" s="7" t="s">
        <v>1755</v>
      </c>
      <c r="G5" s="7" t="s">
        <v>1756</v>
      </c>
      <c r="H5" s="7" t="s">
        <v>1757</v>
      </c>
      <c r="I5" s="7" t="s">
        <v>1758</v>
      </c>
      <c r="J5" s="7" t="s">
        <v>1759</v>
      </c>
      <c r="K5" s="7" t="s">
        <v>1760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1761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1762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1769</v>
      </c>
      <c r="F8" s="32" t="s">
        <v>56</v>
      </c>
      <c r="G8" s="32" t="s">
        <v>56</v>
      </c>
      <c r="H8" s="32" t="s">
        <v>56</v>
      </c>
      <c r="I8" s="178" t="s">
        <v>1770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1769</v>
      </c>
      <c r="F9" s="50" t="s">
        <v>56</v>
      </c>
      <c r="G9" s="50" t="s">
        <v>56</v>
      </c>
      <c r="H9" s="50" t="s">
        <v>56</v>
      </c>
      <c r="I9" s="178" t="s">
        <v>1770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1769</v>
      </c>
      <c r="F10" s="50" t="s">
        <v>56</v>
      </c>
      <c r="G10" s="50" t="s">
        <v>56</v>
      </c>
      <c r="H10" s="50" t="s">
        <v>56</v>
      </c>
      <c r="I10" s="178" t="s">
        <v>1770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1771</v>
      </c>
      <c r="F11" s="50" t="s">
        <v>56</v>
      </c>
      <c r="G11" s="50" t="s">
        <v>56</v>
      </c>
      <c r="H11" s="50" t="s">
        <v>56</v>
      </c>
      <c r="I11" s="178" t="s">
        <v>1770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1771</v>
      </c>
      <c r="F12" s="50" t="s">
        <v>1772</v>
      </c>
      <c r="G12" s="50" t="s">
        <v>56</v>
      </c>
      <c r="H12" s="50" t="s">
        <v>56</v>
      </c>
      <c r="I12" s="178" t="s">
        <v>1770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1769</v>
      </c>
      <c r="F13" s="50" t="s">
        <v>1772</v>
      </c>
      <c r="G13" s="50" t="s">
        <v>53</v>
      </c>
      <c r="H13" s="50" t="s">
        <v>704</v>
      </c>
      <c r="I13" s="179" t="s">
        <v>1773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1771</v>
      </c>
      <c r="F14" s="50" t="s">
        <v>1774</v>
      </c>
      <c r="G14" s="50" t="s">
        <v>53</v>
      </c>
      <c r="H14" s="50" t="s">
        <v>704</v>
      </c>
      <c r="I14" s="179" t="s">
        <v>1773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1771</v>
      </c>
      <c r="F15" s="50" t="s">
        <v>1774</v>
      </c>
      <c r="G15" s="50" t="s">
        <v>53</v>
      </c>
      <c r="H15" s="50" t="s">
        <v>704</v>
      </c>
      <c r="I15" s="179" t="s">
        <v>704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1771</v>
      </c>
      <c r="F16" s="50" t="s">
        <v>1774</v>
      </c>
      <c r="G16" s="50" t="s">
        <v>53</v>
      </c>
      <c r="H16" s="50" t="s">
        <v>704</v>
      </c>
      <c r="I16" s="179" t="s">
        <v>704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1771</v>
      </c>
      <c r="F17" s="50" t="s">
        <v>1774</v>
      </c>
      <c r="G17" s="50" t="s">
        <v>53</v>
      </c>
      <c r="H17" s="50" t="s">
        <v>704</v>
      </c>
      <c r="I17" s="179" t="s">
        <v>704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1771</v>
      </c>
      <c r="F18" s="174" t="s">
        <v>1774</v>
      </c>
      <c r="G18" s="174" t="s">
        <v>53</v>
      </c>
      <c r="H18" s="50" t="s">
        <v>704</v>
      </c>
      <c r="I18" s="179" t="s">
        <v>704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1461</v>
      </c>
    </row>
    <row r="24" spans="2:22">
      <c r="B24" s="56"/>
      <c r="D24" s="58" t="s">
        <v>1462</v>
      </c>
    </row>
    <row r="27" spans="2:22">
      <c r="B27" s="127" t="s">
        <v>136</v>
      </c>
      <c r="D27" s="167" t="s">
        <v>1775</v>
      </c>
    </row>
    <row r="29" spans="2:22">
      <c r="D29" s="150" t="s">
        <v>1776</v>
      </c>
      <c r="E29" s="176" t="s">
        <v>53</v>
      </c>
      <c r="F29" s="175" t="s">
        <v>1777</v>
      </c>
      <c r="G29" s="175" t="s">
        <v>1778</v>
      </c>
      <c r="H29" s="175" t="s">
        <v>1779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1781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1781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9"/>
      <c r="N5" s="850"/>
      <c r="O5" s="851"/>
      <c r="P5" s="7">
        <v>44935</v>
      </c>
      <c r="Q5" s="7" t="s">
        <v>1782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1783</v>
      </c>
      <c r="F8" s="28" t="s">
        <v>1783</v>
      </c>
      <c r="G8" s="38" t="s">
        <v>1783</v>
      </c>
      <c r="H8" s="88" t="s">
        <v>1784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1783</v>
      </c>
      <c r="F9" s="30" t="s">
        <v>1783</v>
      </c>
      <c r="G9" s="59" t="s">
        <v>1783</v>
      </c>
      <c r="H9" s="87" t="s">
        <v>1784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1783</v>
      </c>
      <c r="F10" s="30" t="s">
        <v>1783</v>
      </c>
      <c r="G10" s="59" t="s">
        <v>1785</v>
      </c>
      <c r="H10" s="87" t="s">
        <v>1784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30" t="s">
        <v>1783</v>
      </c>
      <c r="G11" s="59" t="s">
        <v>1786</v>
      </c>
      <c r="H11" s="87" t="s">
        <v>1135</v>
      </c>
      <c r="I11" s="170" t="s">
        <v>237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30" t="s">
        <v>1783</v>
      </c>
      <c r="G12" s="59" t="s">
        <v>904</v>
      </c>
      <c r="H12" s="87" t="s">
        <v>1784</v>
      </c>
      <c r="I12" s="170" t="s">
        <v>237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1783</v>
      </c>
      <c r="F13" s="30" t="s">
        <v>1783</v>
      </c>
      <c r="G13" s="40" t="s">
        <v>904</v>
      </c>
      <c r="H13" s="20" t="s">
        <v>54</v>
      </c>
      <c r="I13" s="170" t="s">
        <v>1787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1788</v>
      </c>
      <c r="F14" s="30" t="s">
        <v>1783</v>
      </c>
      <c r="G14" s="40" t="s">
        <v>904</v>
      </c>
      <c r="H14" s="20" t="s">
        <v>237</v>
      </c>
      <c r="I14" s="17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1788</v>
      </c>
      <c r="F15" s="30" t="s">
        <v>1783</v>
      </c>
      <c r="G15" s="40" t="s">
        <v>1790</v>
      </c>
      <c r="H15" s="20" t="s">
        <v>237</v>
      </c>
      <c r="I15" s="171" t="s">
        <v>1791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1788</v>
      </c>
      <c r="F16" s="30" t="s">
        <v>1783</v>
      </c>
      <c r="G16" s="40" t="s">
        <v>1784</v>
      </c>
      <c r="H16" s="20" t="s">
        <v>237</v>
      </c>
      <c r="I16" s="170" t="s">
        <v>1135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1788</v>
      </c>
      <c r="F17" s="30" t="s">
        <v>1792</v>
      </c>
      <c r="G17" s="40" t="s">
        <v>1135</v>
      </c>
      <c r="H17" s="20" t="s">
        <v>1434</v>
      </c>
      <c r="I17" s="170" t="s">
        <v>1135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1788</v>
      </c>
      <c r="F18" s="31" t="s">
        <v>1792</v>
      </c>
      <c r="G18" s="40" t="s">
        <v>1793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67" t="s">
        <v>1796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1797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1797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9"/>
      <c r="N5" s="850"/>
      <c r="O5" s="85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1798</v>
      </c>
      <c r="F7" s="123" t="s">
        <v>1798</v>
      </c>
      <c r="G7" s="123" t="s">
        <v>1798</v>
      </c>
      <c r="H7" s="123" t="s">
        <v>1798</v>
      </c>
      <c r="I7" s="123" t="s">
        <v>1798</v>
      </c>
      <c r="J7" s="123" t="s">
        <v>1798</v>
      </c>
      <c r="K7" s="123" t="s">
        <v>1798</v>
      </c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9"/>
      <c r="N5" s="850"/>
      <c r="O5" s="85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428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428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428</v>
      </c>
      <c r="G17" s="48" t="s">
        <v>53</v>
      </c>
      <c r="H17" s="20" t="s">
        <v>428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428</v>
      </c>
      <c r="G18" s="48" t="s">
        <v>53</v>
      </c>
      <c r="H18" s="20" t="s">
        <v>428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9"/>
      <c r="N5" s="850"/>
      <c r="O5" s="85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1092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1092</v>
      </c>
      <c r="F16" s="33" t="s">
        <v>55</v>
      </c>
      <c r="G16" s="48" t="s">
        <v>56</v>
      </c>
      <c r="H16" s="20" t="s">
        <v>1092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1092</v>
      </c>
      <c r="F18" s="33" t="s">
        <v>56</v>
      </c>
      <c r="G18" s="48" t="s">
        <v>1092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9"/>
      <c r="N5" s="850"/>
      <c r="O5" s="85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685</v>
      </c>
      <c r="F7" s="123" t="s">
        <v>685</v>
      </c>
      <c r="G7" s="123" t="s">
        <v>685</v>
      </c>
      <c r="H7" s="123" t="s">
        <v>685</v>
      </c>
      <c r="I7" s="123" t="s">
        <v>685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 t="s">
        <v>1804</v>
      </c>
      <c r="S7" s="128" t="s">
        <v>1804</v>
      </c>
      <c r="T7" s="130" t="s">
        <v>1805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463</v>
      </c>
      <c r="G14" s="48" t="s">
        <v>54</v>
      </c>
      <c r="H14" s="20" t="s">
        <v>54</v>
      </c>
      <c r="I14" s="30" t="s">
        <v>1788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463</v>
      </c>
      <c r="G16" s="48" t="s">
        <v>54</v>
      </c>
      <c r="H16" s="20" t="s">
        <v>463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463</v>
      </c>
      <c r="H17" s="20" t="s">
        <v>463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463</v>
      </c>
      <c r="H18" s="20" t="s">
        <v>463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9"/>
      <c r="N5" s="850"/>
      <c r="O5" s="85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1092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1092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1092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1092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1092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1807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D31" s="102" t="s">
        <v>1089</v>
      </c>
      <c r="E31" s="102"/>
      <c r="F31" s="79"/>
      <c r="G31" s="79"/>
      <c r="H31" s="79"/>
      <c r="I31" s="79"/>
      <c r="J31" s="79"/>
      <c r="K31" s="149"/>
      <c r="M31" s="841"/>
      <c r="N31" s="841"/>
      <c r="O31" s="841"/>
    </row>
    <row r="32" spans="2:22">
      <c r="D32" s="103" t="s">
        <v>685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1776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1808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9"/>
      <c r="N5" s="850"/>
      <c r="O5" s="85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1809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1810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1810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1092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1092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1809</v>
      </c>
      <c r="F14" s="20" t="s">
        <v>1810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3" t="s">
        <v>1810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1811</v>
      </c>
      <c r="F16" s="33" t="s">
        <v>1810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1810</v>
      </c>
      <c r="F17" s="33" t="s">
        <v>1810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1810</v>
      </c>
      <c r="F18" s="136" t="s">
        <v>1092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9"/>
      <c r="N5" s="850"/>
      <c r="O5" s="85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463</v>
      </c>
      <c r="H7" s="32" t="s">
        <v>463</v>
      </c>
      <c r="I7" s="28" t="s">
        <v>53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463</v>
      </c>
      <c r="F9" s="108" t="s">
        <v>463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463</v>
      </c>
      <c r="F10" s="108" t="s">
        <v>463</v>
      </c>
      <c r="G10" s="50" t="s">
        <v>190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1788</v>
      </c>
      <c r="F11" s="33" t="s">
        <v>1813</v>
      </c>
      <c r="G11" s="50" t="s">
        <v>190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1788</v>
      </c>
      <c r="F12" s="33" t="s">
        <v>1595</v>
      </c>
      <c r="G12" s="50" t="s">
        <v>1096</v>
      </c>
      <c r="H12" s="50" t="s">
        <v>1165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1788</v>
      </c>
      <c r="F13" s="33" t="s">
        <v>1595</v>
      </c>
      <c r="G13" s="33" t="s">
        <v>1595</v>
      </c>
      <c r="H13" s="33" t="s">
        <v>1595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1788</v>
      </c>
      <c r="F14" s="33" t="s">
        <v>1595</v>
      </c>
      <c r="G14" s="33" t="s">
        <v>1595</v>
      </c>
      <c r="H14" s="33" t="s">
        <v>1595</v>
      </c>
      <c r="I14" s="30" t="s">
        <v>1814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1165</v>
      </c>
      <c r="F15" s="33" t="s">
        <v>251</v>
      </c>
      <c r="G15" s="33" t="s">
        <v>1595</v>
      </c>
      <c r="H15" s="33" t="s">
        <v>1595</v>
      </c>
      <c r="I15" s="30" t="s">
        <v>190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1595</v>
      </c>
      <c r="F16" s="33" t="s">
        <v>251</v>
      </c>
      <c r="G16" s="33" t="s">
        <v>1595</v>
      </c>
      <c r="H16" s="33" t="s">
        <v>1595</v>
      </c>
      <c r="I16" s="30" t="s">
        <v>190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1595</v>
      </c>
      <c r="F17" s="51" t="s">
        <v>56</v>
      </c>
      <c r="G17" s="51" t="s">
        <v>1092</v>
      </c>
      <c r="H17" s="51" t="s">
        <v>1092</v>
      </c>
      <c r="I17" s="31" t="s">
        <v>190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1815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1815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9"/>
      <c r="N5" s="850"/>
      <c r="O5" s="85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685</v>
      </c>
      <c r="G7" s="50" t="s">
        <v>685</v>
      </c>
      <c r="H7" s="50" t="s">
        <v>687</v>
      </c>
      <c r="I7" s="30" t="s">
        <v>685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685</v>
      </c>
      <c r="G8" s="50" t="s">
        <v>685</v>
      </c>
      <c r="H8" s="50" t="s">
        <v>687</v>
      </c>
      <c r="I8" s="30" t="s">
        <v>685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959</v>
      </c>
      <c r="G9" s="50" t="s">
        <v>959</v>
      </c>
      <c r="H9" s="50" t="s">
        <v>959</v>
      </c>
      <c r="I9" s="30" t="s">
        <v>959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251</v>
      </c>
      <c r="F10" s="33" t="s">
        <v>959</v>
      </c>
      <c r="G10" s="33" t="s">
        <v>959</v>
      </c>
      <c r="H10" s="33" t="s">
        <v>959</v>
      </c>
      <c r="I10" s="48" t="s">
        <v>959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251</v>
      </c>
      <c r="F11" s="33" t="s">
        <v>959</v>
      </c>
      <c r="G11" s="33" t="s">
        <v>959</v>
      </c>
      <c r="H11" s="33" t="s">
        <v>959</v>
      </c>
      <c r="I11" s="48" t="s">
        <v>959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251</v>
      </c>
      <c r="F12" s="33" t="s">
        <v>959</v>
      </c>
      <c r="G12" s="33" t="s">
        <v>959</v>
      </c>
      <c r="H12" s="33" t="s">
        <v>53</v>
      </c>
      <c r="I12" s="48" t="s">
        <v>959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1595</v>
      </c>
      <c r="F13" s="33" t="s">
        <v>1816</v>
      </c>
      <c r="G13" s="33" t="s">
        <v>1816</v>
      </c>
      <c r="H13" s="33" t="s">
        <v>1809</v>
      </c>
      <c r="I13" s="48" t="s">
        <v>1816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1595</v>
      </c>
      <c r="F14" s="33" t="s">
        <v>1816</v>
      </c>
      <c r="G14" s="33" t="s">
        <v>1816</v>
      </c>
      <c r="H14" s="33" t="s">
        <v>1809</v>
      </c>
      <c r="I14" s="48" t="s">
        <v>1816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1595</v>
      </c>
      <c r="F15" s="33" t="s">
        <v>1817</v>
      </c>
      <c r="G15" s="111" t="s">
        <v>1816</v>
      </c>
      <c r="H15" s="33" t="s">
        <v>1809</v>
      </c>
      <c r="I15" s="48" t="s">
        <v>1817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1595</v>
      </c>
      <c r="F16" s="33" t="s">
        <v>1817</v>
      </c>
      <c r="G16" s="33" t="s">
        <v>1816</v>
      </c>
      <c r="H16" s="33" t="s">
        <v>1809</v>
      </c>
      <c r="I16" s="48" t="s">
        <v>1817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1595</v>
      </c>
      <c r="F17" s="51" t="s">
        <v>1817</v>
      </c>
      <c r="G17" s="51" t="s">
        <v>1816</v>
      </c>
      <c r="H17" s="51" t="s">
        <v>53</v>
      </c>
      <c r="I17" s="49" t="s">
        <v>428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1818</v>
      </c>
      <c r="R18" s="91" t="s">
        <v>981</v>
      </c>
      <c r="S18" s="91" t="s">
        <v>981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1818</v>
      </c>
      <c r="R19" s="91" t="s">
        <v>981</v>
      </c>
      <c r="S19" s="91" t="s">
        <v>981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1818</v>
      </c>
      <c r="R20" s="91" t="s">
        <v>981</v>
      </c>
      <c r="S20" s="91" t="s">
        <v>981</v>
      </c>
      <c r="T20" s="72"/>
      <c r="U20" s="72"/>
      <c r="V20" s="72"/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1818</v>
      </c>
      <c r="R21" s="91" t="s">
        <v>981</v>
      </c>
      <c r="S21" s="91" t="s">
        <v>981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1818</v>
      </c>
      <c r="R22" s="91" t="s">
        <v>981</v>
      </c>
      <c r="S22" s="91" t="s">
        <v>981</v>
      </c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55"/>
      <c r="D2" s="855"/>
      <c r="E2" s="855"/>
      <c r="F2" s="855"/>
      <c r="G2" s="855"/>
      <c r="H2" s="855"/>
      <c r="I2" s="855"/>
      <c r="J2" s="855"/>
      <c r="K2" s="855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1" t="s">
        <v>1819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9"/>
      <c r="N5" s="850"/>
      <c r="O5" s="85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190</v>
      </c>
      <c r="H7" s="28" t="s">
        <v>190</v>
      </c>
      <c r="I7" s="28" t="s">
        <v>54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190</v>
      </c>
      <c r="H8" s="30" t="s">
        <v>190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1820</v>
      </c>
      <c r="V8" s="91" t="s">
        <v>837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190</v>
      </c>
      <c r="H9" s="30" t="s">
        <v>190</v>
      </c>
      <c r="I9" s="30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1820</v>
      </c>
      <c r="V9" s="91" t="s">
        <v>837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190</v>
      </c>
      <c r="H10" s="30" t="s">
        <v>190</v>
      </c>
      <c r="I10" s="30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1821</v>
      </c>
      <c r="U10" s="97" t="s">
        <v>1820</v>
      </c>
      <c r="V10" s="91" t="s">
        <v>837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190</v>
      </c>
      <c r="H11" s="30" t="s">
        <v>56</v>
      </c>
      <c r="I11" s="30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1821</v>
      </c>
      <c r="U11" s="97" t="s">
        <v>1820</v>
      </c>
      <c r="V11" s="91" t="s">
        <v>837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1096</v>
      </c>
      <c r="H12" s="89" t="s">
        <v>1092</v>
      </c>
      <c r="I12" s="30" t="s">
        <v>1792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1821</v>
      </c>
      <c r="U12" s="97" t="s">
        <v>1820</v>
      </c>
      <c r="V12" s="91" t="s">
        <v>837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1096</v>
      </c>
      <c r="H13" s="89" t="s">
        <v>1092</v>
      </c>
      <c r="I13" s="30" t="s">
        <v>1165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1821</v>
      </c>
      <c r="U13" s="97" t="s">
        <v>1820</v>
      </c>
      <c r="V13" s="91" t="s">
        <v>837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1096</v>
      </c>
      <c r="H14" s="89" t="s">
        <v>1822</v>
      </c>
      <c r="I14" s="30" t="s">
        <v>1165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1821</v>
      </c>
      <c r="U14" s="97" t="s">
        <v>1820</v>
      </c>
      <c r="V14" s="91" t="s">
        <v>1821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1096</v>
      </c>
      <c r="H15" s="89" t="s">
        <v>1092</v>
      </c>
      <c r="I15" s="30" t="s">
        <v>1165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1821</v>
      </c>
      <c r="U15" s="97" t="s">
        <v>1820</v>
      </c>
      <c r="V15" s="91" t="s">
        <v>1821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1096</v>
      </c>
      <c r="H16" s="89" t="s">
        <v>1092</v>
      </c>
      <c r="I16" s="30" t="s">
        <v>1165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1821</v>
      </c>
      <c r="U16" s="97" t="s">
        <v>1820</v>
      </c>
      <c r="V16" s="91" t="s">
        <v>1821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1096</v>
      </c>
      <c r="H17" s="107" t="s">
        <v>1092</v>
      </c>
      <c r="I17" s="31" t="s">
        <v>1823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1821</v>
      </c>
      <c r="S17" s="72"/>
      <c r="T17" s="97" t="s">
        <v>1821</v>
      </c>
      <c r="U17" s="97" t="s">
        <v>1820</v>
      </c>
      <c r="V17" s="91" t="s">
        <v>1821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1821</v>
      </c>
      <c r="S18" s="72"/>
      <c r="T18" s="91" t="s">
        <v>1821</v>
      </c>
      <c r="U18" s="96"/>
      <c r="V18" s="91" t="s">
        <v>1821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1821</v>
      </c>
      <c r="S19" s="72"/>
      <c r="T19" s="91" t="s">
        <v>1821</v>
      </c>
      <c r="U19" s="96"/>
      <c r="V19" s="91" t="s">
        <v>1821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1821</v>
      </c>
      <c r="S20" s="72"/>
      <c r="T20" s="91" t="s">
        <v>1821</v>
      </c>
      <c r="U20" s="96"/>
      <c r="V20" s="91" t="s">
        <v>1821</v>
      </c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1821</v>
      </c>
      <c r="U21" s="96"/>
      <c r="V21" s="91" t="s">
        <v>1821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  <row r="27" spans="2:22">
      <c r="D27" s="102" t="s">
        <v>1089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685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981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>
      <c r="B2" s="841" t="s">
        <v>1824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42" t="s">
        <v>80</v>
      </c>
      <c r="C4" s="855"/>
      <c r="D4" s="855"/>
      <c r="E4" s="855"/>
      <c r="F4" s="855"/>
      <c r="G4" s="855"/>
      <c r="H4" s="855"/>
      <c r="I4" s="855"/>
      <c r="J4" s="855"/>
      <c r="K4" s="855"/>
      <c r="L4" s="61"/>
      <c r="M4" s="847" t="s">
        <v>1780</v>
      </c>
      <c r="N4" s="848"/>
      <c r="O4" s="848"/>
      <c r="P4" s="848"/>
      <c r="Q4" s="848"/>
      <c r="R4" s="848"/>
      <c r="S4" s="848"/>
      <c r="T4" s="848"/>
      <c r="U4" s="848"/>
      <c r="V4" s="84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9"/>
      <c r="N5" s="850"/>
      <c r="O5" s="85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6" t="s">
        <v>1162</v>
      </c>
      <c r="V6" s="67" t="s">
        <v>1163</v>
      </c>
    </row>
    <row r="7" spans="2:22">
      <c r="B7" s="12" t="s">
        <v>94</v>
      </c>
      <c r="C7" s="3" t="s">
        <v>87</v>
      </c>
      <c r="D7" s="2" t="s">
        <v>96</v>
      </c>
      <c r="E7" s="28" t="s">
        <v>190</v>
      </c>
      <c r="F7" s="38" t="s">
        <v>190</v>
      </c>
      <c r="G7" s="52" t="s">
        <v>190</v>
      </c>
      <c r="H7" s="37" t="s">
        <v>56</v>
      </c>
      <c r="I7" s="32" t="s">
        <v>190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190</v>
      </c>
      <c r="F8" s="59" t="s">
        <v>190</v>
      </c>
      <c r="G8" s="30" t="s">
        <v>190</v>
      </c>
      <c r="H8" s="27" t="s">
        <v>56</v>
      </c>
      <c r="I8" s="33" t="s">
        <v>190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190</v>
      </c>
      <c r="F9" s="59" t="s">
        <v>1814</v>
      </c>
      <c r="G9" s="30" t="s">
        <v>190</v>
      </c>
      <c r="H9" s="15" t="s">
        <v>56</v>
      </c>
      <c r="I9" s="33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190</v>
      </c>
      <c r="F10" s="60" t="s">
        <v>1814</v>
      </c>
      <c r="G10" s="78" t="s">
        <v>1814</v>
      </c>
      <c r="H10" s="14" t="s">
        <v>56</v>
      </c>
      <c r="I10" s="33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190</v>
      </c>
      <c r="F11" s="60" t="s">
        <v>959</v>
      </c>
      <c r="G11" s="78" t="s">
        <v>1814</v>
      </c>
      <c r="H11" s="14" t="s">
        <v>959</v>
      </c>
      <c r="I11" s="14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190</v>
      </c>
      <c r="F12" s="60" t="s">
        <v>1816</v>
      </c>
      <c r="G12" s="57" t="s">
        <v>1825</v>
      </c>
      <c r="H12" s="14" t="s">
        <v>959</v>
      </c>
      <c r="I12" s="14" t="s">
        <v>190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1792</v>
      </c>
      <c r="F13" s="60" t="s">
        <v>1825</v>
      </c>
      <c r="G13" s="57" t="s">
        <v>1825</v>
      </c>
      <c r="H13" s="14" t="s">
        <v>1816</v>
      </c>
      <c r="I13" s="14" t="s">
        <v>1792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1792</v>
      </c>
      <c r="F14" s="59" t="s">
        <v>1826</v>
      </c>
      <c r="G14" s="57" t="s">
        <v>1825</v>
      </c>
      <c r="H14" s="14" t="s">
        <v>1817</v>
      </c>
      <c r="I14" s="14" t="s">
        <v>1792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1792</v>
      </c>
      <c r="F15" s="59" t="s">
        <v>1826</v>
      </c>
      <c r="G15" s="57" t="s">
        <v>1825</v>
      </c>
      <c r="H15" s="14" t="s">
        <v>1817</v>
      </c>
      <c r="I15" s="14" t="s">
        <v>1792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1792</v>
      </c>
      <c r="F16" s="59" t="s">
        <v>1826</v>
      </c>
      <c r="G16" s="30" t="s">
        <v>1826</v>
      </c>
      <c r="H16" s="14" t="s">
        <v>1816</v>
      </c>
      <c r="I16" s="14" t="s">
        <v>1792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981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1792</v>
      </c>
      <c r="F17" s="44" t="s">
        <v>1809</v>
      </c>
      <c r="G17" s="54" t="s">
        <v>1809</v>
      </c>
      <c r="H17" s="29" t="s">
        <v>1816</v>
      </c>
      <c r="I17" s="29" t="s">
        <v>1827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981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981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981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981</v>
      </c>
      <c r="U20" s="72"/>
      <c r="V20" s="72"/>
    </row>
    <row r="21" spans="2:2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981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1828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1829</v>
      </c>
      <c r="G8" s="52" t="s">
        <v>55</v>
      </c>
      <c r="H8" s="37" t="s">
        <v>1593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1829</v>
      </c>
      <c r="G9" s="16" t="s">
        <v>55</v>
      </c>
      <c r="H9" s="27" t="s">
        <v>1593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1829</v>
      </c>
      <c r="G10" s="16" t="s">
        <v>1092</v>
      </c>
      <c r="H10" s="15" t="s">
        <v>970</v>
      </c>
      <c r="I10" s="33" t="s">
        <v>1128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1830</v>
      </c>
      <c r="G11" s="16" t="s">
        <v>428</v>
      </c>
      <c r="H11" s="14" t="s">
        <v>1831</v>
      </c>
      <c r="I11" s="14" t="s">
        <v>1832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1830</v>
      </c>
      <c r="G12" s="16" t="s">
        <v>428</v>
      </c>
      <c r="H12" s="14" t="s">
        <v>1831</v>
      </c>
      <c r="I12" s="14" t="s">
        <v>1832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1833</v>
      </c>
      <c r="G13" s="16" t="s">
        <v>428</v>
      </c>
      <c r="H13" s="14" t="s">
        <v>1834</v>
      </c>
      <c r="I13" s="14" t="s">
        <v>1835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1833</v>
      </c>
      <c r="G14" s="16" t="s">
        <v>1835</v>
      </c>
      <c r="H14" s="14" t="s">
        <v>1835</v>
      </c>
      <c r="I14" s="14" t="s">
        <v>1835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1833</v>
      </c>
      <c r="G15" s="16" t="s">
        <v>1835</v>
      </c>
      <c r="H15" s="14" t="s">
        <v>1835</v>
      </c>
      <c r="I15" s="14" t="s">
        <v>1835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1833</v>
      </c>
      <c r="G16" s="16" t="s">
        <v>1835</v>
      </c>
      <c r="H16" s="14" t="s">
        <v>1835</v>
      </c>
      <c r="I16" s="14" t="s">
        <v>1835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1833</v>
      </c>
      <c r="G17" s="16" t="s">
        <v>1836</v>
      </c>
      <c r="H17" s="14" t="s">
        <v>1835</v>
      </c>
      <c r="I17" s="14" t="s">
        <v>1832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1837</v>
      </c>
      <c r="G18" s="53" t="s">
        <v>1836</v>
      </c>
      <c r="H18" s="14" t="s">
        <v>1835</v>
      </c>
      <c r="I18" s="14" t="s">
        <v>1832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1838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1839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685</v>
      </c>
      <c r="J9" s="30" t="s">
        <v>1839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685</v>
      </c>
      <c r="H10" s="15"/>
      <c r="I10" s="33" t="s">
        <v>685</v>
      </c>
      <c r="J10" s="30" t="s">
        <v>1839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1840</v>
      </c>
      <c r="G11" s="14" t="s">
        <v>685</v>
      </c>
      <c r="H11" s="14" t="s">
        <v>53</v>
      </c>
      <c r="I11" s="15" t="s">
        <v>1027</v>
      </c>
      <c r="J11" s="30" t="s">
        <v>1839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916</v>
      </c>
      <c r="F12" s="14" t="s">
        <v>1840</v>
      </c>
      <c r="G12" s="14" t="s">
        <v>685</v>
      </c>
      <c r="H12" s="14" t="s">
        <v>53</v>
      </c>
      <c r="I12" s="15" t="s">
        <v>1027</v>
      </c>
      <c r="J12" s="30" t="s">
        <v>1839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685</v>
      </c>
      <c r="F13" s="14" t="s">
        <v>1840</v>
      </c>
      <c r="G13" s="14" t="s">
        <v>685</v>
      </c>
      <c r="H13" s="14" t="s">
        <v>1027</v>
      </c>
      <c r="I13" s="15" t="s">
        <v>1027</v>
      </c>
      <c r="J13" s="30" t="s">
        <v>1839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685</v>
      </c>
      <c r="F14" s="14" t="s">
        <v>1840</v>
      </c>
      <c r="G14" s="14" t="s">
        <v>685</v>
      </c>
      <c r="H14" s="14" t="s">
        <v>1027</v>
      </c>
      <c r="I14" s="15" t="s">
        <v>1027</v>
      </c>
      <c r="J14" s="30" t="s">
        <v>1839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685</v>
      </c>
      <c r="F15" s="14" t="s">
        <v>1840</v>
      </c>
      <c r="G15" s="14" t="s">
        <v>685</v>
      </c>
      <c r="H15" s="14" t="s">
        <v>1027</v>
      </c>
      <c r="I15" s="15" t="s">
        <v>1027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685</v>
      </c>
      <c r="F16" s="14" t="s">
        <v>1840</v>
      </c>
      <c r="G16" s="14" t="s">
        <v>685</v>
      </c>
      <c r="H16" s="14" t="s">
        <v>1027</v>
      </c>
      <c r="I16" s="15" t="s">
        <v>1027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685</v>
      </c>
      <c r="F17" s="14" t="s">
        <v>1840</v>
      </c>
      <c r="G17" s="14" t="s">
        <v>685</v>
      </c>
      <c r="H17" s="14" t="s">
        <v>1027</v>
      </c>
      <c r="I17" s="15" t="s">
        <v>1027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685</v>
      </c>
      <c r="F18" s="29" t="s">
        <v>1840</v>
      </c>
      <c r="G18" s="29" t="s">
        <v>685</v>
      </c>
      <c r="H18" s="29" t="s">
        <v>1027</v>
      </c>
      <c r="I18" s="43" t="s">
        <v>1027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1841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1157</v>
      </c>
      <c r="F7" s="11" t="s">
        <v>1158</v>
      </c>
      <c r="G7" s="11" t="s">
        <v>1159</v>
      </c>
      <c r="H7" s="21" t="s">
        <v>1160</v>
      </c>
      <c r="I7" s="23" t="s">
        <v>1161</v>
      </c>
      <c r="J7" s="22" t="s">
        <v>1162</v>
      </c>
      <c r="K7" s="11" t="s">
        <v>1163</v>
      </c>
    </row>
    <row r="8" spans="2:11">
      <c r="B8" s="12" t="s">
        <v>94</v>
      </c>
      <c r="C8" s="3" t="s">
        <v>87</v>
      </c>
      <c r="D8" s="13" t="s">
        <v>96</v>
      </c>
      <c r="E8" s="25" t="s">
        <v>981</v>
      </c>
      <c r="F8" s="26" t="s">
        <v>981</v>
      </c>
      <c r="G8" s="26" t="s">
        <v>981</v>
      </c>
      <c r="H8" s="27" t="s">
        <v>1103</v>
      </c>
      <c r="I8" s="32" t="s">
        <v>981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981</v>
      </c>
      <c r="F9" s="14" t="s">
        <v>981</v>
      </c>
      <c r="G9" s="14" t="s">
        <v>685</v>
      </c>
      <c r="H9" s="27" t="s">
        <v>1103</v>
      </c>
      <c r="I9" s="33" t="s">
        <v>981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1027</v>
      </c>
      <c r="G10" s="14" t="s">
        <v>685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1840</v>
      </c>
      <c r="G11" s="14" t="s">
        <v>926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1840</v>
      </c>
      <c r="F12" s="14" t="s">
        <v>1840</v>
      </c>
      <c r="G12" s="14" t="s">
        <v>926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1840</v>
      </c>
      <c r="F13" s="14" t="s">
        <v>1840</v>
      </c>
      <c r="G13" s="14" t="s">
        <v>926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1840</v>
      </c>
      <c r="F14" s="14" t="s">
        <v>1840</v>
      </c>
      <c r="G14" s="14" t="s">
        <v>926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1840</v>
      </c>
      <c r="F15" s="14" t="s">
        <v>1840</v>
      </c>
      <c r="G15" s="14" t="s">
        <v>926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1840</v>
      </c>
      <c r="F16" s="14" t="s">
        <v>1840</v>
      </c>
      <c r="G16" s="14" t="s">
        <v>926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1840</v>
      </c>
      <c r="F17" s="14" t="s">
        <v>1840</v>
      </c>
      <c r="G17" s="14" t="s">
        <v>926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1840</v>
      </c>
      <c r="F18" s="17" t="s">
        <v>916</v>
      </c>
      <c r="G18" s="17" t="s">
        <v>926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1842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959</v>
      </c>
      <c r="F11" s="515" t="s">
        <v>959</v>
      </c>
      <c r="G11" s="560"/>
      <c r="H11" s="515" t="s">
        <v>959</v>
      </c>
      <c r="I11" s="515" t="s">
        <v>959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959</v>
      </c>
      <c r="F12" s="515" t="s">
        <v>959</v>
      </c>
      <c r="G12" s="560"/>
      <c r="H12" s="515" t="s">
        <v>959</v>
      </c>
      <c r="I12" s="515" t="s">
        <v>959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959</v>
      </c>
      <c r="F13" s="515" t="s">
        <v>959</v>
      </c>
      <c r="G13" s="560"/>
      <c r="H13" s="515" t="s">
        <v>959</v>
      </c>
      <c r="I13" s="515" t="s">
        <v>959</v>
      </c>
      <c r="J13" s="458" t="s">
        <v>188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959</v>
      </c>
      <c r="F14" s="515" t="s">
        <v>959</v>
      </c>
      <c r="G14" s="560"/>
      <c r="H14" s="587" t="s">
        <v>57</v>
      </c>
      <c r="I14" s="515" t="s">
        <v>959</v>
      </c>
      <c r="J14" s="458" t="s">
        <v>188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1843</v>
      </c>
      <c r="F15" s="515" t="s">
        <v>959</v>
      </c>
      <c r="G15" s="560"/>
      <c r="H15" s="587" t="s">
        <v>57</v>
      </c>
      <c r="I15" s="515" t="s">
        <v>959</v>
      </c>
      <c r="J15" s="458" t="s">
        <v>188</v>
      </c>
      <c r="K15" s="458" t="s">
        <v>188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1843</v>
      </c>
      <c r="F16" s="515" t="s">
        <v>959</v>
      </c>
      <c r="G16" s="560"/>
      <c r="H16" s="587" t="s">
        <v>57</v>
      </c>
      <c r="I16" s="515" t="s">
        <v>1845</v>
      </c>
      <c r="J16" s="458" t="s">
        <v>188</v>
      </c>
      <c r="K16" s="458" t="s">
        <v>188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1843</v>
      </c>
      <c r="F17" s="515" t="s">
        <v>959</v>
      </c>
      <c r="G17" s="560"/>
      <c r="H17" s="587" t="s">
        <v>57</v>
      </c>
      <c r="I17" s="515" t="s">
        <v>65</v>
      </c>
      <c r="J17" s="458" t="s">
        <v>188</v>
      </c>
      <c r="K17" s="458" t="s">
        <v>188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1846</v>
      </c>
      <c r="F18" s="515" t="s">
        <v>190</v>
      </c>
      <c r="G18" s="560"/>
      <c r="H18" s="561" t="s">
        <v>65</v>
      </c>
      <c r="I18" s="515" t="s">
        <v>238</v>
      </c>
      <c r="J18" s="458" t="s">
        <v>188</v>
      </c>
      <c r="K18" s="458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1846</v>
      </c>
      <c r="F19" s="515" t="s">
        <v>245</v>
      </c>
      <c r="G19" s="560"/>
      <c r="H19" s="561" t="s">
        <v>65</v>
      </c>
      <c r="I19" s="515" t="s">
        <v>238</v>
      </c>
      <c r="J19" s="458" t="s">
        <v>188</v>
      </c>
      <c r="K19" s="458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1846</v>
      </c>
      <c r="F20" s="515" t="s">
        <v>286</v>
      </c>
      <c r="G20" s="560"/>
      <c r="H20" s="561" t="s">
        <v>436</v>
      </c>
      <c r="I20" s="515" t="s">
        <v>238</v>
      </c>
      <c r="J20" s="458" t="s">
        <v>188</v>
      </c>
      <c r="K20" s="458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269</v>
      </c>
      <c r="F21" s="515" t="s">
        <v>1847</v>
      </c>
      <c r="G21" s="560"/>
      <c r="H21" s="561" t="s">
        <v>1848</v>
      </c>
      <c r="I21" s="515" t="s">
        <v>252</v>
      </c>
      <c r="J21" s="458" t="s">
        <v>188</v>
      </c>
      <c r="K21" s="458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269</v>
      </c>
      <c r="F22" s="515" t="s">
        <v>1849</v>
      </c>
      <c r="G22" s="560"/>
      <c r="H22" s="561" t="s">
        <v>1848</v>
      </c>
      <c r="I22" s="515" t="s">
        <v>62</v>
      </c>
      <c r="J22" s="458" t="s">
        <v>188</v>
      </c>
      <c r="K22" s="458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1849</v>
      </c>
      <c r="G23" s="560"/>
      <c r="H23" s="561" t="s">
        <v>900</v>
      </c>
      <c r="I23" s="515" t="s">
        <v>62</v>
      </c>
      <c r="J23" s="458" t="s">
        <v>188</v>
      </c>
      <c r="K23" s="458" t="s">
        <v>188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1850</v>
      </c>
      <c r="F24" s="515" t="s">
        <v>1851</v>
      </c>
      <c r="G24" s="308"/>
      <c r="H24" s="561" t="s">
        <v>900</v>
      </c>
      <c r="I24" s="515" t="s">
        <v>1852</v>
      </c>
      <c r="J24" s="458" t="s">
        <v>188</v>
      </c>
      <c r="K24" s="458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229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1850</v>
      </c>
      <c r="F25" s="515" t="s">
        <v>1851</v>
      </c>
      <c r="G25" s="308"/>
      <c r="H25" s="561" t="s">
        <v>900</v>
      </c>
      <c r="I25" s="515" t="s">
        <v>1852</v>
      </c>
      <c r="J25" s="458"/>
      <c r="K25" s="460" t="s">
        <v>1853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1850</v>
      </c>
      <c r="F26" s="515" t="s">
        <v>1851</v>
      </c>
      <c r="G26" s="308"/>
      <c r="H26" s="561" t="s">
        <v>900</v>
      </c>
      <c r="I26" s="515" t="s">
        <v>1854</v>
      </c>
      <c r="J26" s="458" t="s">
        <v>188</v>
      </c>
      <c r="K26" s="460" t="s">
        <v>1855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1253</v>
      </c>
      <c r="F27" s="452" t="s">
        <v>643</v>
      </c>
      <c r="G27" s="308"/>
      <c r="H27" s="561" t="s">
        <v>900</v>
      </c>
      <c r="I27" s="515" t="s">
        <v>249</v>
      </c>
      <c r="J27" s="458" t="s">
        <v>188</v>
      </c>
      <c r="K27" s="460" t="s">
        <v>1855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1253</v>
      </c>
      <c r="F28" s="452" t="s">
        <v>1856</v>
      </c>
      <c r="G28" s="308"/>
      <c r="H28" s="561" t="s">
        <v>900</v>
      </c>
      <c r="I28" s="589" t="s">
        <v>1857</v>
      </c>
      <c r="J28" s="458" t="s">
        <v>188</v>
      </c>
      <c r="K28" s="460" t="s">
        <v>1855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1858</v>
      </c>
      <c r="F29" s="452" t="s">
        <v>1859</v>
      </c>
      <c r="G29" s="308"/>
      <c r="H29" s="561" t="s">
        <v>238</v>
      </c>
      <c r="I29" s="358" t="s">
        <v>229</v>
      </c>
      <c r="J29" s="458" t="s">
        <v>188</v>
      </c>
      <c r="K29" s="460" t="s">
        <v>1855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1858</v>
      </c>
      <c r="F30" s="452" t="s">
        <v>1859</v>
      </c>
      <c r="G30" s="308"/>
      <c r="H30" s="588" t="s">
        <v>238</v>
      </c>
      <c r="I30" s="306" t="s">
        <v>229</v>
      </c>
      <c r="J30" s="458" t="s">
        <v>188</v>
      </c>
      <c r="K30" s="460" t="s">
        <v>1855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1858</v>
      </c>
      <c r="F31" s="452" t="s">
        <v>1859</v>
      </c>
      <c r="G31" s="308"/>
      <c r="H31" s="561" t="s">
        <v>238</v>
      </c>
      <c r="I31" s="306" t="s">
        <v>57</v>
      </c>
      <c r="J31" s="458" t="s">
        <v>188</v>
      </c>
      <c r="K31" s="460" t="s">
        <v>1855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1858</v>
      </c>
      <c r="F32" s="452" t="s">
        <v>1859</v>
      </c>
      <c r="G32" s="308"/>
      <c r="H32" s="561" t="s">
        <v>238</v>
      </c>
      <c r="I32" s="306" t="s">
        <v>57</v>
      </c>
      <c r="J32" s="458" t="s">
        <v>188</v>
      </c>
      <c r="K32" s="460" t="s">
        <v>1855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1858</v>
      </c>
      <c r="F33" s="452" t="s">
        <v>1860</v>
      </c>
      <c r="G33" s="308"/>
      <c r="H33" s="561" t="s">
        <v>238</v>
      </c>
      <c r="I33" s="306" t="s">
        <v>57</v>
      </c>
      <c r="J33" s="458" t="s">
        <v>188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1861</v>
      </c>
      <c r="G34" s="593"/>
      <c r="H34" s="538" t="s">
        <v>251</v>
      </c>
      <c r="I34" s="537"/>
      <c r="J34" s="458" t="s">
        <v>188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1862</v>
      </c>
      <c r="G35" s="594"/>
      <c r="H35" s="538" t="s">
        <v>251</v>
      </c>
      <c r="I35" s="537"/>
      <c r="J35" s="458" t="s">
        <v>188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1862</v>
      </c>
      <c r="G36" s="594"/>
      <c r="H36" s="538" t="s">
        <v>251</v>
      </c>
      <c r="I36" s="537"/>
      <c r="J36" s="458" t="s">
        <v>188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1862</v>
      </c>
      <c r="G37" s="595"/>
      <c r="H37" s="538" t="s">
        <v>251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1869</v>
      </c>
      <c r="F12" s="515" t="s">
        <v>1870</v>
      </c>
      <c r="G12" s="515" t="s">
        <v>1869</v>
      </c>
      <c r="H12" s="561" t="s">
        <v>1869</v>
      </c>
      <c r="I12" s="452" t="s">
        <v>1871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1869</v>
      </c>
      <c r="F13" s="515" t="s">
        <v>1870</v>
      </c>
      <c r="G13" s="515" t="s">
        <v>1869</v>
      </c>
      <c r="H13" s="561" t="s">
        <v>1872</v>
      </c>
      <c r="I13" s="452" t="s">
        <v>1871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1873</v>
      </c>
      <c r="F14" s="515" t="s">
        <v>1870</v>
      </c>
      <c r="G14" s="515" t="s">
        <v>1872</v>
      </c>
      <c r="H14" s="561" t="s">
        <v>251</v>
      </c>
      <c r="I14" s="452" t="s">
        <v>1874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1858</v>
      </c>
      <c r="F15" s="515" t="s">
        <v>1870</v>
      </c>
      <c r="G15" s="515" t="s">
        <v>1872</v>
      </c>
      <c r="H15" s="561" t="s">
        <v>251</v>
      </c>
      <c r="I15" s="452" t="s">
        <v>1875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1858</v>
      </c>
      <c r="F16" s="515" t="s">
        <v>1870</v>
      </c>
      <c r="G16" s="515" t="s">
        <v>1877</v>
      </c>
      <c r="H16" s="561" t="s">
        <v>251</v>
      </c>
      <c r="I16" s="452" t="s">
        <v>1875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1858</v>
      </c>
      <c r="F17" s="515" t="s">
        <v>1870</v>
      </c>
      <c r="G17" s="515" t="s">
        <v>1877</v>
      </c>
      <c r="H17" s="561" t="s">
        <v>251</v>
      </c>
      <c r="I17" s="452" t="s">
        <v>1878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1879</v>
      </c>
      <c r="F18" s="515" t="s">
        <v>1880</v>
      </c>
      <c r="G18" s="452" t="s">
        <v>1881</v>
      </c>
      <c r="H18" s="561" t="s">
        <v>56</v>
      </c>
      <c r="I18" s="452" t="s">
        <v>1878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1883</v>
      </c>
      <c r="G19" s="452" t="s">
        <v>1884</v>
      </c>
      <c r="H19" s="561" t="s">
        <v>56</v>
      </c>
      <c r="I19" s="452" t="s">
        <v>1878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1880</v>
      </c>
      <c r="G20" s="452" t="s">
        <v>1885</v>
      </c>
      <c r="H20" s="561" t="s">
        <v>56</v>
      </c>
      <c r="I20" s="452" t="s">
        <v>1878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771</v>
      </c>
      <c r="F21" s="515" t="s">
        <v>1880</v>
      </c>
      <c r="G21" s="452" t="s">
        <v>1886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1887</v>
      </c>
      <c r="F22" s="515" t="s">
        <v>1880</v>
      </c>
      <c r="G22" s="452" t="s">
        <v>1888</v>
      </c>
      <c r="H22" s="561" t="s">
        <v>309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1882</v>
      </c>
      <c r="F23" s="515" t="s">
        <v>1889</v>
      </c>
      <c r="G23" s="452" t="s">
        <v>1886</v>
      </c>
      <c r="H23" s="561" t="s">
        <v>309</v>
      </c>
      <c r="I23" s="452" t="s">
        <v>1875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1882</v>
      </c>
      <c r="F24" s="515" t="s">
        <v>1890</v>
      </c>
      <c r="G24" s="452" t="s">
        <v>1891</v>
      </c>
      <c r="H24" s="561" t="s">
        <v>65</v>
      </c>
      <c r="I24" s="452" t="s">
        <v>1875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1892</v>
      </c>
      <c r="F25" s="515" t="s">
        <v>1877</v>
      </c>
      <c r="G25" s="452" t="s">
        <v>217</v>
      </c>
      <c r="H25" s="561" t="s">
        <v>1893</v>
      </c>
      <c r="I25" s="452" t="s">
        <v>1894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1236</v>
      </c>
      <c r="F26" s="515" t="s">
        <v>1877</v>
      </c>
      <c r="G26" s="452" t="s">
        <v>217</v>
      </c>
      <c r="H26" s="561" t="s">
        <v>1893</v>
      </c>
      <c r="I26" s="452" t="s">
        <v>1895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1896</v>
      </c>
      <c r="F27" s="515" t="s">
        <v>1877</v>
      </c>
      <c r="G27" s="452" t="s">
        <v>217</v>
      </c>
      <c r="H27" s="561" t="s">
        <v>1893</v>
      </c>
      <c r="I27" s="452" t="s">
        <v>1895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1896</v>
      </c>
      <c r="F28" s="515" t="s">
        <v>56</v>
      </c>
      <c r="G28" s="452" t="s">
        <v>1897</v>
      </c>
      <c r="H28" s="515" t="s">
        <v>244</v>
      </c>
      <c r="I28" s="452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304</v>
      </c>
      <c r="F29" s="515" t="s">
        <v>251</v>
      </c>
      <c r="G29" s="452" t="s">
        <v>342</v>
      </c>
      <c r="H29" s="515" t="s">
        <v>244</v>
      </c>
      <c r="I29" s="306" t="s">
        <v>1898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304</v>
      </c>
      <c r="F30" s="515" t="s">
        <v>251</v>
      </c>
      <c r="G30" s="452" t="s">
        <v>342</v>
      </c>
      <c r="H30" s="515" t="s">
        <v>1899</v>
      </c>
      <c r="I30" s="306" t="s">
        <v>1898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304</v>
      </c>
      <c r="F31" s="515" t="s">
        <v>251</v>
      </c>
      <c r="G31" s="452" t="s">
        <v>57</v>
      </c>
      <c r="H31" s="515" t="s">
        <v>1899</v>
      </c>
      <c r="I31" s="306" t="s">
        <v>251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304</v>
      </c>
      <c r="F32" s="515" t="s">
        <v>251</v>
      </c>
      <c r="G32" s="452" t="s">
        <v>1900</v>
      </c>
      <c r="H32" s="515" t="s">
        <v>1899</v>
      </c>
      <c r="I32" s="306" t="s">
        <v>251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304</v>
      </c>
      <c r="F33" s="515" t="s">
        <v>251</v>
      </c>
      <c r="G33" s="452" t="s">
        <v>1900</v>
      </c>
      <c r="H33" s="515" t="s">
        <v>1899</v>
      </c>
      <c r="I33" s="306" t="s">
        <v>1901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1899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1904</v>
      </c>
      <c r="F6" s="605" t="s">
        <v>1904</v>
      </c>
      <c r="G6" s="605" t="s">
        <v>1904</v>
      </c>
      <c r="H6" s="605" t="s">
        <v>1904</v>
      </c>
      <c r="I6" s="605" t="s">
        <v>1904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1906</v>
      </c>
      <c r="G12" s="618" t="s">
        <v>1906</v>
      </c>
      <c r="H12" s="618" t="s">
        <v>1906</v>
      </c>
      <c r="I12" s="618" t="s">
        <v>1906</v>
      </c>
      <c r="J12" s="583" t="s">
        <v>1907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1906</v>
      </c>
      <c r="G13" s="618" t="s">
        <v>1906</v>
      </c>
      <c r="H13" s="618" t="s">
        <v>1906</v>
      </c>
      <c r="I13" s="618" t="s">
        <v>1906</v>
      </c>
      <c r="J13" s="583" t="s">
        <v>1907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1906</v>
      </c>
      <c r="G14" s="618" t="s">
        <v>1906</v>
      </c>
      <c r="H14" s="585" t="s">
        <v>1906</v>
      </c>
      <c r="I14" s="619" t="s">
        <v>1906</v>
      </c>
      <c r="J14" s="583" t="s">
        <v>1907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1908</v>
      </c>
      <c r="G15" s="618" t="s">
        <v>1906</v>
      </c>
      <c r="H15" s="585" t="s">
        <v>110</v>
      </c>
      <c r="I15" s="619" t="s">
        <v>110</v>
      </c>
      <c r="J15" s="583" t="s">
        <v>1907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1906</v>
      </c>
      <c r="H16" s="585" t="s">
        <v>110</v>
      </c>
      <c r="I16" s="619" t="s">
        <v>110</v>
      </c>
      <c r="J16" s="583" t="s">
        <v>1907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1909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366</v>
      </c>
      <c r="G17" s="618" t="s">
        <v>1906</v>
      </c>
      <c r="H17" s="585" t="s">
        <v>110</v>
      </c>
      <c r="I17" s="619" t="s">
        <v>110</v>
      </c>
      <c r="J17" s="583" t="s">
        <v>1907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1909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366</v>
      </c>
      <c r="G18" s="618" t="s">
        <v>1906</v>
      </c>
      <c r="H18" s="585" t="s">
        <v>110</v>
      </c>
      <c r="I18" s="619" t="s">
        <v>110</v>
      </c>
      <c r="J18" s="583" t="s">
        <v>188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286</v>
      </c>
      <c r="G19" s="618" t="s">
        <v>229</v>
      </c>
      <c r="H19" s="585" t="s">
        <v>110</v>
      </c>
      <c r="I19" s="619"/>
      <c r="J19" s="583" t="s">
        <v>188</v>
      </c>
      <c r="K19" s="608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1909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286</v>
      </c>
      <c r="G20" s="618" t="s">
        <v>217</v>
      </c>
      <c r="H20" s="585" t="s">
        <v>323</v>
      </c>
      <c r="I20" s="619" t="s">
        <v>323</v>
      </c>
      <c r="J20" s="583" t="s">
        <v>188</v>
      </c>
      <c r="K20" s="608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1910</v>
      </c>
      <c r="G21" s="618" t="s">
        <v>1911</v>
      </c>
      <c r="H21" s="585" t="s">
        <v>323</v>
      </c>
      <c r="I21" s="619" t="s">
        <v>323</v>
      </c>
      <c r="J21" s="583" t="s">
        <v>188</v>
      </c>
      <c r="K21" s="608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1910</v>
      </c>
      <c r="G22" s="619" t="s">
        <v>1911</v>
      </c>
      <c r="H22" s="585" t="s">
        <v>323</v>
      </c>
      <c r="I22" s="619" t="s">
        <v>323</v>
      </c>
      <c r="J22" s="583" t="s">
        <v>188</v>
      </c>
      <c r="K22" s="608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1910</v>
      </c>
      <c r="G23" s="619" t="s">
        <v>1911</v>
      </c>
      <c r="H23" s="585" t="s">
        <v>54</v>
      </c>
      <c r="I23" s="619" t="s">
        <v>323</v>
      </c>
      <c r="J23" s="583" t="s">
        <v>404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1912</v>
      </c>
      <c r="G24" s="618" t="s">
        <v>358</v>
      </c>
      <c r="H24" s="585" t="s">
        <v>58</v>
      </c>
      <c r="I24" s="619" t="s">
        <v>323</v>
      </c>
      <c r="J24" s="583"/>
      <c r="K24" s="608" t="s">
        <v>404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9</v>
      </c>
      <c r="O24" s="547" t="s">
        <v>1909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1913</v>
      </c>
      <c r="G25" s="619" t="s">
        <v>1894</v>
      </c>
      <c r="H25" s="585" t="s">
        <v>58</v>
      </c>
      <c r="I25" s="619" t="s">
        <v>264</v>
      </c>
      <c r="J25" s="583" t="s">
        <v>188</v>
      </c>
      <c r="K25" s="608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1913</v>
      </c>
      <c r="G26" s="619" t="s">
        <v>1914</v>
      </c>
      <c r="H26" s="585" t="s">
        <v>58</v>
      </c>
      <c r="I26" s="619" t="s">
        <v>57</v>
      </c>
      <c r="J26" s="583" t="s">
        <v>188</v>
      </c>
      <c r="K26" s="608" t="s">
        <v>188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1915</v>
      </c>
      <c r="G27" s="619" t="s">
        <v>407</v>
      </c>
      <c r="H27" s="585" t="s">
        <v>1457</v>
      </c>
      <c r="I27" s="619" t="s">
        <v>57</v>
      </c>
      <c r="J27" s="583" t="s">
        <v>404</v>
      </c>
      <c r="K27" s="608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978</v>
      </c>
      <c r="G28" s="619" t="s">
        <v>342</v>
      </c>
      <c r="H28" s="585" t="s">
        <v>430</v>
      </c>
      <c r="I28" s="373" t="s">
        <v>57</v>
      </c>
      <c r="J28" s="583" t="s">
        <v>188</v>
      </c>
      <c r="K28" s="608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978</v>
      </c>
      <c r="G29" s="619" t="s">
        <v>342</v>
      </c>
      <c r="H29" s="585" t="s">
        <v>430</v>
      </c>
      <c r="I29" s="373" t="s">
        <v>323</v>
      </c>
      <c r="J29" s="583" t="s">
        <v>404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978</v>
      </c>
      <c r="G30" s="619" t="s">
        <v>342</v>
      </c>
      <c r="H30" s="585" t="s">
        <v>430</v>
      </c>
      <c r="I30" s="373" t="s">
        <v>323</v>
      </c>
      <c r="J30" s="583" t="s">
        <v>188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978</v>
      </c>
      <c r="G31" s="619" t="s">
        <v>67</v>
      </c>
      <c r="H31" s="585" t="s">
        <v>324</v>
      </c>
      <c r="I31" s="373" t="s">
        <v>323</v>
      </c>
      <c r="J31" s="583" t="s">
        <v>404</v>
      </c>
      <c r="K31" s="60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978</v>
      </c>
      <c r="G32" s="619" t="s">
        <v>67</v>
      </c>
      <c r="H32" s="585" t="s">
        <v>324</v>
      </c>
      <c r="I32" s="373" t="s">
        <v>1916</v>
      </c>
      <c r="J32" s="583" t="s">
        <v>188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978</v>
      </c>
      <c r="G33" s="619" t="s">
        <v>67</v>
      </c>
      <c r="H33" s="585" t="s">
        <v>324</v>
      </c>
      <c r="I33" s="373" t="s">
        <v>1916</v>
      </c>
      <c r="J33" s="583" t="s">
        <v>404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188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188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1918</v>
      </c>
      <c r="F6" s="605" t="s">
        <v>1918</v>
      </c>
      <c r="G6" s="605" t="s">
        <v>1919</v>
      </c>
      <c r="H6" s="605" t="s">
        <v>1918</v>
      </c>
      <c r="I6" s="605" t="s">
        <v>1919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1921</v>
      </c>
      <c r="F11" s="587" t="s">
        <v>1921</v>
      </c>
      <c r="G11" s="587" t="s">
        <v>577</v>
      </c>
      <c r="H11" s="587" t="s">
        <v>1921</v>
      </c>
      <c r="I11" s="627" t="s">
        <v>577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1921</v>
      </c>
      <c r="F12" s="587" t="s">
        <v>1921</v>
      </c>
      <c r="G12" s="587" t="s">
        <v>577</v>
      </c>
      <c r="H12" s="587" t="s">
        <v>1921</v>
      </c>
      <c r="I12" s="627" t="s">
        <v>577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1922</v>
      </c>
      <c r="F13" s="587" t="s">
        <v>293</v>
      </c>
      <c r="G13" s="587" t="s">
        <v>577</v>
      </c>
      <c r="H13" s="587" t="s">
        <v>1921</v>
      </c>
      <c r="I13" s="627" t="s">
        <v>577</v>
      </c>
      <c r="J13" s="612" t="s">
        <v>1923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1924</v>
      </c>
      <c r="F14" s="587" t="s">
        <v>293</v>
      </c>
      <c r="G14" s="587" t="s">
        <v>577</v>
      </c>
      <c r="H14" s="587" t="s">
        <v>1921</v>
      </c>
      <c r="I14" s="627" t="s">
        <v>577</v>
      </c>
      <c r="J14" s="612" t="s">
        <v>1923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235</v>
      </c>
      <c r="F15" s="587" t="s">
        <v>61</v>
      </c>
      <c r="G15" s="587" t="s">
        <v>577</v>
      </c>
      <c r="H15" s="585" t="s">
        <v>1925</v>
      </c>
      <c r="I15" s="627" t="s">
        <v>577</v>
      </c>
      <c r="J15" s="612" t="s">
        <v>1923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217</v>
      </c>
      <c r="F16" s="587" t="s">
        <v>61</v>
      </c>
      <c r="G16" s="587" t="s">
        <v>577</v>
      </c>
      <c r="H16" s="585" t="s">
        <v>1925</v>
      </c>
      <c r="I16" s="627" t="s">
        <v>1927</v>
      </c>
      <c r="J16" s="612" t="s">
        <v>1923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577</v>
      </c>
      <c r="H17" s="585" t="s">
        <v>1925</v>
      </c>
      <c r="I17" s="627" t="s">
        <v>1927</v>
      </c>
      <c r="J17" s="612" t="s">
        <v>1923</v>
      </c>
      <c r="K17" s="608" t="s">
        <v>404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577</v>
      </c>
      <c r="H18" s="585" t="s">
        <v>1925</v>
      </c>
      <c r="I18" s="627" t="s">
        <v>1928</v>
      </c>
      <c r="J18" s="612" t="s">
        <v>1923</v>
      </c>
      <c r="K18" s="608" t="s">
        <v>404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1909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1929</v>
      </c>
      <c r="F19" s="587" t="s">
        <v>1193</v>
      </c>
      <c r="G19" s="627" t="s">
        <v>1930</v>
      </c>
      <c r="H19" s="585" t="s">
        <v>1925</v>
      </c>
      <c r="I19" s="627" t="s">
        <v>1928</v>
      </c>
      <c r="J19" s="612" t="s">
        <v>1923</v>
      </c>
      <c r="K19" s="608" t="s">
        <v>404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1929</v>
      </c>
      <c r="F20" s="587" t="s">
        <v>1193</v>
      </c>
      <c r="G20" s="627" t="s">
        <v>1930</v>
      </c>
      <c r="H20" s="585" t="s">
        <v>1925</v>
      </c>
      <c r="I20" s="627" t="s">
        <v>1928</v>
      </c>
      <c r="J20" s="612" t="s">
        <v>1923</v>
      </c>
      <c r="K20" s="608" t="s">
        <v>404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1929</v>
      </c>
      <c r="F21" s="587" t="s">
        <v>1193</v>
      </c>
      <c r="G21" s="627" t="s">
        <v>56</v>
      </c>
      <c r="H21" s="585" t="s">
        <v>1925</v>
      </c>
      <c r="I21" s="627" t="s">
        <v>1928</v>
      </c>
      <c r="J21" s="612" t="s">
        <v>1923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1929</v>
      </c>
      <c r="F22" s="587" t="s">
        <v>1193</v>
      </c>
      <c r="G22" s="627" t="s">
        <v>1931</v>
      </c>
      <c r="H22" s="585" t="s">
        <v>1925</v>
      </c>
      <c r="I22" s="627" t="s">
        <v>1928</v>
      </c>
      <c r="J22" s="612" t="s">
        <v>1923</v>
      </c>
      <c r="K22" s="608" t="s">
        <v>404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1929</v>
      </c>
      <c r="F23" s="587" t="s">
        <v>189</v>
      </c>
      <c r="G23" s="627" t="s">
        <v>1932</v>
      </c>
      <c r="H23" s="585" t="s">
        <v>1925</v>
      </c>
      <c r="I23" s="627" t="s">
        <v>1928</v>
      </c>
      <c r="J23" s="612" t="s">
        <v>1923</v>
      </c>
      <c r="K23" s="608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1895</v>
      </c>
      <c r="F24" s="587" t="s">
        <v>649</v>
      </c>
      <c r="G24" s="627" t="s">
        <v>1932</v>
      </c>
      <c r="H24" s="587" t="s">
        <v>1448</v>
      </c>
      <c r="I24" s="627" t="s">
        <v>1928</v>
      </c>
      <c r="J24" s="612" t="s">
        <v>1923</v>
      </c>
      <c r="K24" s="608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229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1895</v>
      </c>
      <c r="F25" s="587" t="s">
        <v>649</v>
      </c>
      <c r="G25" s="627" t="s">
        <v>56</v>
      </c>
      <c r="H25" s="587" t="s">
        <v>1448</v>
      </c>
      <c r="I25" s="627" t="s">
        <v>1933</v>
      </c>
      <c r="J25" s="583"/>
      <c r="K25" s="608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1934</v>
      </c>
      <c r="N25" s="349">
        <f>COUNTIF(E7:K44, "*Ivan*")/2</f>
        <v>20</v>
      </c>
      <c r="O25" s="419" t="s">
        <v>1935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1895</v>
      </c>
      <c r="F26" s="587" t="s">
        <v>1936</v>
      </c>
      <c r="G26" s="627" t="s">
        <v>1937</v>
      </c>
      <c r="H26" s="587" t="s">
        <v>1448</v>
      </c>
      <c r="I26" s="627" t="s">
        <v>1938</v>
      </c>
      <c r="J26" s="612" t="s">
        <v>1923</v>
      </c>
      <c r="K26" s="608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1939</v>
      </c>
      <c r="N26" s="349">
        <f>COUNTIF(E7:K44, "*Rahhulann*")/2</f>
        <v>23</v>
      </c>
      <c r="O26" s="419" t="s">
        <v>1935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306</v>
      </c>
      <c r="F27" s="587" t="s">
        <v>649</v>
      </c>
      <c r="G27" s="627" t="s">
        <v>1940</v>
      </c>
      <c r="H27" s="587" t="s">
        <v>1448</v>
      </c>
      <c r="I27" s="627" t="s">
        <v>1938</v>
      </c>
      <c r="J27" s="612" t="s">
        <v>1923</v>
      </c>
      <c r="K27" s="608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1941</v>
      </c>
      <c r="N27" s="349">
        <f>COUNTIF(E7:K44, "*Lucas*")/2</f>
        <v>0</v>
      </c>
      <c r="O27" s="419" t="s">
        <v>1935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649</v>
      </c>
      <c r="G28" s="627" t="s">
        <v>1940</v>
      </c>
      <c r="H28" s="585" t="s">
        <v>1942</v>
      </c>
      <c r="I28" s="627" t="s">
        <v>1938</v>
      </c>
      <c r="J28" s="612" t="s">
        <v>1923</v>
      </c>
      <c r="K28" s="608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1943</v>
      </c>
      <c r="N28" s="334">
        <f>COUNTIF(E7:K44, "*Zi Ming*")/2</f>
        <v>0</v>
      </c>
      <c r="O28" s="550" t="s">
        <v>1935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189</v>
      </c>
      <c r="G29" s="627" t="s">
        <v>1940</v>
      </c>
      <c r="H29" s="585" t="s">
        <v>1942</v>
      </c>
      <c r="I29" s="627" t="s">
        <v>1938</v>
      </c>
      <c r="J29" s="612" t="s">
        <v>1923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189</v>
      </c>
      <c r="G30" s="627" t="s">
        <v>1940</v>
      </c>
      <c r="H30" s="585" t="s">
        <v>1927</v>
      </c>
      <c r="I30" s="628" t="s">
        <v>1944</v>
      </c>
      <c r="J30" s="612" t="s">
        <v>1923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1945</v>
      </c>
      <c r="F31" s="627" t="s">
        <v>189</v>
      </c>
      <c r="G31" s="627" t="s">
        <v>1940</v>
      </c>
      <c r="H31" s="585" t="s">
        <v>1927</v>
      </c>
      <c r="I31" s="628" t="s">
        <v>1944</v>
      </c>
      <c r="J31" s="612" t="s">
        <v>1923</v>
      </c>
      <c r="K31" s="608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1945</v>
      </c>
      <c r="F32" s="627" t="s">
        <v>189</v>
      </c>
      <c r="G32" s="627" t="s">
        <v>1940</v>
      </c>
      <c r="H32" s="585" t="s">
        <v>1946</v>
      </c>
      <c r="I32" s="628" t="s">
        <v>1944</v>
      </c>
      <c r="J32" s="612" t="s">
        <v>1923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1945</v>
      </c>
      <c r="F33" s="627" t="s">
        <v>1947</v>
      </c>
      <c r="G33" s="627" t="s">
        <v>1940</v>
      </c>
      <c r="H33" s="585" t="s">
        <v>1946</v>
      </c>
      <c r="I33" s="628" t="s">
        <v>1944</v>
      </c>
      <c r="J33" s="612" t="s">
        <v>1923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1906</v>
      </c>
      <c r="I34" s="612" t="s">
        <v>1923</v>
      </c>
      <c r="J34" s="612" t="s">
        <v>1923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1906</v>
      </c>
      <c r="I35" s="612" t="s">
        <v>1923</v>
      </c>
      <c r="J35" s="612" t="s">
        <v>1923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1906</v>
      </c>
      <c r="I36" s="612" t="s">
        <v>1923</v>
      </c>
      <c r="J36" s="612" t="s">
        <v>1923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1948</v>
      </c>
      <c r="I37" s="612" t="s">
        <v>1923</v>
      </c>
      <c r="J37" s="612" t="s">
        <v>1923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1948</v>
      </c>
      <c r="I38" s="612" t="s">
        <v>1934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1949</v>
      </c>
      <c r="I39" s="612" t="s">
        <v>1923</v>
      </c>
      <c r="J39" s="612" t="s">
        <v>1923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1949</v>
      </c>
      <c r="I40" s="612" t="s">
        <v>1923</v>
      </c>
      <c r="J40" s="612" t="s">
        <v>1923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1923</v>
      </c>
      <c r="J41" s="612" t="s">
        <v>1923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1923</v>
      </c>
      <c r="J42" s="612" t="s">
        <v>1923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7" t="s">
        <v>79</v>
      </c>
      <c r="C1" s="857"/>
      <c r="D1" s="857"/>
      <c r="E1" s="857"/>
      <c r="F1" s="857"/>
      <c r="G1" s="857"/>
      <c r="H1" s="857"/>
      <c r="I1" s="857"/>
      <c r="J1" s="857"/>
      <c r="K1" s="8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380</v>
      </c>
      <c r="F6" s="605" t="s">
        <v>1951</v>
      </c>
      <c r="G6" s="605" t="s">
        <v>1952</v>
      </c>
      <c r="H6" s="605" t="s">
        <v>1953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1457</v>
      </c>
      <c r="G11" s="689" t="s">
        <v>1954</v>
      </c>
      <c r="H11" s="689" t="s">
        <v>1457</v>
      </c>
      <c r="I11" s="689" t="s">
        <v>1954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1457</v>
      </c>
      <c r="G12" s="689" t="s">
        <v>1954</v>
      </c>
      <c r="H12" s="689" t="s">
        <v>1457</v>
      </c>
      <c r="I12" s="689" t="s">
        <v>1954</v>
      </c>
      <c r="J12" s="583" t="s">
        <v>886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1457</v>
      </c>
      <c r="G13" s="689" t="s">
        <v>1954</v>
      </c>
      <c r="H13" s="689" t="s">
        <v>1457</v>
      </c>
      <c r="I13" s="689" t="s">
        <v>1954</v>
      </c>
      <c r="J13" s="583" t="s">
        <v>886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1956</v>
      </c>
      <c r="G14" s="587" t="s">
        <v>1957</v>
      </c>
      <c r="H14" s="585" t="s">
        <v>974</v>
      </c>
      <c r="I14" s="627" t="s">
        <v>190</v>
      </c>
      <c r="J14" s="583" t="s">
        <v>886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1956</v>
      </c>
      <c r="G15" s="639" t="s">
        <v>1958</v>
      </c>
      <c r="H15" s="585" t="s">
        <v>1959</v>
      </c>
      <c r="I15" s="627" t="s">
        <v>190</v>
      </c>
      <c r="J15" s="583" t="s">
        <v>1960</v>
      </c>
      <c r="K15" s="60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1956</v>
      </c>
      <c r="G16" s="639" t="s">
        <v>1958</v>
      </c>
      <c r="H16" s="585" t="s">
        <v>1959</v>
      </c>
      <c r="I16" s="627" t="s">
        <v>216</v>
      </c>
      <c r="J16" s="583" t="s">
        <v>1960</v>
      </c>
      <c r="K16" s="60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1961</v>
      </c>
      <c r="G17" s="656" t="s">
        <v>1962</v>
      </c>
      <c r="H17" s="585" t="s">
        <v>1959</v>
      </c>
      <c r="I17" s="627" t="s">
        <v>216</v>
      </c>
      <c r="J17" s="583" t="s">
        <v>1960</v>
      </c>
      <c r="K17" s="60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1963</v>
      </c>
      <c r="G18" s="657" t="s">
        <v>1964</v>
      </c>
      <c r="H18" s="585" t="s">
        <v>1931</v>
      </c>
      <c r="I18" s="627" t="s">
        <v>216</v>
      </c>
      <c r="J18" s="583" t="s">
        <v>1960</v>
      </c>
      <c r="K18" s="60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1963</v>
      </c>
      <c r="G19" s="657" t="s">
        <v>1965</v>
      </c>
      <c r="H19" s="585" t="s">
        <v>1931</v>
      </c>
      <c r="I19" s="657" t="s">
        <v>1966</v>
      </c>
      <c r="J19" s="583" t="s">
        <v>1960</v>
      </c>
      <c r="K19" s="60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1967</v>
      </c>
      <c r="G20" s="657" t="s">
        <v>1965</v>
      </c>
      <c r="H20" s="585" t="s">
        <v>1923</v>
      </c>
      <c r="I20" s="657" t="s">
        <v>1968</v>
      </c>
      <c r="J20" s="583" t="s">
        <v>1960</v>
      </c>
      <c r="K20" s="60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1967</v>
      </c>
      <c r="G21" s="657" t="s">
        <v>1965</v>
      </c>
      <c r="H21" s="585" t="s">
        <v>1923</v>
      </c>
      <c r="I21" s="670" t="s">
        <v>1968</v>
      </c>
      <c r="J21" s="583" t="s">
        <v>1960</v>
      </c>
      <c r="K21" s="60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1969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1967</v>
      </c>
      <c r="G22" s="657" t="s">
        <v>1965</v>
      </c>
      <c r="H22" s="585" t="s">
        <v>1970</v>
      </c>
      <c r="I22" s="670" t="s">
        <v>1968</v>
      </c>
      <c r="J22" s="583" t="s">
        <v>1934</v>
      </c>
      <c r="K22" s="60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1971</v>
      </c>
      <c r="G23" s="657" t="s">
        <v>1972</v>
      </c>
      <c r="H23" s="669" t="s">
        <v>1973</v>
      </c>
      <c r="I23" s="670" t="s">
        <v>1974</v>
      </c>
      <c r="J23" s="583" t="s">
        <v>1975</v>
      </c>
      <c r="K23" s="608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1971</v>
      </c>
      <c r="G24" s="657" t="s">
        <v>1976</v>
      </c>
      <c r="H24" s="669" t="s">
        <v>1977</v>
      </c>
      <c r="I24" s="670" t="s">
        <v>1974</v>
      </c>
      <c r="J24" s="583" t="s">
        <v>1975</v>
      </c>
      <c r="K24" s="60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0</v>
      </c>
      <c r="O24" s="326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1971</v>
      </c>
      <c r="G25" s="657" t="s">
        <v>1979</v>
      </c>
      <c r="H25" s="669" t="s">
        <v>1980</v>
      </c>
      <c r="I25" s="657" t="s">
        <v>1981</v>
      </c>
      <c r="J25" s="583" t="s">
        <v>1975</v>
      </c>
      <c r="K25" s="60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1971</v>
      </c>
      <c r="G26" s="657" t="s">
        <v>1979</v>
      </c>
      <c r="H26" s="669" t="s">
        <v>1980</v>
      </c>
      <c r="I26" s="657" t="s">
        <v>1982</v>
      </c>
      <c r="J26" s="583" t="s">
        <v>1975</v>
      </c>
      <c r="K26" s="60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1983</v>
      </c>
      <c r="G27" s="657" t="s">
        <v>1976</v>
      </c>
      <c r="H27" s="585" t="s">
        <v>1980</v>
      </c>
      <c r="I27" s="657" t="s">
        <v>1984</v>
      </c>
      <c r="J27" s="583" t="s">
        <v>188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1983</v>
      </c>
      <c r="G28" s="657" t="s">
        <v>1985</v>
      </c>
      <c r="H28" s="585" t="s">
        <v>1977</v>
      </c>
      <c r="I28" s="657" t="s">
        <v>1984</v>
      </c>
      <c r="J28" s="583" t="s">
        <v>1975</v>
      </c>
      <c r="K28" s="60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991</v>
      </c>
      <c r="G29" s="657" t="s">
        <v>1986</v>
      </c>
      <c r="H29" s="585" t="s">
        <v>1977</v>
      </c>
      <c r="I29" s="657" t="s">
        <v>1939</v>
      </c>
      <c r="J29" s="583" t="s">
        <v>1975</v>
      </c>
      <c r="K29" s="60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1987</v>
      </c>
      <c r="N29" s="643">
        <f>COUNTIF(E7:K44, "*Heng*")/2</f>
        <v>3.5</v>
      </c>
      <c r="O29" s="655" t="s">
        <v>1988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991</v>
      </c>
      <c r="G30" s="657" t="s">
        <v>1986</v>
      </c>
      <c r="H30" s="585" t="s">
        <v>1989</v>
      </c>
      <c r="I30" s="657" t="s">
        <v>1990</v>
      </c>
      <c r="J30" s="583" t="s">
        <v>1975</v>
      </c>
      <c r="K30" s="608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991</v>
      </c>
      <c r="G31" s="627" t="s">
        <v>1923</v>
      </c>
      <c r="H31" s="585" t="s">
        <v>1989</v>
      </c>
      <c r="I31" s="657" t="s">
        <v>1990</v>
      </c>
      <c r="J31" s="583" t="s">
        <v>1975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991</v>
      </c>
      <c r="G32" s="627" t="s">
        <v>1923</v>
      </c>
      <c r="H32" s="585" t="s">
        <v>1927</v>
      </c>
      <c r="I32" s="657" t="s">
        <v>1990</v>
      </c>
      <c r="J32" s="583" t="s">
        <v>1975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991</v>
      </c>
      <c r="G33" s="627" t="s">
        <v>1991</v>
      </c>
      <c r="H33" s="585" t="s">
        <v>1927</v>
      </c>
      <c r="I33" s="657" t="s">
        <v>1990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1996</v>
      </c>
      <c r="B48" s="661"/>
      <c r="C48" s="660" t="s">
        <v>1993</v>
      </c>
      <c r="D48" s="61" t="s">
        <v>1997</v>
      </c>
      <c r="M48" s="61"/>
      <c r="N48" s="62"/>
      <c r="O48" s="61"/>
    </row>
    <row r="49" spans="1:15">
      <c r="A49" t="s">
        <v>1998</v>
      </c>
      <c r="B49" s="663"/>
      <c r="C49" s="660" t="s">
        <v>1993</v>
      </c>
      <c r="D49" s="255" t="s">
        <v>1999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1866</v>
      </c>
      <c r="M5" s="644" t="s">
        <v>82</v>
      </c>
      <c r="N5" s="442" t="s">
        <v>83</v>
      </c>
      <c r="O5" s="664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2003</v>
      </c>
      <c r="F6" s="605" t="s">
        <v>2003</v>
      </c>
      <c r="G6" s="605" t="s">
        <v>2003</v>
      </c>
      <c r="H6" s="605" t="s">
        <v>2003</v>
      </c>
      <c r="I6" s="605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2005</v>
      </c>
      <c r="F11" s="689" t="s">
        <v>2005</v>
      </c>
      <c r="G11" s="689" t="s">
        <v>2005</v>
      </c>
      <c r="H11" s="690" t="s">
        <v>2005</v>
      </c>
      <c r="I11" s="691" t="s">
        <v>2005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2005</v>
      </c>
      <c r="F12" s="689" t="s">
        <v>2005</v>
      </c>
      <c r="G12" s="689" t="s">
        <v>2005</v>
      </c>
      <c r="H12" s="690" t="s">
        <v>2005</v>
      </c>
      <c r="I12" s="691" t="s">
        <v>2005</v>
      </c>
      <c r="J12" s="583" t="s">
        <v>1960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2005</v>
      </c>
      <c r="F13" s="689" t="s">
        <v>2005</v>
      </c>
      <c r="G13" s="689" t="s">
        <v>2005</v>
      </c>
      <c r="H13" s="690" t="s">
        <v>2005</v>
      </c>
      <c r="I13" s="691" t="s">
        <v>2005</v>
      </c>
      <c r="J13" s="583" t="s">
        <v>1960</v>
      </c>
      <c r="K13" s="583" t="s">
        <v>2006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2008</v>
      </c>
      <c r="F14" s="587" t="s">
        <v>2008</v>
      </c>
      <c r="G14" s="675" t="s">
        <v>2009</v>
      </c>
      <c r="H14" s="658" t="s">
        <v>2010</v>
      </c>
      <c r="I14" s="627" t="s">
        <v>2010</v>
      </c>
      <c r="J14" s="583" t="s">
        <v>1960</v>
      </c>
      <c r="K14" s="58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2011</v>
      </c>
      <c r="F15" s="671" t="s">
        <v>2008</v>
      </c>
      <c r="G15" s="677" t="s">
        <v>2012</v>
      </c>
      <c r="H15" s="658" t="s">
        <v>2010</v>
      </c>
      <c r="I15" s="627" t="s">
        <v>1991</v>
      </c>
      <c r="J15" s="583" t="s">
        <v>1960</v>
      </c>
      <c r="K15" s="583" t="s">
        <v>2006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1926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2013</v>
      </c>
      <c r="F16" s="672" t="s">
        <v>2008</v>
      </c>
      <c r="G16" s="677" t="s">
        <v>2012</v>
      </c>
      <c r="H16" s="658" t="s">
        <v>2014</v>
      </c>
      <c r="I16" s="627" t="s">
        <v>2015</v>
      </c>
      <c r="J16" s="583" t="s">
        <v>1960</v>
      </c>
      <c r="K16" s="583" t="s">
        <v>2006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2013</v>
      </c>
      <c r="F17" s="673" t="s">
        <v>2016</v>
      </c>
      <c r="G17" s="677" t="s">
        <v>2012</v>
      </c>
      <c r="H17" s="658" t="s">
        <v>2014</v>
      </c>
      <c r="I17" s="627" t="s">
        <v>2017</v>
      </c>
      <c r="J17" s="583" t="s">
        <v>1960</v>
      </c>
      <c r="K17" s="583" t="s">
        <v>2006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2018</v>
      </c>
      <c r="F18" s="673" t="s">
        <v>2019</v>
      </c>
      <c r="G18" s="677" t="s">
        <v>2012</v>
      </c>
      <c r="H18" s="674" t="s">
        <v>2020</v>
      </c>
      <c r="I18" s="627" t="s">
        <v>2017</v>
      </c>
      <c r="J18" s="583" t="s">
        <v>1960</v>
      </c>
      <c r="K18" s="583" t="s">
        <v>2006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2018</v>
      </c>
      <c r="F19" s="673" t="s">
        <v>2019</v>
      </c>
      <c r="G19" s="677" t="s">
        <v>2021</v>
      </c>
      <c r="H19" s="674" t="s">
        <v>2020</v>
      </c>
      <c r="I19" s="627" t="s">
        <v>2015</v>
      </c>
      <c r="J19" s="583" t="s">
        <v>1960</v>
      </c>
      <c r="K19" s="583" t="s">
        <v>2006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2018</v>
      </c>
      <c r="F20" s="673" t="s">
        <v>2022</v>
      </c>
      <c r="G20" s="677" t="s">
        <v>2021</v>
      </c>
      <c r="H20" s="674" t="s">
        <v>2020</v>
      </c>
      <c r="I20" s="627" t="s">
        <v>2017</v>
      </c>
      <c r="J20" s="583" t="s">
        <v>1960</v>
      </c>
      <c r="K20" s="583" t="s">
        <v>2006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2018</v>
      </c>
      <c r="F21" s="673" t="s">
        <v>2023</v>
      </c>
      <c r="G21" s="677" t="s">
        <v>2021</v>
      </c>
      <c r="H21" s="674" t="s">
        <v>2020</v>
      </c>
      <c r="I21" s="627" t="s">
        <v>2024</v>
      </c>
      <c r="J21" s="583" t="s">
        <v>1960</v>
      </c>
      <c r="K21" s="583" t="s">
        <v>2006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1926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2018</v>
      </c>
      <c r="F22" s="673" t="s">
        <v>2023</v>
      </c>
      <c r="G22" s="677" t="s">
        <v>2025</v>
      </c>
      <c r="H22" s="674" t="s">
        <v>2026</v>
      </c>
      <c r="I22" s="657" t="s">
        <v>2027</v>
      </c>
      <c r="J22" s="583" t="s">
        <v>1960</v>
      </c>
      <c r="K22" s="583" t="s">
        <v>2006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2018</v>
      </c>
      <c r="F23" s="656" t="s">
        <v>2028</v>
      </c>
      <c r="G23" s="676" t="s">
        <v>1934</v>
      </c>
      <c r="H23" s="658" t="s">
        <v>2029</v>
      </c>
      <c r="I23" s="657" t="s">
        <v>2027</v>
      </c>
      <c r="J23" s="583" t="s">
        <v>1960</v>
      </c>
      <c r="K23" s="583" t="s">
        <v>2030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2031</v>
      </c>
      <c r="F24" s="656" t="s">
        <v>2016</v>
      </c>
      <c r="G24" s="657" t="s">
        <v>2032</v>
      </c>
      <c r="H24" s="658" t="s">
        <v>1985</v>
      </c>
      <c r="I24" s="657" t="s">
        <v>2027</v>
      </c>
      <c r="J24" s="583"/>
      <c r="K24" s="583" t="s">
        <v>2030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2.5</v>
      </c>
      <c r="O24" s="417" t="s">
        <v>1955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1944</v>
      </c>
      <c r="F25" s="656" t="s">
        <v>2023</v>
      </c>
      <c r="G25" s="657" t="s">
        <v>2032</v>
      </c>
      <c r="H25" s="658" t="s">
        <v>2033</v>
      </c>
      <c r="I25" s="657" t="s">
        <v>2034</v>
      </c>
      <c r="J25" s="583" t="s">
        <v>1975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2035</v>
      </c>
      <c r="F26" s="656" t="s">
        <v>2016</v>
      </c>
      <c r="G26" s="657" t="s">
        <v>2032</v>
      </c>
      <c r="H26" s="658" t="s">
        <v>2033</v>
      </c>
      <c r="I26" s="657" t="s">
        <v>2036</v>
      </c>
      <c r="J26" s="583" t="s">
        <v>1975</v>
      </c>
      <c r="K26" s="583" t="s">
        <v>2030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2018</v>
      </c>
      <c r="F27" s="657" t="s">
        <v>2010</v>
      </c>
      <c r="G27" s="657" t="s">
        <v>2032</v>
      </c>
      <c r="H27" s="658" t="s">
        <v>2037</v>
      </c>
      <c r="I27" s="657" t="s">
        <v>2038</v>
      </c>
      <c r="J27" s="583" t="s">
        <v>1975</v>
      </c>
      <c r="K27" s="583" t="s">
        <v>2030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2018</v>
      </c>
      <c r="F28" s="657" t="s">
        <v>2039</v>
      </c>
      <c r="G28" s="657" t="s">
        <v>2032</v>
      </c>
      <c r="H28" s="658" t="s">
        <v>2009</v>
      </c>
      <c r="I28" s="657" t="s">
        <v>2040</v>
      </c>
      <c r="J28" s="583" t="s">
        <v>1975</v>
      </c>
      <c r="K28" s="583" t="s">
        <v>2030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1971</v>
      </c>
      <c r="F29" s="657" t="s">
        <v>2039</v>
      </c>
      <c r="G29" s="657" t="s">
        <v>2032</v>
      </c>
      <c r="H29" s="658" t="s">
        <v>1944</v>
      </c>
      <c r="I29" s="657" t="s">
        <v>2041</v>
      </c>
      <c r="J29" s="583" t="s">
        <v>1975</v>
      </c>
      <c r="K29" s="583" t="s">
        <v>2030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237</v>
      </c>
      <c r="F30" s="628" t="s">
        <v>251</v>
      </c>
      <c r="G30" s="657" t="s">
        <v>2032</v>
      </c>
      <c r="H30" s="658" t="s">
        <v>1944</v>
      </c>
      <c r="I30" s="657" t="s">
        <v>2042</v>
      </c>
      <c r="J30" s="583" t="s">
        <v>1975</v>
      </c>
      <c r="K30" s="583" t="s">
        <v>2030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2043</v>
      </c>
      <c r="N30" s="418">
        <f>COUNTIF(E7:K44, "*Phay*")/2</f>
        <v>0</v>
      </c>
      <c r="O30" s="418" t="s">
        <v>2044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237</v>
      </c>
      <c r="F31" s="628" t="s">
        <v>251</v>
      </c>
      <c r="G31" s="657" t="s">
        <v>2045</v>
      </c>
      <c r="H31" s="658" t="s">
        <v>1944</v>
      </c>
      <c r="I31" s="657" t="s">
        <v>2046</v>
      </c>
      <c r="J31" s="583" t="s">
        <v>1975</v>
      </c>
      <c r="K31" s="583" t="s">
        <v>2030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237</v>
      </c>
      <c r="F32" s="628" t="s">
        <v>251</v>
      </c>
      <c r="G32" s="657" t="s">
        <v>2047</v>
      </c>
      <c r="H32" s="585" t="s">
        <v>1939</v>
      </c>
      <c r="I32" s="657" t="s">
        <v>2048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237</v>
      </c>
      <c r="F33" s="628" t="s">
        <v>251</v>
      </c>
      <c r="G33" s="657" t="s">
        <v>2049</v>
      </c>
      <c r="H33" s="585" t="s">
        <v>1939</v>
      </c>
      <c r="I33" s="657" t="s">
        <v>2046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2050</v>
      </c>
      <c r="H34" s="612"/>
      <c r="I34" s="612" t="s">
        <v>2051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2050</v>
      </c>
      <c r="H35" s="612"/>
      <c r="I35" s="612" t="s">
        <v>2052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1934</v>
      </c>
      <c r="H36" s="612"/>
      <c r="I36" s="612" t="s">
        <v>2053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1934</v>
      </c>
      <c r="H37" s="612"/>
      <c r="I37" s="612" t="s">
        <v>2053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1934</v>
      </c>
      <c r="H38" s="613"/>
      <c r="I38" s="612" t="s">
        <v>2052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1934</v>
      </c>
      <c r="H39" s="613"/>
      <c r="I39" s="612" t="s">
        <v>2053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1934</v>
      </c>
      <c r="H40" s="614"/>
      <c r="I40" s="612" t="s">
        <v>2054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1934</v>
      </c>
      <c r="H41" s="615"/>
      <c r="I41" s="612" t="s">
        <v>2055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F48" s="569"/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2058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2059</v>
      </c>
      <c r="F6" s="605" t="s">
        <v>2059</v>
      </c>
      <c r="G6" s="605" t="s">
        <v>2059</v>
      </c>
      <c r="H6" s="605" t="s">
        <v>2059</v>
      </c>
      <c r="I6" s="605" t="s">
        <v>2059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2061</v>
      </c>
      <c r="F11" s="692" t="s">
        <v>2061</v>
      </c>
      <c r="G11" s="692" t="s">
        <v>2061</v>
      </c>
      <c r="H11" s="692" t="s">
        <v>2061</v>
      </c>
      <c r="I11" s="692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2061</v>
      </c>
      <c r="F12" s="692" t="s">
        <v>2061</v>
      </c>
      <c r="G12" s="692" t="s">
        <v>2061</v>
      </c>
      <c r="H12" s="692" t="s">
        <v>2061</v>
      </c>
      <c r="I12" s="692" t="s">
        <v>2061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2061</v>
      </c>
      <c r="F13" s="692" t="s">
        <v>2061</v>
      </c>
      <c r="G13" s="692" t="s">
        <v>2061</v>
      </c>
      <c r="H13" s="692" t="s">
        <v>2062</v>
      </c>
      <c r="I13" s="692" t="s">
        <v>2061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2024</v>
      </c>
      <c r="F14" s="515" t="s">
        <v>2063</v>
      </c>
      <c r="G14" s="515" t="s">
        <v>2063</v>
      </c>
      <c r="H14" s="693" t="s">
        <v>2064</v>
      </c>
      <c r="I14" s="694" t="s">
        <v>2065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2024</v>
      </c>
      <c r="F15" s="515" t="s">
        <v>2063</v>
      </c>
      <c r="G15" s="515" t="s">
        <v>2063</v>
      </c>
      <c r="H15" s="693" t="s">
        <v>2064</v>
      </c>
      <c r="I15" s="695" t="s">
        <v>2066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2024</v>
      </c>
      <c r="F16" s="515" t="s">
        <v>2063</v>
      </c>
      <c r="G16" s="515" t="s">
        <v>2063</v>
      </c>
      <c r="H16" s="693" t="s">
        <v>2064</v>
      </c>
      <c r="I16" s="695" t="s">
        <v>2066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2024</v>
      </c>
      <c r="F17" s="515" t="s">
        <v>2067</v>
      </c>
      <c r="G17" s="338" t="s">
        <v>2063</v>
      </c>
      <c r="H17" s="693" t="s">
        <v>2064</v>
      </c>
      <c r="I17" s="694" t="s">
        <v>2068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2069</v>
      </c>
      <c r="F18" s="515" t="s">
        <v>2070</v>
      </c>
      <c r="G18" s="306" t="s">
        <v>2071</v>
      </c>
      <c r="H18" s="693" t="s">
        <v>2072</v>
      </c>
      <c r="I18" s="694" t="s">
        <v>2068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1971</v>
      </c>
      <c r="F19" s="515" t="s">
        <v>2070</v>
      </c>
      <c r="G19" s="306" t="s">
        <v>2074</v>
      </c>
      <c r="H19" s="693" t="s">
        <v>2075</v>
      </c>
      <c r="I19" s="694" t="s">
        <v>2076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1971</v>
      </c>
      <c r="F20" s="338" t="s">
        <v>2077</v>
      </c>
      <c r="G20" s="306" t="s">
        <v>2078</v>
      </c>
      <c r="H20" s="658" t="s">
        <v>2079</v>
      </c>
      <c r="I20" s="694" t="s">
        <v>2076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1971</v>
      </c>
      <c r="F21" s="338" t="s">
        <v>2077</v>
      </c>
      <c r="G21" s="306" t="s">
        <v>2078</v>
      </c>
      <c r="H21" s="658" t="s">
        <v>2079</v>
      </c>
      <c r="I21" s="694" t="s">
        <v>2076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1971</v>
      </c>
      <c r="F22" s="338" t="s">
        <v>2077</v>
      </c>
      <c r="G22" s="306" t="s">
        <v>2078</v>
      </c>
      <c r="H22" s="658" t="s">
        <v>2080</v>
      </c>
      <c r="I22" s="694" t="s">
        <v>2076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2081</v>
      </c>
      <c r="F23" s="338" t="s">
        <v>2082</v>
      </c>
      <c r="G23" s="306" t="s">
        <v>1927</v>
      </c>
      <c r="H23" s="658" t="s">
        <v>2083</v>
      </c>
      <c r="I23" s="694" t="s">
        <v>2084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2085</v>
      </c>
      <c r="F24" s="338" t="s">
        <v>2082</v>
      </c>
      <c r="G24" s="306" t="s">
        <v>1927</v>
      </c>
      <c r="H24" s="658" t="s">
        <v>2086</v>
      </c>
      <c r="I24" s="694" t="s">
        <v>2087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2088</v>
      </c>
      <c r="F25" s="338" t="s">
        <v>2082</v>
      </c>
      <c r="G25" s="306" t="s">
        <v>1927</v>
      </c>
      <c r="H25" s="658" t="s">
        <v>2086</v>
      </c>
      <c r="I25" s="694" t="s">
        <v>2087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2089</v>
      </c>
      <c r="F26" s="338" t="s">
        <v>2090</v>
      </c>
      <c r="G26" s="306" t="s">
        <v>1927</v>
      </c>
      <c r="H26" s="658" t="s">
        <v>2086</v>
      </c>
      <c r="I26" s="694" t="s">
        <v>2091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338" t="s">
        <v>2092</v>
      </c>
      <c r="G27" s="306" t="s">
        <v>1927</v>
      </c>
      <c r="H27" s="658" t="s">
        <v>2093</v>
      </c>
      <c r="I27" s="694" t="s">
        <v>2091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338" t="s">
        <v>2082</v>
      </c>
      <c r="G28" s="306" t="s">
        <v>1927</v>
      </c>
      <c r="H28" s="658" t="s">
        <v>2095</v>
      </c>
      <c r="I28" s="694" t="s">
        <v>2091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2094</v>
      </c>
      <c r="F29" s="515" t="s">
        <v>2078</v>
      </c>
      <c r="G29" s="306" t="s">
        <v>1927</v>
      </c>
      <c r="H29" s="658" t="s">
        <v>2096</v>
      </c>
      <c r="I29" s="694" t="s">
        <v>2097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2043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2098</v>
      </c>
      <c r="F30" s="515" t="s">
        <v>2098</v>
      </c>
      <c r="G30" s="306" t="s">
        <v>1927</v>
      </c>
      <c r="H30" s="658" t="s">
        <v>2096</v>
      </c>
      <c r="I30" s="694" t="s">
        <v>2097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2098</v>
      </c>
      <c r="F31" s="515" t="s">
        <v>2098</v>
      </c>
      <c r="G31" s="306" t="s">
        <v>1927</v>
      </c>
      <c r="H31" s="658" t="s">
        <v>2096</v>
      </c>
      <c r="I31" s="694" t="s">
        <v>2099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2098</v>
      </c>
      <c r="F32" s="515" t="s">
        <v>2098</v>
      </c>
      <c r="G32" s="306" t="s">
        <v>1927</v>
      </c>
      <c r="H32" s="693" t="s">
        <v>2064</v>
      </c>
      <c r="I32" s="694" t="s">
        <v>2099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2098</v>
      </c>
      <c r="F33" s="515" t="s">
        <v>2098</v>
      </c>
      <c r="G33" s="306" t="s">
        <v>1927</v>
      </c>
      <c r="H33" s="693" t="s">
        <v>2064</v>
      </c>
      <c r="I33" s="694" t="s">
        <v>2100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1934</v>
      </c>
      <c r="H34" s="538" t="s">
        <v>2101</v>
      </c>
      <c r="I34" s="583" t="s">
        <v>2102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2101</v>
      </c>
      <c r="I35" s="583" t="s">
        <v>2102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1934</v>
      </c>
      <c r="I36" s="583" t="s">
        <v>2102</v>
      </c>
      <c r="J36" s="583"/>
      <c r="K36" s="553" t="s">
        <v>2103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2104</v>
      </c>
      <c r="I37" s="583" t="s">
        <v>2102</v>
      </c>
      <c r="J37" s="583"/>
      <c r="K37" s="553" t="s">
        <v>2103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1934</v>
      </c>
      <c r="I38" s="583" t="s">
        <v>2102</v>
      </c>
      <c r="J38" s="583"/>
      <c r="K38" s="553" t="s">
        <v>2103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1934</v>
      </c>
      <c r="I39" s="583" t="s">
        <v>2102</v>
      </c>
      <c r="J39" s="583"/>
      <c r="K39" s="553" t="s">
        <v>2103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1934</v>
      </c>
      <c r="I40" s="583" t="s">
        <v>2102</v>
      </c>
      <c r="J40" s="278"/>
      <c r="K40" s="553" t="s">
        <v>2103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2105</v>
      </c>
      <c r="J41" s="583"/>
      <c r="K41" s="553" t="s">
        <v>2103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2102</v>
      </c>
      <c r="J42" s="583"/>
      <c r="K42" s="553" t="s">
        <v>2103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2106</v>
      </c>
      <c r="J43" s="583"/>
      <c r="K43" s="553" t="s">
        <v>2103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8" t="s">
        <v>2107</v>
      </c>
      <c r="C60" s="858"/>
      <c r="D60" s="858"/>
      <c r="E60" s="858"/>
    </row>
    <row r="61" spans="1:15">
      <c r="B61" s="858" t="s">
        <v>2108</v>
      </c>
      <c r="C61" s="858"/>
      <c r="D61" s="836"/>
      <c r="E61" s="836"/>
      <c r="F61" s="836"/>
    </row>
    <row r="62" spans="1:15">
      <c r="B62" s="858" t="s">
        <v>2109</v>
      </c>
      <c r="C62" s="858"/>
      <c r="D62" s="858"/>
      <c r="E62" s="858"/>
      <c r="F62" s="858"/>
    </row>
    <row r="63" spans="1:15">
      <c r="B63" s="858" t="s">
        <v>2110</v>
      </c>
      <c r="C63" s="858"/>
      <c r="D63" s="858"/>
      <c r="E63" s="858"/>
      <c r="F63" s="858"/>
    </row>
    <row r="64" spans="1:15">
      <c r="B64" s="858" t="s">
        <v>2111</v>
      </c>
      <c r="C64" s="858"/>
      <c r="D64" s="858"/>
      <c r="E64" s="858"/>
      <c r="F64" s="85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2112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2114</v>
      </c>
      <c r="G11" s="692" t="s">
        <v>2114</v>
      </c>
      <c r="H11" s="692" t="s">
        <v>2114</v>
      </c>
      <c r="I11" s="692" t="s">
        <v>2114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6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2114</v>
      </c>
      <c r="G12" s="692" t="s">
        <v>2114</v>
      </c>
      <c r="H12" s="692" t="s">
        <v>2114</v>
      </c>
      <c r="I12" s="692" t="s">
        <v>2114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2114</v>
      </c>
      <c r="G13" s="692" t="s">
        <v>2114</v>
      </c>
      <c r="H13" s="692" t="s">
        <v>2114</v>
      </c>
      <c r="I13" s="692" t="s">
        <v>2114</v>
      </c>
      <c r="J13" s="583" t="s">
        <v>2116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409</v>
      </c>
      <c r="G14" s="515" t="s">
        <v>2092</v>
      </c>
      <c r="H14" s="702" t="s">
        <v>2117</v>
      </c>
      <c r="I14" s="452" t="s">
        <v>2090</v>
      </c>
      <c r="J14" s="583" t="s">
        <v>2116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409</v>
      </c>
      <c r="G15" s="515" t="s">
        <v>2092</v>
      </c>
      <c r="H15" s="702" t="s">
        <v>2117</v>
      </c>
      <c r="I15" s="452" t="s">
        <v>2118</v>
      </c>
      <c r="J15" s="583" t="s">
        <v>2116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409</v>
      </c>
      <c r="G16" s="515" t="s">
        <v>2092</v>
      </c>
      <c r="H16" s="702" t="s">
        <v>2117</v>
      </c>
      <c r="I16" s="452" t="s">
        <v>2118</v>
      </c>
      <c r="J16" s="583" t="s">
        <v>2119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2121</v>
      </c>
      <c r="G17" s="515" t="s">
        <v>2122</v>
      </c>
      <c r="H17" s="702" t="s">
        <v>2117</v>
      </c>
      <c r="I17" s="452" t="s">
        <v>2009</v>
      </c>
      <c r="J17" s="583" t="s">
        <v>2119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2081</v>
      </c>
      <c r="G18" s="515" t="s">
        <v>2082</v>
      </c>
      <c r="H18" s="703" t="s">
        <v>2028</v>
      </c>
      <c r="I18" s="452" t="s">
        <v>2009</v>
      </c>
      <c r="J18" s="583" t="s">
        <v>2119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2081</v>
      </c>
      <c r="G19" s="515" t="s">
        <v>2123</v>
      </c>
      <c r="H19" s="703" t="s">
        <v>2028</v>
      </c>
      <c r="I19" s="452" t="s">
        <v>2028</v>
      </c>
      <c r="J19" s="583" t="s">
        <v>2119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2081</v>
      </c>
      <c r="G20" s="515" t="s">
        <v>2089</v>
      </c>
      <c r="H20" s="703" t="s">
        <v>2028</v>
      </c>
      <c r="I20" s="452" t="s">
        <v>2028</v>
      </c>
      <c r="J20" s="583" t="s">
        <v>2119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2081</v>
      </c>
      <c r="G21" s="515" t="s">
        <v>2089</v>
      </c>
      <c r="H21" s="703" t="s">
        <v>2028</v>
      </c>
      <c r="I21" s="452" t="s">
        <v>2028</v>
      </c>
      <c r="J21" s="583" t="s">
        <v>2119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2081</v>
      </c>
      <c r="G22" s="452" t="s">
        <v>2089</v>
      </c>
      <c r="H22" s="703" t="s">
        <v>2028</v>
      </c>
      <c r="I22" s="452" t="s">
        <v>2028</v>
      </c>
      <c r="J22" s="583" t="s">
        <v>2119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2081</v>
      </c>
      <c r="G23" s="452" t="s">
        <v>2124</v>
      </c>
      <c r="H23" s="703" t="s">
        <v>2028</v>
      </c>
      <c r="I23" s="452" t="s">
        <v>2125</v>
      </c>
      <c r="J23" s="583" t="s">
        <v>2119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2069</v>
      </c>
      <c r="G24" s="452" t="s">
        <v>1931</v>
      </c>
      <c r="H24" s="452" t="s">
        <v>2118</v>
      </c>
      <c r="I24" s="452" t="s">
        <v>2126</v>
      </c>
      <c r="J24" s="583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2127</v>
      </c>
      <c r="G25" s="452" t="s">
        <v>1931</v>
      </c>
      <c r="H25" s="452" t="s">
        <v>325</v>
      </c>
      <c r="I25" s="452" t="s">
        <v>2126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2128</v>
      </c>
      <c r="G26" s="452" t="s">
        <v>2129</v>
      </c>
      <c r="H26" s="452" t="s">
        <v>325</v>
      </c>
      <c r="I26" s="452" t="s">
        <v>2126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2130</v>
      </c>
      <c r="G27" s="452" t="s">
        <v>2129</v>
      </c>
      <c r="H27" s="452" t="s">
        <v>325</v>
      </c>
      <c r="I27" s="452" t="s">
        <v>2126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2130</v>
      </c>
      <c r="G28" s="452" t="s">
        <v>2129</v>
      </c>
      <c r="H28" s="452" t="s">
        <v>2131</v>
      </c>
      <c r="I28" s="452" t="s">
        <v>2126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2130</v>
      </c>
      <c r="G29" s="452" t="s">
        <v>325</v>
      </c>
      <c r="H29" s="452" t="s">
        <v>2132</v>
      </c>
      <c r="I29" s="452" t="s">
        <v>2133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2130</v>
      </c>
      <c r="G30" s="452" t="s">
        <v>325</v>
      </c>
      <c r="H30" s="452" t="s">
        <v>2134</v>
      </c>
      <c r="I30" s="452" t="s">
        <v>2133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2136</v>
      </c>
      <c r="G31" s="452" t="s">
        <v>325</v>
      </c>
      <c r="H31" s="452" t="s">
        <v>2137</v>
      </c>
      <c r="I31" s="452" t="s">
        <v>2138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2136</v>
      </c>
      <c r="G32" s="452" t="s">
        <v>325</v>
      </c>
      <c r="H32" s="452" t="s">
        <v>2137</v>
      </c>
      <c r="I32" s="452" t="s">
        <v>2140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2141</v>
      </c>
      <c r="G33" s="452" t="s">
        <v>325</v>
      </c>
      <c r="H33" s="452" t="s">
        <v>2142</v>
      </c>
      <c r="I33" s="452" t="s">
        <v>2140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2143</v>
      </c>
      <c r="I34" s="607" t="s">
        <v>2144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2145</v>
      </c>
      <c r="I35" s="607" t="s">
        <v>2146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2147</v>
      </c>
      <c r="I36" s="607" t="s">
        <v>2148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2145</v>
      </c>
      <c r="I37" s="607" t="s">
        <v>2149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2145</v>
      </c>
      <c r="I38" s="607" t="s">
        <v>2150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2145</v>
      </c>
      <c r="I39" s="607" t="s">
        <v>2150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2145</v>
      </c>
      <c r="I40" s="607" t="s">
        <v>2150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2145</v>
      </c>
      <c r="I41" s="607" t="s">
        <v>2150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2151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2152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2153</v>
      </c>
      <c r="F6" s="605" t="s">
        <v>2153</v>
      </c>
      <c r="G6" s="605" t="s">
        <v>2153</v>
      </c>
      <c r="H6" s="605" t="s">
        <v>2153</v>
      </c>
      <c r="I6" s="605" t="s">
        <v>2153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2156</v>
      </c>
      <c r="F11" s="692" t="s">
        <v>2156</v>
      </c>
      <c r="G11" s="692" t="s">
        <v>2156</v>
      </c>
      <c r="H11" s="692" t="s">
        <v>2156</v>
      </c>
      <c r="I11" s="692" t="s">
        <v>2156</v>
      </c>
      <c r="J11" s="458"/>
      <c r="K11" s="459" t="s">
        <v>2155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2156</v>
      </c>
      <c r="F12" s="692" t="s">
        <v>2156</v>
      </c>
      <c r="G12" s="692" t="s">
        <v>2156</v>
      </c>
      <c r="H12" s="692" t="s">
        <v>2156</v>
      </c>
      <c r="I12" s="692" t="s">
        <v>2156</v>
      </c>
      <c r="J12" s="458"/>
      <c r="K12" s="459" t="s">
        <v>2155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2156</v>
      </c>
      <c r="F13" s="692" t="s">
        <v>2156</v>
      </c>
      <c r="G13" s="692" t="s">
        <v>2156</v>
      </c>
      <c r="H13" s="692" t="s">
        <v>2156</v>
      </c>
      <c r="I13" s="692" t="s">
        <v>2156</v>
      </c>
      <c r="J13" s="458"/>
      <c r="K13" s="459" t="s">
        <v>2155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2157</v>
      </c>
      <c r="F14" s="515" t="s">
        <v>2158</v>
      </c>
      <c r="G14" s="515" t="s">
        <v>2158</v>
      </c>
      <c r="H14" s="261" t="s">
        <v>2158</v>
      </c>
      <c r="I14" s="706" t="s">
        <v>2063</v>
      </c>
      <c r="J14" s="458"/>
      <c r="K14" s="459" t="s">
        <v>2155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2157</v>
      </c>
      <c r="F15" s="515" t="s">
        <v>2158</v>
      </c>
      <c r="G15" s="515" t="s">
        <v>2158</v>
      </c>
      <c r="H15" s="261" t="s">
        <v>2158</v>
      </c>
      <c r="I15" s="706" t="s">
        <v>2159</v>
      </c>
      <c r="J15" s="458"/>
      <c r="K15" s="459" t="s">
        <v>2155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2157</v>
      </c>
      <c r="F16" s="515" t="s">
        <v>2158</v>
      </c>
      <c r="G16" s="515" t="s">
        <v>2158</v>
      </c>
      <c r="H16" s="261" t="s">
        <v>2160</v>
      </c>
      <c r="I16" s="706" t="s">
        <v>2159</v>
      </c>
      <c r="J16" s="458"/>
      <c r="K16" s="459" t="s">
        <v>2155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1934</v>
      </c>
      <c r="F17" s="515" t="s">
        <v>2161</v>
      </c>
      <c r="G17" s="515" t="s">
        <v>2162</v>
      </c>
      <c r="H17" s="261" t="s">
        <v>2028</v>
      </c>
      <c r="I17" s="706" t="s">
        <v>2163</v>
      </c>
      <c r="J17" s="458"/>
      <c r="K17" s="459" t="s">
        <v>2155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2164</v>
      </c>
      <c r="F18" s="515" t="s">
        <v>2165</v>
      </c>
      <c r="G18" s="515" t="s">
        <v>2162</v>
      </c>
      <c r="H18" s="704" t="s">
        <v>2166</v>
      </c>
      <c r="I18" s="706" t="s">
        <v>2163</v>
      </c>
      <c r="J18" s="458"/>
      <c r="K18" s="459" t="s">
        <v>2155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2164</v>
      </c>
      <c r="F19" s="515" t="s">
        <v>2165</v>
      </c>
      <c r="G19" s="515" t="s">
        <v>2162</v>
      </c>
      <c r="H19" s="704" t="s">
        <v>2166</v>
      </c>
      <c r="I19" s="706" t="s">
        <v>2163</v>
      </c>
      <c r="J19" s="458"/>
      <c r="K19" s="459" t="s">
        <v>2155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2167</v>
      </c>
      <c r="F20" s="515" t="s">
        <v>2165</v>
      </c>
      <c r="G20" s="515" t="s">
        <v>2162</v>
      </c>
      <c r="H20" s="704" t="s">
        <v>2166</v>
      </c>
      <c r="I20" s="706" t="s">
        <v>2163</v>
      </c>
      <c r="J20" s="458"/>
      <c r="K20" s="459" t="s">
        <v>2155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2168</v>
      </c>
      <c r="F21" s="515" t="s">
        <v>2165</v>
      </c>
      <c r="G21" s="515" t="s">
        <v>2162</v>
      </c>
      <c r="H21" s="704" t="s">
        <v>2166</v>
      </c>
      <c r="I21" s="706" t="s">
        <v>2169</v>
      </c>
      <c r="J21" s="458"/>
      <c r="K21" s="459" t="s">
        <v>2155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2168</v>
      </c>
      <c r="F22" s="515" t="s">
        <v>2170</v>
      </c>
      <c r="G22" s="452" t="s">
        <v>2171</v>
      </c>
      <c r="H22" s="704" t="s">
        <v>191</v>
      </c>
      <c r="I22" s="706" t="s">
        <v>2169</v>
      </c>
      <c r="J22" s="458" t="s">
        <v>1934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2069</v>
      </c>
      <c r="F23" s="515" t="s">
        <v>2172</v>
      </c>
      <c r="G23" s="452" t="s">
        <v>2121</v>
      </c>
      <c r="H23" s="704" t="s">
        <v>191</v>
      </c>
      <c r="I23" s="706" t="s">
        <v>2173</v>
      </c>
      <c r="J23" s="458" t="s">
        <v>1934</v>
      </c>
      <c r="K23" s="459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2069</v>
      </c>
      <c r="F24" s="515" t="s">
        <v>2174</v>
      </c>
      <c r="G24" s="452" t="s">
        <v>2175</v>
      </c>
      <c r="H24" s="704" t="s">
        <v>191</v>
      </c>
      <c r="I24" s="706" t="s">
        <v>2173</v>
      </c>
      <c r="J24" s="458" t="s">
        <v>1934</v>
      </c>
      <c r="K24" s="459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2069</v>
      </c>
      <c r="F25" s="515" t="s">
        <v>2174</v>
      </c>
      <c r="G25" s="452" t="s">
        <v>2175</v>
      </c>
      <c r="H25" s="704" t="s">
        <v>191</v>
      </c>
      <c r="I25" s="706" t="s">
        <v>2117</v>
      </c>
      <c r="J25" s="458" t="s">
        <v>1934</v>
      </c>
      <c r="K25" s="459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2069</v>
      </c>
      <c r="F26" s="515" t="s">
        <v>2121</v>
      </c>
      <c r="G26" s="452" t="s">
        <v>2175</v>
      </c>
      <c r="H26" s="704" t="s">
        <v>191</v>
      </c>
      <c r="I26" s="706" t="s">
        <v>70</v>
      </c>
      <c r="J26" s="458"/>
      <c r="K26" s="459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515" t="s">
        <v>2121</v>
      </c>
      <c r="G27" s="452" t="s">
        <v>2175</v>
      </c>
      <c r="H27" s="704" t="s">
        <v>191</v>
      </c>
      <c r="I27" s="706" t="s">
        <v>2117</v>
      </c>
      <c r="J27" s="458"/>
      <c r="K27" s="459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452" t="s">
        <v>2176</v>
      </c>
      <c r="G28" s="452" t="s">
        <v>2082</v>
      </c>
      <c r="H28" s="704" t="s">
        <v>2114</v>
      </c>
      <c r="I28" s="706" t="s">
        <v>2117</v>
      </c>
      <c r="J28" s="458"/>
      <c r="K28" s="459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1967</v>
      </c>
      <c r="F29" s="452" t="s">
        <v>2176</v>
      </c>
      <c r="G29" s="452" t="s">
        <v>2082</v>
      </c>
      <c r="H29" s="704" t="s">
        <v>2114</v>
      </c>
      <c r="I29" s="706" t="s">
        <v>1939</v>
      </c>
      <c r="J29" s="458"/>
      <c r="K29" s="459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2177</v>
      </c>
      <c r="F30" s="452" t="s">
        <v>2178</v>
      </c>
      <c r="G30" s="452" t="s">
        <v>2082</v>
      </c>
      <c r="H30" s="704" t="s">
        <v>2114</v>
      </c>
      <c r="I30" s="706" t="s">
        <v>2117</v>
      </c>
      <c r="J30" s="458"/>
      <c r="K30" s="459" t="s">
        <v>2155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2177</v>
      </c>
      <c r="F31" s="452" t="s">
        <v>2176</v>
      </c>
      <c r="G31" s="452" t="s">
        <v>2082</v>
      </c>
      <c r="H31" s="704" t="s">
        <v>2114</v>
      </c>
      <c r="I31" s="706" t="s">
        <v>2117</v>
      </c>
      <c r="J31" s="458"/>
      <c r="K31" s="459" t="s">
        <v>2155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1902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2177</v>
      </c>
      <c r="F32" s="452" t="s">
        <v>2176</v>
      </c>
      <c r="G32" s="452" t="s">
        <v>2082</v>
      </c>
      <c r="H32" s="261" t="s">
        <v>2067</v>
      </c>
      <c r="I32" s="706" t="s">
        <v>2117</v>
      </c>
      <c r="J32" s="458"/>
      <c r="K32" s="459" t="s">
        <v>2155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2177</v>
      </c>
      <c r="F33" s="452" t="s">
        <v>356</v>
      </c>
      <c r="G33" s="452" t="s">
        <v>2067</v>
      </c>
      <c r="H33" s="261" t="s">
        <v>2067</v>
      </c>
      <c r="I33" s="706" t="s">
        <v>2117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2179</v>
      </c>
      <c r="F34" s="538" t="s">
        <v>70</v>
      </c>
      <c r="G34" s="538" t="s">
        <v>70</v>
      </c>
      <c r="H34" s="538"/>
      <c r="I34" s="537" t="s">
        <v>2180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2179</v>
      </c>
      <c r="F35" s="353"/>
      <c r="G35" s="350"/>
      <c r="H35" s="538"/>
      <c r="I35" s="537" t="s">
        <v>2180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2179</v>
      </c>
      <c r="F36" s="353"/>
      <c r="G36" s="350"/>
      <c r="H36" s="538"/>
      <c r="I36" s="537" t="s">
        <v>2180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2179</v>
      </c>
      <c r="F37" s="353"/>
      <c r="G37" s="337"/>
      <c r="H37" s="538"/>
      <c r="I37" s="537" t="s">
        <v>2180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2179</v>
      </c>
      <c r="F38" s="274"/>
      <c r="G38" s="337"/>
      <c r="H38" s="559"/>
      <c r="I38" s="537" t="s">
        <v>2180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2179</v>
      </c>
      <c r="F39" s="274"/>
      <c r="G39" s="337"/>
      <c r="H39" s="559"/>
      <c r="I39" s="537" t="s">
        <v>2181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2179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2179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2184</v>
      </c>
      <c r="F11" s="689" t="s">
        <v>2184</v>
      </c>
      <c r="G11" s="689" t="s">
        <v>2184</v>
      </c>
      <c r="H11" s="689" t="s">
        <v>2184</v>
      </c>
      <c r="I11" s="689" t="s">
        <v>2184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9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2184</v>
      </c>
      <c r="F12" s="689" t="s">
        <v>2184</v>
      </c>
      <c r="G12" s="689" t="s">
        <v>2184</v>
      </c>
      <c r="H12" s="689" t="s">
        <v>2184</v>
      </c>
      <c r="I12" s="689" t="s">
        <v>2184</v>
      </c>
      <c r="J12" s="458" t="s">
        <v>886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2184</v>
      </c>
      <c r="F13" s="689" t="s">
        <v>2184</v>
      </c>
      <c r="G13" s="689" t="s">
        <v>2184</v>
      </c>
      <c r="H13" s="689" t="s">
        <v>2184</v>
      </c>
      <c r="I13" s="689" t="s">
        <v>2184</v>
      </c>
      <c r="J13" s="458" t="s">
        <v>886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2185</v>
      </c>
      <c r="F14" s="705" t="s">
        <v>2186</v>
      </c>
      <c r="G14" s="515" t="s">
        <v>2187</v>
      </c>
      <c r="H14" s="452" t="s">
        <v>2126</v>
      </c>
      <c r="I14" s="452" t="s">
        <v>2126</v>
      </c>
      <c r="J14" s="458" t="s">
        <v>886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2185</v>
      </c>
      <c r="F15" s="705" t="s">
        <v>2186</v>
      </c>
      <c r="G15" s="515" t="s">
        <v>2187</v>
      </c>
      <c r="H15" s="452" t="s">
        <v>2126</v>
      </c>
      <c r="I15" s="452" t="s">
        <v>2188</v>
      </c>
      <c r="J15" s="458" t="s">
        <v>886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2185</v>
      </c>
      <c r="F16" s="705" t="s">
        <v>2186</v>
      </c>
      <c r="G16" s="515" t="s">
        <v>2187</v>
      </c>
      <c r="H16" s="452" t="s">
        <v>2126</v>
      </c>
      <c r="I16" s="452" t="s">
        <v>2188</v>
      </c>
      <c r="J16" s="458" t="s">
        <v>886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2185</v>
      </c>
      <c r="F17" s="705" t="s">
        <v>2186</v>
      </c>
      <c r="G17" s="515" t="s">
        <v>2187</v>
      </c>
      <c r="H17" s="561" t="s">
        <v>2189</v>
      </c>
      <c r="I17" s="452" t="s">
        <v>2126</v>
      </c>
      <c r="J17" s="458" t="s">
        <v>886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2190</v>
      </c>
      <c r="F18" s="705" t="s">
        <v>2186</v>
      </c>
      <c r="G18" s="452" t="s">
        <v>1944</v>
      </c>
      <c r="H18" s="261" t="s">
        <v>2028</v>
      </c>
      <c r="I18" s="452" t="s">
        <v>2126</v>
      </c>
      <c r="J18" s="458" t="s">
        <v>886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2190</v>
      </c>
      <c r="F19" s="705" t="s">
        <v>2186</v>
      </c>
      <c r="G19" s="452" t="s">
        <v>2191</v>
      </c>
      <c r="H19" s="261" t="s">
        <v>2028</v>
      </c>
      <c r="I19" s="452" t="s">
        <v>2126</v>
      </c>
      <c r="J19" s="458" t="s">
        <v>886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2190</v>
      </c>
      <c r="F20" s="705" t="s">
        <v>2192</v>
      </c>
      <c r="G20" s="452" t="s">
        <v>2171</v>
      </c>
      <c r="H20" s="261" t="s">
        <v>2028</v>
      </c>
      <c r="I20" s="452" t="s">
        <v>2193</v>
      </c>
      <c r="J20" s="458" t="s">
        <v>886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2190</v>
      </c>
      <c r="F21" s="705" t="s">
        <v>2192</v>
      </c>
      <c r="G21" s="452" t="s">
        <v>2171</v>
      </c>
      <c r="H21" s="561" t="s">
        <v>2189</v>
      </c>
      <c r="I21" s="452" t="s">
        <v>2126</v>
      </c>
      <c r="J21" s="458" t="s">
        <v>886</v>
      </c>
      <c r="K21" s="460" t="s">
        <v>1934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2194</v>
      </c>
      <c r="F22" s="705" t="s">
        <v>2195</v>
      </c>
      <c r="G22" s="452" t="s">
        <v>1984</v>
      </c>
      <c r="H22" s="561" t="s">
        <v>2189</v>
      </c>
      <c r="I22" s="452" t="s">
        <v>2092</v>
      </c>
      <c r="J22" s="458" t="s">
        <v>886</v>
      </c>
      <c r="K22" s="460" t="s">
        <v>1934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2194</v>
      </c>
      <c r="F23" s="705" t="s">
        <v>2196</v>
      </c>
      <c r="G23" s="452" t="s">
        <v>2103</v>
      </c>
      <c r="H23" s="561" t="s">
        <v>2189</v>
      </c>
      <c r="I23" s="452" t="s">
        <v>2015</v>
      </c>
      <c r="J23" s="458" t="s">
        <v>886</v>
      </c>
      <c r="K23" s="460" t="s">
        <v>1934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2194</v>
      </c>
      <c r="F24" s="705" t="s">
        <v>2197</v>
      </c>
      <c r="G24" s="452" t="s">
        <v>577</v>
      </c>
      <c r="H24" s="561" t="s">
        <v>2189</v>
      </c>
      <c r="I24" s="306" t="s">
        <v>2117</v>
      </c>
      <c r="J24" s="458" t="s">
        <v>61</v>
      </c>
      <c r="K24" s="460" t="s">
        <v>1934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2118</v>
      </c>
      <c r="F25" s="705" t="s">
        <v>2197</v>
      </c>
      <c r="G25" s="452" t="s">
        <v>577</v>
      </c>
      <c r="H25" s="561" t="s">
        <v>2189</v>
      </c>
      <c r="I25" s="306" t="s">
        <v>2117</v>
      </c>
      <c r="J25" s="458" t="s">
        <v>1210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2118</v>
      </c>
      <c r="F26" s="705" t="s">
        <v>2198</v>
      </c>
      <c r="G26" s="452" t="s">
        <v>577</v>
      </c>
      <c r="H26" s="561" t="s">
        <v>2189</v>
      </c>
      <c r="I26" s="306" t="s">
        <v>2117</v>
      </c>
      <c r="J26" s="458" t="s">
        <v>1210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2130</v>
      </c>
      <c r="F27" s="694" t="s">
        <v>2199</v>
      </c>
      <c r="G27" s="452" t="s">
        <v>577</v>
      </c>
      <c r="H27" s="561" t="s">
        <v>2117</v>
      </c>
      <c r="I27" s="306" t="s">
        <v>2117</v>
      </c>
      <c r="J27" s="458" t="s">
        <v>1210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694" t="s">
        <v>2200</v>
      </c>
      <c r="G28" s="452" t="s">
        <v>2201</v>
      </c>
      <c r="H28" s="561" t="s">
        <v>2117</v>
      </c>
      <c r="I28" s="306" t="s">
        <v>2117</v>
      </c>
      <c r="J28" s="458" t="s">
        <v>1210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694" t="s">
        <v>2200</v>
      </c>
      <c r="G29" s="452" t="s">
        <v>2201</v>
      </c>
      <c r="H29" s="561" t="s">
        <v>2117</v>
      </c>
      <c r="I29" s="306" t="s">
        <v>2117</v>
      </c>
      <c r="J29" s="458" t="s">
        <v>1210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2202</v>
      </c>
      <c r="F30" s="694" t="s">
        <v>2200</v>
      </c>
      <c r="G30" s="452" t="s">
        <v>2201</v>
      </c>
      <c r="H30" s="561" t="s">
        <v>2117</v>
      </c>
      <c r="I30" s="306" t="s">
        <v>2117</v>
      </c>
      <c r="J30" s="458" t="s">
        <v>1210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2203</v>
      </c>
      <c r="F31" s="694" t="s">
        <v>2200</v>
      </c>
      <c r="G31" s="452" t="s">
        <v>2201</v>
      </c>
      <c r="H31" s="561" t="s">
        <v>2117</v>
      </c>
      <c r="I31" s="306" t="s">
        <v>2117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2203</v>
      </c>
      <c r="F32" s="694" t="s">
        <v>2200</v>
      </c>
      <c r="G32" s="452" t="s">
        <v>251</v>
      </c>
      <c r="H32" s="561" t="s">
        <v>2117</v>
      </c>
      <c r="I32" s="306" t="s">
        <v>2117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2204</v>
      </c>
      <c r="F33" s="694" t="s">
        <v>2200</v>
      </c>
      <c r="G33" s="452" t="s">
        <v>251</v>
      </c>
      <c r="H33" s="561" t="s">
        <v>1991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1866</v>
      </c>
      <c r="M5" s="644" t="s">
        <v>82</v>
      </c>
      <c r="N5" s="442" t="s">
        <v>83</v>
      </c>
      <c r="O5" s="652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2207</v>
      </c>
      <c r="F6" s="282" t="s">
        <v>2207</v>
      </c>
      <c r="G6" s="282" t="s">
        <v>2207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2060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2209</v>
      </c>
      <c r="F11" s="692" t="s">
        <v>2209</v>
      </c>
      <c r="G11" s="692" t="s">
        <v>2209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0</v>
      </c>
      <c r="O11" s="686" t="s">
        <v>2115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2209</v>
      </c>
      <c r="F12" s="692" t="s">
        <v>2209</v>
      </c>
      <c r="G12" s="692" t="s">
        <v>2209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2209</v>
      </c>
      <c r="F13" s="692" t="s">
        <v>2209</v>
      </c>
      <c r="G13" s="692" t="s">
        <v>2209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2210</v>
      </c>
      <c r="F14" s="708" t="s">
        <v>2211</v>
      </c>
      <c r="G14" s="515" t="s">
        <v>2158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2210</v>
      </c>
      <c r="F15" s="708" t="s">
        <v>2211</v>
      </c>
      <c r="G15" s="515" t="s">
        <v>2158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2210</v>
      </c>
      <c r="F16" s="708" t="s">
        <v>2211</v>
      </c>
      <c r="G16" s="515" t="s">
        <v>2158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2210</v>
      </c>
      <c r="F17" s="708" t="s">
        <v>2212</v>
      </c>
      <c r="G17" s="515" t="s">
        <v>2067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2213</v>
      </c>
      <c r="F18" s="708" t="s">
        <v>2212</v>
      </c>
      <c r="G18" s="515" t="s">
        <v>2077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2213</v>
      </c>
      <c r="F19" s="708" t="s">
        <v>2212</v>
      </c>
      <c r="G19" s="515" t="s">
        <v>2077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2213</v>
      </c>
      <c r="F20" s="708" t="s">
        <v>2214</v>
      </c>
      <c r="G20" s="515" t="s">
        <v>2077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2215</v>
      </c>
      <c r="F21" s="708" t="s">
        <v>2214</v>
      </c>
      <c r="G21" s="452" t="s">
        <v>2098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2213</v>
      </c>
      <c r="F22" s="708" t="s">
        <v>2214</v>
      </c>
      <c r="G22" s="452" t="s">
        <v>2098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2217</v>
      </c>
      <c r="F23" s="708" t="s">
        <v>2218</v>
      </c>
      <c r="G23" s="452" t="s">
        <v>2219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2220</v>
      </c>
      <c r="F24" s="708" t="s">
        <v>2221</v>
      </c>
      <c r="G24" s="452" t="s">
        <v>2089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2220</v>
      </c>
      <c r="F25" s="708" t="s">
        <v>2221</v>
      </c>
      <c r="G25" s="452" t="s">
        <v>2089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2043</v>
      </c>
      <c r="F26" s="515" t="s">
        <v>2081</v>
      </c>
      <c r="G26" s="452" t="s">
        <v>2082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2222</v>
      </c>
      <c r="F27" s="452" t="s">
        <v>2221</v>
      </c>
      <c r="G27" s="452" t="s">
        <v>2089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2223</v>
      </c>
      <c r="F28" s="452" t="s">
        <v>56</v>
      </c>
      <c r="G28" s="452" t="s">
        <v>2077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2223</v>
      </c>
      <c r="F29" s="452" t="s">
        <v>2224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2223</v>
      </c>
      <c r="F30" s="452" t="s">
        <v>2224</v>
      </c>
      <c r="G30" s="452" t="s">
        <v>2077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2223</v>
      </c>
      <c r="F31" s="452" t="s">
        <v>2224</v>
      </c>
      <c r="G31" s="452" t="s">
        <v>2077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2225</v>
      </c>
      <c r="F32" s="452" t="s">
        <v>2226</v>
      </c>
      <c r="G32" s="452" t="s">
        <v>2227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2228</v>
      </c>
      <c r="F33" s="452" t="s">
        <v>2226</v>
      </c>
      <c r="G33" s="452" t="s">
        <v>2229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2230</v>
      </c>
      <c r="G34" s="538" t="s">
        <v>2229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2230</v>
      </c>
      <c r="G35" s="538" t="s">
        <v>2229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2230</v>
      </c>
      <c r="G36" s="538" t="s">
        <v>2229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2229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2229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2207</v>
      </c>
      <c r="I6" s="282" t="s">
        <v>2207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2209</v>
      </c>
      <c r="I11" s="692" t="s">
        <v>2209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0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2209</v>
      </c>
      <c r="I12" s="692" t="s">
        <v>2209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2209</v>
      </c>
      <c r="I13" s="692" t="s">
        <v>2209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2158</v>
      </c>
      <c r="I14" s="452" t="s">
        <v>2063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2158</v>
      </c>
      <c r="I15" s="452" t="s">
        <v>2171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2158</v>
      </c>
      <c r="I16" s="452" t="s">
        <v>2063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2158</v>
      </c>
      <c r="I17" s="452" t="s">
        <v>2063</v>
      </c>
      <c r="J17" s="740" t="s">
        <v>216</v>
      </c>
      <c r="K17" s="740" t="s">
        <v>1907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2231</v>
      </c>
      <c r="I18" s="452" t="s">
        <v>2063</v>
      </c>
      <c r="J18" s="740" t="s">
        <v>216</v>
      </c>
      <c r="K18" s="740" t="s">
        <v>1907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2028</v>
      </c>
      <c r="I19" s="452" t="s">
        <v>2063</v>
      </c>
      <c r="J19" s="740" t="s">
        <v>216</v>
      </c>
      <c r="K19" s="740" t="s">
        <v>1907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2028</v>
      </c>
      <c r="I20" s="452" t="s">
        <v>2063</v>
      </c>
      <c r="J20" s="740" t="s">
        <v>216</v>
      </c>
      <c r="K20" s="740" t="s">
        <v>1907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2028</v>
      </c>
      <c r="I21" s="452" t="s">
        <v>2063</v>
      </c>
      <c r="J21" s="740" t="s">
        <v>216</v>
      </c>
      <c r="K21" s="740" t="s">
        <v>1907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2028</v>
      </c>
      <c r="I22" s="452" t="s">
        <v>2063</v>
      </c>
      <c r="J22" s="740" t="s">
        <v>216</v>
      </c>
      <c r="K22" s="740" t="s">
        <v>1907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2189</v>
      </c>
      <c r="I23" s="452" t="s">
        <v>2141</v>
      </c>
      <c r="J23" s="740" t="s">
        <v>216</v>
      </c>
      <c r="K23" s="740" t="s">
        <v>1907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2232</v>
      </c>
      <c r="I24" s="452" t="s">
        <v>2141</v>
      </c>
      <c r="J24" s="740" t="s">
        <v>216</v>
      </c>
      <c r="K24" s="740" t="s">
        <v>1907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2201</v>
      </c>
      <c r="I25" s="452" t="s">
        <v>2141</v>
      </c>
      <c r="J25" s="740" t="s">
        <v>216</v>
      </c>
      <c r="K25" s="740" t="s">
        <v>1907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2201</v>
      </c>
      <c r="I26" s="452" t="s">
        <v>2010</v>
      </c>
      <c r="J26" s="740" t="s">
        <v>216</v>
      </c>
      <c r="K26" s="740" t="s">
        <v>1907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1984</v>
      </c>
      <c r="I27" s="452" t="s">
        <v>2063</v>
      </c>
      <c r="J27" s="740" t="s">
        <v>216</v>
      </c>
      <c r="K27" s="740" t="s">
        <v>1907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2201</v>
      </c>
      <c r="I28" s="452" t="s">
        <v>2063</v>
      </c>
      <c r="J28" s="740" t="s">
        <v>216</v>
      </c>
      <c r="K28" s="740" t="s">
        <v>1907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2189</v>
      </c>
      <c r="I29" s="452" t="s">
        <v>2063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2231</v>
      </c>
      <c r="I30" s="452" t="s">
        <v>2063</v>
      </c>
      <c r="J30" s="740" t="s">
        <v>216</v>
      </c>
      <c r="K30" s="740" t="s">
        <v>1907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2063</v>
      </c>
      <c r="I31" s="452" t="s">
        <v>2063</v>
      </c>
      <c r="J31" s="740" t="s">
        <v>216</v>
      </c>
      <c r="K31" s="740" t="s">
        <v>2233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710" t="s">
        <v>2234</v>
      </c>
      <c r="Q31" s="710" t="s">
        <v>2235</v>
      </c>
      <c r="R31" s="63" t="s">
        <v>2236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2237</v>
      </c>
      <c r="I32" s="452" t="s">
        <v>2063</v>
      </c>
      <c r="J32" s="740" t="s">
        <v>216</v>
      </c>
      <c r="K32" s="740" t="s">
        <v>2233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2237</v>
      </c>
      <c r="I33" s="452" t="s">
        <v>2063</v>
      </c>
      <c r="J33" s="740" t="s">
        <v>216</v>
      </c>
      <c r="K33" s="740" t="s">
        <v>2233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2238</v>
      </c>
      <c r="I34" s="739" t="s">
        <v>2239</v>
      </c>
      <c r="J34" s="740" t="s">
        <v>216</v>
      </c>
      <c r="K34" s="740" t="s">
        <v>2233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2237</v>
      </c>
      <c r="I35" s="739" t="s">
        <v>2239</v>
      </c>
      <c r="J35" s="740" t="s">
        <v>216</v>
      </c>
      <c r="K35" s="740" t="s">
        <v>1907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2240</v>
      </c>
      <c r="I36" s="739" t="s">
        <v>2239</v>
      </c>
      <c r="J36" s="740" t="s">
        <v>216</v>
      </c>
      <c r="K36" s="740" t="s">
        <v>1907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2240</v>
      </c>
      <c r="I37" s="739" t="s">
        <v>2241</v>
      </c>
      <c r="J37" s="740" t="s">
        <v>216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2240</v>
      </c>
      <c r="I38" s="739" t="s">
        <v>2242</v>
      </c>
      <c r="J38" s="740" t="s">
        <v>216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2240</v>
      </c>
      <c r="I39" s="739" t="s">
        <v>2241</v>
      </c>
      <c r="J39" s="740" t="s">
        <v>216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2240</v>
      </c>
      <c r="I40" s="739" t="s">
        <v>2241</v>
      </c>
      <c r="J40" s="740" t="s">
        <v>216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2240</v>
      </c>
      <c r="I41" s="739" t="s">
        <v>2239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2243</v>
      </c>
      <c r="I42" s="739" t="s">
        <v>2239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2239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.6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2245</v>
      </c>
      <c r="F6" s="282" t="s">
        <v>2245</v>
      </c>
      <c r="G6" s="282" t="s">
        <v>2245</v>
      </c>
      <c r="H6" s="282" t="s">
        <v>2245</v>
      </c>
      <c r="I6" s="282" t="s">
        <v>2245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2246</v>
      </c>
      <c r="F11" s="692" t="s">
        <v>2246</v>
      </c>
      <c r="G11" s="692" t="s">
        <v>2246</v>
      </c>
      <c r="H11" s="692" t="s">
        <v>2246</v>
      </c>
      <c r="I11" s="692" t="s">
        <v>2246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9.5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2246</v>
      </c>
      <c r="F12" s="692" t="s">
        <v>2246</v>
      </c>
      <c r="G12" s="692" t="s">
        <v>2246</v>
      </c>
      <c r="H12" s="692" t="s">
        <v>2246</v>
      </c>
      <c r="I12" s="692" t="s">
        <v>2246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2246</v>
      </c>
      <c r="F13" s="692" t="s">
        <v>2246</v>
      </c>
      <c r="G13" s="692" t="s">
        <v>2246</v>
      </c>
      <c r="H13" s="692" t="s">
        <v>2246</v>
      </c>
      <c r="I13" s="692" t="s">
        <v>2246</v>
      </c>
      <c r="J13" s="741" t="s">
        <v>886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251</v>
      </c>
      <c r="F14" s="705" t="s">
        <v>2247</v>
      </c>
      <c r="G14" s="338" t="s">
        <v>2158</v>
      </c>
      <c r="H14" s="658" t="s">
        <v>2063</v>
      </c>
      <c r="I14" s="338" t="s">
        <v>2189</v>
      </c>
      <c r="J14" s="741" t="s">
        <v>886</v>
      </c>
      <c r="K14" s="741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251</v>
      </c>
      <c r="F15" s="705" t="s">
        <v>2248</v>
      </c>
      <c r="G15" s="338" t="s">
        <v>2158</v>
      </c>
      <c r="H15" s="658" t="s">
        <v>2070</v>
      </c>
      <c r="I15" s="338" t="s">
        <v>2189</v>
      </c>
      <c r="J15" s="741" t="s">
        <v>886</v>
      </c>
      <c r="K15" s="741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251</v>
      </c>
      <c r="F16" s="705" t="s">
        <v>2248</v>
      </c>
      <c r="G16" s="338" t="s">
        <v>2249</v>
      </c>
      <c r="H16" s="658" t="s">
        <v>2070</v>
      </c>
      <c r="I16" s="338" t="s">
        <v>2189</v>
      </c>
      <c r="J16" s="741" t="s">
        <v>886</v>
      </c>
      <c r="K16" s="741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251</v>
      </c>
      <c r="F17" s="705" t="s">
        <v>2248</v>
      </c>
      <c r="G17" s="338" t="s">
        <v>2231</v>
      </c>
      <c r="H17" s="658" t="s">
        <v>2065</v>
      </c>
      <c r="I17" s="338" t="s">
        <v>2189</v>
      </c>
      <c r="J17" s="741" t="s">
        <v>886</v>
      </c>
      <c r="K17" s="741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2250</v>
      </c>
      <c r="F18" s="705" t="s">
        <v>2248</v>
      </c>
      <c r="G18" s="306" t="s">
        <v>2158</v>
      </c>
      <c r="H18" s="658" t="s">
        <v>2251</v>
      </c>
      <c r="I18" s="338" t="s">
        <v>2189</v>
      </c>
      <c r="J18" s="741" t="s">
        <v>886</v>
      </c>
      <c r="K18" s="741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2250</v>
      </c>
      <c r="F19" s="705" t="s">
        <v>2248</v>
      </c>
      <c r="G19" s="306" t="s">
        <v>2098</v>
      </c>
      <c r="H19" s="658" t="s">
        <v>2252</v>
      </c>
      <c r="I19" s="338" t="s">
        <v>2189</v>
      </c>
      <c r="J19" s="741" t="s">
        <v>886</v>
      </c>
      <c r="K19" s="741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2250</v>
      </c>
      <c r="F20" s="705" t="s">
        <v>2253</v>
      </c>
      <c r="G20" s="306" t="s">
        <v>2098</v>
      </c>
      <c r="H20" s="658" t="s">
        <v>2252</v>
      </c>
      <c r="I20" s="338" t="s">
        <v>2189</v>
      </c>
      <c r="J20" s="741" t="s">
        <v>886</v>
      </c>
      <c r="K20" s="741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2254</v>
      </c>
      <c r="F21" s="705" t="s">
        <v>2255</v>
      </c>
      <c r="G21" s="338" t="s">
        <v>2011</v>
      </c>
      <c r="H21" s="705" t="s">
        <v>2256</v>
      </c>
      <c r="I21" s="338" t="s">
        <v>2257</v>
      </c>
      <c r="J21" s="741" t="s">
        <v>886</v>
      </c>
      <c r="K21" s="741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2258</v>
      </c>
      <c r="F22" s="705" t="s">
        <v>2259</v>
      </c>
      <c r="G22" s="705" t="s">
        <v>2255</v>
      </c>
      <c r="H22" s="705" t="s">
        <v>2256</v>
      </c>
      <c r="I22" s="338" t="s">
        <v>2257</v>
      </c>
      <c r="J22" s="741" t="s">
        <v>886</v>
      </c>
      <c r="K22" s="741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1947</v>
      </c>
      <c r="F23" s="705" t="s">
        <v>2260</v>
      </c>
      <c r="G23" s="705" t="s">
        <v>2261</v>
      </c>
      <c r="H23" s="705" t="s">
        <v>2262</v>
      </c>
      <c r="I23" s="338" t="s">
        <v>356</v>
      </c>
      <c r="J23" s="741" t="s">
        <v>886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2263</v>
      </c>
      <c r="F24" s="705" t="s">
        <v>2264</v>
      </c>
      <c r="G24" s="705" t="s">
        <v>2265</v>
      </c>
      <c r="H24" s="705" t="s">
        <v>2266</v>
      </c>
      <c r="I24" s="338" t="s">
        <v>245</v>
      </c>
      <c r="J24" s="741" t="s">
        <v>188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2263</v>
      </c>
      <c r="F25" s="705" t="s">
        <v>2264</v>
      </c>
      <c r="G25" s="705" t="s">
        <v>2267</v>
      </c>
      <c r="H25" s="705" t="s">
        <v>2266</v>
      </c>
      <c r="I25" s="338" t="s">
        <v>245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2263</v>
      </c>
      <c r="F26" s="705" t="s">
        <v>2268</v>
      </c>
      <c r="G26" s="338" t="s">
        <v>2263</v>
      </c>
      <c r="H26" s="705" t="s">
        <v>2269</v>
      </c>
      <c r="I26" s="338" t="s">
        <v>245</v>
      </c>
      <c r="J26" s="741" t="s">
        <v>886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2263</v>
      </c>
      <c r="F27" s="705" t="s">
        <v>2270</v>
      </c>
      <c r="G27" s="705" t="s">
        <v>2271</v>
      </c>
      <c r="H27" s="705" t="s">
        <v>2272</v>
      </c>
      <c r="I27" s="338" t="s">
        <v>245</v>
      </c>
      <c r="J27" s="741" t="s">
        <v>886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2263</v>
      </c>
      <c r="F28" s="705" t="s">
        <v>2270</v>
      </c>
      <c r="G28" s="711" t="s">
        <v>2273</v>
      </c>
      <c r="H28" s="705" t="s">
        <v>2274</v>
      </c>
      <c r="I28" s="338" t="s">
        <v>245</v>
      </c>
      <c r="J28" s="741" t="s">
        <v>886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2263</v>
      </c>
      <c r="F29" s="705" t="s">
        <v>2275</v>
      </c>
      <c r="G29" s="712" t="s">
        <v>2273</v>
      </c>
      <c r="H29" s="705" t="s">
        <v>2276</v>
      </c>
      <c r="I29" s="338" t="s">
        <v>245</v>
      </c>
      <c r="J29" s="741" t="s">
        <v>886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2277</v>
      </c>
      <c r="F30" s="694" t="s">
        <v>2278</v>
      </c>
      <c r="G30" s="694" t="s">
        <v>2224</v>
      </c>
      <c r="H30" s="694" t="s">
        <v>2279</v>
      </c>
      <c r="I30" s="306" t="s">
        <v>2280</v>
      </c>
      <c r="J30" s="741" t="s">
        <v>886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2281</v>
      </c>
      <c r="F31" s="306" t="s">
        <v>2282</v>
      </c>
      <c r="G31" s="306" t="s">
        <v>2224</v>
      </c>
      <c r="H31" s="306" t="s">
        <v>2158</v>
      </c>
      <c r="I31" s="694" t="s">
        <v>2283</v>
      </c>
      <c r="J31" s="741" t="s">
        <v>886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6</v>
      </c>
      <c r="O31" s="654"/>
      <c r="P31" s="710" t="s">
        <v>2234</v>
      </c>
      <c r="Q31" s="710" t="s">
        <v>1163</v>
      </c>
      <c r="R31" s="63" t="s">
        <v>2236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2281</v>
      </c>
      <c r="F32" s="306" t="s">
        <v>2282</v>
      </c>
      <c r="G32" s="306" t="s">
        <v>2224</v>
      </c>
      <c r="H32" s="306" t="s">
        <v>2158</v>
      </c>
      <c r="I32" s="694" t="s">
        <v>2283</v>
      </c>
      <c r="J32" s="741" t="s">
        <v>886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2284</v>
      </c>
      <c r="F33" s="306" t="s">
        <v>2282</v>
      </c>
      <c r="G33" s="306" t="s">
        <v>2285</v>
      </c>
      <c r="H33" s="306" t="s">
        <v>2158</v>
      </c>
      <c r="I33" s="694" t="s">
        <v>2286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2287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22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741" t="s">
        <v>2290</v>
      </c>
      <c r="K12" s="741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2291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2130</v>
      </c>
      <c r="F13" s="692" t="s">
        <v>2130</v>
      </c>
      <c r="G13" s="692" t="s">
        <v>2130</v>
      </c>
      <c r="H13" s="692" t="s">
        <v>2130</v>
      </c>
      <c r="I13" s="692" t="s">
        <v>2130</v>
      </c>
      <c r="J13" s="741" t="s">
        <v>2290</v>
      </c>
      <c r="K13" s="741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2164</v>
      </c>
      <c r="F14" s="338" t="s">
        <v>2158</v>
      </c>
      <c r="G14" s="515" t="s">
        <v>2158</v>
      </c>
      <c r="H14" s="694" t="s">
        <v>2292</v>
      </c>
      <c r="I14" s="452" t="s">
        <v>2164</v>
      </c>
      <c r="J14" s="741" t="s">
        <v>2290</v>
      </c>
      <c r="K14" s="741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2164</v>
      </c>
      <c r="F15" s="338" t="s">
        <v>2158</v>
      </c>
      <c r="G15" s="515" t="s">
        <v>2158</v>
      </c>
      <c r="H15" s="694" t="s">
        <v>2292</v>
      </c>
      <c r="I15" s="452" t="s">
        <v>2164</v>
      </c>
      <c r="J15" s="741" t="s">
        <v>2290</v>
      </c>
      <c r="K15" s="741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2164</v>
      </c>
      <c r="F16" s="338" t="s">
        <v>2158</v>
      </c>
      <c r="G16" s="515" t="s">
        <v>2158</v>
      </c>
      <c r="H16" s="705" t="s">
        <v>2293</v>
      </c>
      <c r="I16" s="515" t="s">
        <v>2158</v>
      </c>
      <c r="J16" s="741" t="s">
        <v>947</v>
      </c>
      <c r="K16" s="741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2164</v>
      </c>
      <c r="F17" s="338" t="s">
        <v>70</v>
      </c>
      <c r="G17" s="515" t="s">
        <v>2158</v>
      </c>
      <c r="H17" s="705" t="s">
        <v>2293</v>
      </c>
      <c r="I17" s="515" t="s">
        <v>2158</v>
      </c>
      <c r="J17" s="741" t="s">
        <v>947</v>
      </c>
      <c r="K17" s="741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2189</v>
      </c>
      <c r="F18" s="338" t="s">
        <v>2121</v>
      </c>
      <c r="G18" s="515" t="s">
        <v>2158</v>
      </c>
      <c r="H18" s="693" t="s">
        <v>2294</v>
      </c>
      <c r="I18" s="515" t="s">
        <v>2177</v>
      </c>
      <c r="J18" s="741" t="s">
        <v>947</v>
      </c>
      <c r="K18" s="741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2295</v>
      </c>
      <c r="F19" s="705" t="s">
        <v>2296</v>
      </c>
      <c r="G19" s="452" t="s">
        <v>1944</v>
      </c>
      <c r="H19" s="693" t="s">
        <v>2294</v>
      </c>
      <c r="I19" s="452" t="s">
        <v>2164</v>
      </c>
      <c r="J19" s="741" t="s">
        <v>947</v>
      </c>
      <c r="K19" s="741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2295</v>
      </c>
      <c r="F20" s="705" t="s">
        <v>2296</v>
      </c>
      <c r="G20" s="452" t="s">
        <v>2297</v>
      </c>
      <c r="H20" s="693" t="s">
        <v>2294</v>
      </c>
      <c r="I20" s="515" t="s">
        <v>2177</v>
      </c>
      <c r="J20" s="741" t="s">
        <v>947</v>
      </c>
      <c r="K20" s="741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2295</v>
      </c>
      <c r="F21" s="705" t="s">
        <v>2296</v>
      </c>
      <c r="G21" s="452" t="s">
        <v>2297</v>
      </c>
      <c r="H21" s="703" t="s">
        <v>2028</v>
      </c>
      <c r="I21" s="515" t="s">
        <v>2177</v>
      </c>
      <c r="J21" s="741" t="s">
        <v>947</v>
      </c>
      <c r="K21" s="741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2295</v>
      </c>
      <c r="F22" s="705" t="s">
        <v>2082</v>
      </c>
      <c r="G22" s="452" t="s">
        <v>2297</v>
      </c>
      <c r="H22" s="703" t="s">
        <v>2124</v>
      </c>
      <c r="I22" s="515" t="s">
        <v>2177</v>
      </c>
      <c r="J22" s="741" t="s">
        <v>947</v>
      </c>
      <c r="K22" s="741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2079</v>
      </c>
      <c r="F23" s="338" t="s">
        <v>2089</v>
      </c>
      <c r="G23" s="452" t="s">
        <v>2297</v>
      </c>
      <c r="H23" s="693" t="s">
        <v>2298</v>
      </c>
      <c r="I23" s="515" t="s">
        <v>2177</v>
      </c>
      <c r="J23" s="741" t="s">
        <v>947</v>
      </c>
      <c r="K23" s="741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2299</v>
      </c>
      <c r="F24" s="338" t="s">
        <v>2089</v>
      </c>
      <c r="G24" s="452" t="s">
        <v>2300</v>
      </c>
      <c r="H24" s="693" t="s">
        <v>2298</v>
      </c>
      <c r="I24" s="705" t="s">
        <v>2301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2302</v>
      </c>
      <c r="F25" s="338" t="s">
        <v>1991</v>
      </c>
      <c r="G25" s="515" t="s">
        <v>2303</v>
      </c>
      <c r="H25" s="693" t="s">
        <v>2298</v>
      </c>
      <c r="I25" s="705" t="s">
        <v>2301</v>
      </c>
      <c r="J25" s="741" t="s">
        <v>947</v>
      </c>
      <c r="K25" s="741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2302</v>
      </c>
      <c r="F26" s="338" t="s">
        <v>1991</v>
      </c>
      <c r="G26" s="515" t="s">
        <v>2303</v>
      </c>
      <c r="H26" s="693" t="s">
        <v>2298</v>
      </c>
      <c r="I26" s="705" t="s">
        <v>2301</v>
      </c>
      <c r="J26" s="741" t="s">
        <v>947</v>
      </c>
      <c r="K26" s="741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2304</v>
      </c>
      <c r="F27" s="338" t="s">
        <v>2305</v>
      </c>
      <c r="G27" s="705" t="s">
        <v>2277</v>
      </c>
      <c r="H27" s="515" t="s">
        <v>2306</v>
      </c>
      <c r="I27" s="515" t="s">
        <v>2227</v>
      </c>
      <c r="J27" s="741" t="s">
        <v>947</v>
      </c>
      <c r="K27" s="741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2307</v>
      </c>
      <c r="F28" s="338" t="s">
        <v>2017</v>
      </c>
      <c r="G28" s="705" t="s">
        <v>2308</v>
      </c>
      <c r="H28" s="515" t="s">
        <v>2309</v>
      </c>
      <c r="I28" s="515" t="s">
        <v>2227</v>
      </c>
      <c r="J28" s="741" t="s">
        <v>947</v>
      </c>
      <c r="K28" s="741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2307</v>
      </c>
      <c r="F29" s="338" t="s">
        <v>2129</v>
      </c>
      <c r="G29" s="705" t="s">
        <v>2220</v>
      </c>
      <c r="H29" s="515" t="s">
        <v>2300</v>
      </c>
      <c r="I29" s="515" t="s">
        <v>2227</v>
      </c>
      <c r="J29" s="741" t="s">
        <v>947</v>
      </c>
      <c r="K29" s="741" t="s">
        <v>188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2307</v>
      </c>
      <c r="F30" s="338" t="s">
        <v>2129</v>
      </c>
      <c r="G30" s="705" t="s">
        <v>2310</v>
      </c>
      <c r="H30" s="515" t="s">
        <v>2300</v>
      </c>
      <c r="I30" s="515" t="s">
        <v>2227</v>
      </c>
      <c r="J30" s="741" t="s">
        <v>947</v>
      </c>
      <c r="K30" s="741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2307</v>
      </c>
      <c r="F31" s="338" t="s">
        <v>2129</v>
      </c>
      <c r="G31" s="705" t="s">
        <v>2310</v>
      </c>
      <c r="H31" s="515" t="s">
        <v>2300</v>
      </c>
      <c r="I31" s="515" t="s">
        <v>2227</v>
      </c>
      <c r="J31" s="741" t="s">
        <v>2290</v>
      </c>
      <c r="K31" s="741" t="s">
        <v>2311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2307</v>
      </c>
      <c r="F32" s="338" t="s">
        <v>2129</v>
      </c>
      <c r="G32" s="705" t="s">
        <v>2308</v>
      </c>
      <c r="H32" s="515" t="s">
        <v>2300</v>
      </c>
      <c r="I32" s="515" t="s">
        <v>2312</v>
      </c>
      <c r="J32" s="741" t="s">
        <v>2290</v>
      </c>
      <c r="K32" s="741" t="s">
        <v>2311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2313</v>
      </c>
      <c r="F33" s="338" t="s">
        <v>2129</v>
      </c>
      <c r="G33" s="705" t="s">
        <v>2308</v>
      </c>
      <c r="H33" s="515" t="s">
        <v>2300</v>
      </c>
      <c r="I33" s="743" t="s">
        <v>2314</v>
      </c>
      <c r="J33" s="741" t="s">
        <v>2290</v>
      </c>
      <c r="K33" s="741" t="s">
        <v>2315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2316</v>
      </c>
      <c r="H34" s="538"/>
      <c r="I34" s="744" t="s">
        <v>2317</v>
      </c>
      <c r="J34" s="741" t="s">
        <v>2290</v>
      </c>
      <c r="K34" s="741" t="s">
        <v>2315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2316</v>
      </c>
      <c r="H35" s="538"/>
      <c r="I35" s="744" t="s">
        <v>2317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2316</v>
      </c>
      <c r="H36" s="538"/>
      <c r="I36" s="744" t="s">
        <v>2318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2319</v>
      </c>
      <c r="H37" s="538"/>
      <c r="I37" s="744" t="s">
        <v>2317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2316</v>
      </c>
      <c r="H38" s="559"/>
      <c r="I38" s="744" t="s">
        <v>2317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2316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2316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2316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34" t="s">
        <v>2320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860" t="s">
        <v>2322</v>
      </c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734"/>
    </row>
    <row r="6" spans="2:41" ht="15" customHeight="1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2324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2327</v>
      </c>
      <c r="F11" s="689" t="s">
        <v>2327</v>
      </c>
      <c r="G11" s="689" t="s">
        <v>2327</v>
      </c>
      <c r="H11" s="689" t="s">
        <v>2327</v>
      </c>
      <c r="I11" s="689" t="s">
        <v>2327</v>
      </c>
      <c r="J11" s="741" t="s">
        <v>2328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11.5</v>
      </c>
      <c r="O11" s="686" t="s">
        <v>2115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2327</v>
      </c>
      <c r="F12" s="689" t="s">
        <v>2327</v>
      </c>
      <c r="G12" s="689" t="s">
        <v>2327</v>
      </c>
      <c r="H12" s="689" t="s">
        <v>2327</v>
      </c>
      <c r="I12" s="689" t="s">
        <v>2327</v>
      </c>
      <c r="J12" s="741" t="s">
        <v>2329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2327</v>
      </c>
      <c r="F13" s="689" t="s">
        <v>2327</v>
      </c>
      <c r="G13" s="689" t="s">
        <v>2327</v>
      </c>
      <c r="H13" s="689" t="s">
        <v>2327</v>
      </c>
      <c r="I13" s="689" t="s">
        <v>2327</v>
      </c>
      <c r="J13" s="741" t="s">
        <v>2329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1934</v>
      </c>
      <c r="F14" s="713" t="s">
        <v>2330</v>
      </c>
      <c r="G14" s="713" t="s">
        <v>2327</v>
      </c>
      <c r="H14" s="585" t="s">
        <v>2331</v>
      </c>
      <c r="I14" s="714" t="s">
        <v>2332</v>
      </c>
      <c r="J14" s="741" t="s">
        <v>2329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1934</v>
      </c>
      <c r="F15" s="713" t="s">
        <v>2330</v>
      </c>
      <c r="G15" s="713" t="s">
        <v>2333</v>
      </c>
      <c r="H15" s="585" t="s">
        <v>2331</v>
      </c>
      <c r="I15" s="716" t="s">
        <v>2332</v>
      </c>
      <c r="J15" s="741" t="s">
        <v>2334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1934</v>
      </c>
      <c r="F16" s="713" t="s">
        <v>2330</v>
      </c>
      <c r="G16" s="713" t="s">
        <v>2333</v>
      </c>
      <c r="H16" s="585" t="s">
        <v>2331</v>
      </c>
      <c r="I16" s="716" t="s">
        <v>2332</v>
      </c>
      <c r="J16" s="741" t="s">
        <v>2334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1934</v>
      </c>
      <c r="F17" s="713" t="s">
        <v>2067</v>
      </c>
      <c r="G17" s="713" t="s">
        <v>2333</v>
      </c>
      <c r="H17" s="585" t="s">
        <v>2331</v>
      </c>
      <c r="I17" s="716" t="s">
        <v>2332</v>
      </c>
      <c r="J17" s="741" t="s">
        <v>2334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1934</v>
      </c>
      <c r="F18" s="713" t="s">
        <v>2121</v>
      </c>
      <c r="G18" s="714" t="s">
        <v>2336</v>
      </c>
      <c r="H18" s="585" t="s">
        <v>2070</v>
      </c>
      <c r="I18" s="716" t="s">
        <v>2332</v>
      </c>
      <c r="J18" s="741" t="s">
        <v>2334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2118</v>
      </c>
      <c r="F19" s="713" t="s">
        <v>2121</v>
      </c>
      <c r="G19" s="714" t="s">
        <v>2336</v>
      </c>
      <c r="H19" s="585" t="s">
        <v>2070</v>
      </c>
      <c r="I19" s="716" t="s">
        <v>2332</v>
      </c>
      <c r="J19" s="741" t="s">
        <v>2337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2338</v>
      </c>
      <c r="F20" s="713" t="s">
        <v>2121</v>
      </c>
      <c r="G20" s="714" t="s">
        <v>2336</v>
      </c>
      <c r="H20" s="585" t="s">
        <v>2070</v>
      </c>
      <c r="I20" s="716" t="s">
        <v>2332</v>
      </c>
      <c r="J20" s="741" t="s">
        <v>2334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2339</v>
      </c>
      <c r="F21" s="715" t="s">
        <v>2121</v>
      </c>
      <c r="G21" s="714" t="s">
        <v>2336</v>
      </c>
      <c r="H21" s="585" t="s">
        <v>2070</v>
      </c>
      <c r="I21" s="716" t="s">
        <v>2332</v>
      </c>
      <c r="J21" s="741" t="s">
        <v>2334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2340</v>
      </c>
      <c r="F22" s="715" t="s">
        <v>2341</v>
      </c>
      <c r="G22" s="714" t="s">
        <v>2336</v>
      </c>
      <c r="H22" s="585" t="s">
        <v>2070</v>
      </c>
      <c r="I22" s="716" t="s">
        <v>2342</v>
      </c>
      <c r="J22" s="741" t="s">
        <v>2334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2340</v>
      </c>
      <c r="F23" s="715" t="s">
        <v>2341</v>
      </c>
      <c r="G23" s="716" t="s">
        <v>2343</v>
      </c>
      <c r="H23" s="714" t="s">
        <v>2344</v>
      </c>
      <c r="I23" s="714" t="s">
        <v>2345</v>
      </c>
      <c r="J23" s="741" t="s">
        <v>2326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2340</v>
      </c>
      <c r="F24" s="715" t="s">
        <v>2346</v>
      </c>
      <c r="G24" s="716" t="s">
        <v>2343</v>
      </c>
      <c r="H24" s="714" t="s">
        <v>2344</v>
      </c>
      <c r="I24" s="714" t="s">
        <v>2327</v>
      </c>
      <c r="J24" s="741" t="s">
        <v>2334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2347</v>
      </c>
      <c r="F25" s="713" t="s">
        <v>2305</v>
      </c>
      <c r="G25" s="716" t="s">
        <v>2343</v>
      </c>
      <c r="H25" s="713" t="s">
        <v>1193</v>
      </c>
      <c r="I25" s="713" t="s">
        <v>2303</v>
      </c>
      <c r="J25" s="741" t="s">
        <v>2334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2347</v>
      </c>
      <c r="F26" s="713" t="s">
        <v>2305</v>
      </c>
      <c r="G26" s="716" t="s">
        <v>2343</v>
      </c>
      <c r="H26" s="715" t="s">
        <v>2348</v>
      </c>
      <c r="I26" s="713" t="s">
        <v>356</v>
      </c>
      <c r="J26" s="741" t="s">
        <v>2334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2347</v>
      </c>
      <c r="F27" s="713" t="s">
        <v>2305</v>
      </c>
      <c r="G27" s="713" t="s">
        <v>577</v>
      </c>
      <c r="H27" s="715" t="s">
        <v>2348</v>
      </c>
      <c r="I27" s="713" t="s">
        <v>356</v>
      </c>
      <c r="J27" s="741" t="s">
        <v>2334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 t="s">
        <v>1902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2263</v>
      </c>
      <c r="F28" s="713" t="s">
        <v>2305</v>
      </c>
      <c r="G28" s="713" t="s">
        <v>2221</v>
      </c>
      <c r="H28" s="715" t="s">
        <v>2349</v>
      </c>
      <c r="I28" s="713" t="s">
        <v>356</v>
      </c>
      <c r="J28" s="741" t="s">
        <v>2334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3</v>
      </c>
      <c r="O28" s="287" t="s">
        <v>2350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2263</v>
      </c>
      <c r="F29" s="713" t="s">
        <v>2305</v>
      </c>
      <c r="G29" s="713" t="s">
        <v>2221</v>
      </c>
      <c r="H29" s="715" t="s">
        <v>190</v>
      </c>
      <c r="I29" s="713" t="s">
        <v>356</v>
      </c>
      <c r="J29" s="741" t="s">
        <v>2334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2263</v>
      </c>
      <c r="F30" s="713" t="s">
        <v>2305</v>
      </c>
      <c r="G30" s="713" t="s">
        <v>2230</v>
      </c>
      <c r="H30" s="715" t="s">
        <v>190</v>
      </c>
      <c r="I30" s="713" t="s">
        <v>356</v>
      </c>
      <c r="J30" s="741" t="s">
        <v>2334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2263</v>
      </c>
      <c r="F31" s="713" t="s">
        <v>2305</v>
      </c>
      <c r="G31" s="713" t="s">
        <v>2230</v>
      </c>
      <c r="H31" s="715" t="s">
        <v>190</v>
      </c>
      <c r="I31" s="713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2263</v>
      </c>
      <c r="F32" s="713" t="s">
        <v>2305</v>
      </c>
      <c r="G32" s="713" t="s">
        <v>2230</v>
      </c>
      <c r="H32" s="713" t="s">
        <v>190</v>
      </c>
      <c r="I32" s="713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2263</v>
      </c>
      <c r="F33" s="747" t="s">
        <v>2352</v>
      </c>
      <c r="G33" s="713" t="s">
        <v>2230</v>
      </c>
      <c r="H33" s="713" t="s">
        <v>190</v>
      </c>
      <c r="I33" s="746" t="s">
        <v>2353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2355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F49" s="858" t="s">
        <v>2357</v>
      </c>
      <c r="G49" s="859"/>
      <c r="H49" s="732">
        <v>45522</v>
      </c>
      <c r="I49" t="s">
        <v>2358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376" t="s">
        <v>2002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2360</v>
      </c>
      <c r="F6" s="282" t="s">
        <v>2361</v>
      </c>
      <c r="G6" s="282" t="s">
        <v>2361</v>
      </c>
      <c r="H6" s="282" t="s">
        <v>2361</v>
      </c>
      <c r="I6" s="282" t="s">
        <v>2360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2364</v>
      </c>
      <c r="F11" s="721" t="s">
        <v>2365</v>
      </c>
      <c r="G11" s="721" t="s">
        <v>2365</v>
      </c>
      <c r="H11" s="721" t="s">
        <v>2365</v>
      </c>
      <c r="I11" s="721" t="s">
        <v>2070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20</v>
      </c>
      <c r="O11" s="686" t="s">
        <v>2115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2364</v>
      </c>
      <c r="F12" s="721" t="s">
        <v>2365</v>
      </c>
      <c r="G12" s="721" t="s">
        <v>2365</v>
      </c>
      <c r="H12" s="721" t="s">
        <v>2365</v>
      </c>
      <c r="I12" s="721" t="s">
        <v>2070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2364</v>
      </c>
      <c r="F13" s="721" t="s">
        <v>2365</v>
      </c>
      <c r="G13" s="721" t="s">
        <v>2365</v>
      </c>
      <c r="H13" s="721" t="s">
        <v>2365</v>
      </c>
      <c r="I13" s="721" t="s">
        <v>2070</v>
      </c>
      <c r="J13" s="751" t="s">
        <v>2366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2367</v>
      </c>
      <c r="F14" s="729" t="s">
        <v>2365</v>
      </c>
      <c r="G14" s="735" t="s">
        <v>2282</v>
      </c>
      <c r="H14" s="585" t="s">
        <v>2368</v>
      </c>
      <c r="I14" s="730" t="s">
        <v>2158</v>
      </c>
      <c r="J14" s="751" t="s">
        <v>2366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2369</v>
      </c>
      <c r="F15" s="729" t="s">
        <v>2365</v>
      </c>
      <c r="G15" s="735" t="s">
        <v>2282</v>
      </c>
      <c r="H15" s="585" t="s">
        <v>2370</v>
      </c>
      <c r="I15" s="730" t="s">
        <v>2158</v>
      </c>
      <c r="J15" s="751" t="s">
        <v>2366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2369</v>
      </c>
      <c r="F16" s="729" t="s">
        <v>2365</v>
      </c>
      <c r="G16" s="735" t="s">
        <v>2371</v>
      </c>
      <c r="H16" s="585" t="s">
        <v>2370</v>
      </c>
      <c r="I16" s="730" t="s">
        <v>2158</v>
      </c>
      <c r="J16" s="751" t="s">
        <v>2366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2369</v>
      </c>
      <c r="F17" s="729" t="s">
        <v>2365</v>
      </c>
      <c r="G17" s="735" t="s">
        <v>2371</v>
      </c>
      <c r="H17" s="585" t="s">
        <v>2368</v>
      </c>
      <c r="I17" s="730" t="s">
        <v>2158</v>
      </c>
      <c r="J17" s="751" t="s">
        <v>2366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2369</v>
      </c>
      <c r="F18" s="729" t="s">
        <v>1984</v>
      </c>
      <c r="G18" s="736" t="s">
        <v>2372</v>
      </c>
      <c r="H18" s="585" t="s">
        <v>2368</v>
      </c>
      <c r="I18" s="730" t="s">
        <v>2231</v>
      </c>
      <c r="J18" s="751" t="s">
        <v>2366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2104</v>
      </c>
      <c r="F19" s="729" t="s">
        <v>1984</v>
      </c>
      <c r="G19" s="736" t="s">
        <v>2373</v>
      </c>
      <c r="H19" s="585" t="s">
        <v>2374</v>
      </c>
      <c r="I19" s="730" t="s">
        <v>2189</v>
      </c>
      <c r="J19" s="751" t="s">
        <v>2366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2104</v>
      </c>
      <c r="F20" s="729" t="s">
        <v>1984</v>
      </c>
      <c r="G20" s="736" t="s">
        <v>2375</v>
      </c>
      <c r="H20" s="585" t="s">
        <v>2374</v>
      </c>
      <c r="I20" s="730" t="s">
        <v>2189</v>
      </c>
      <c r="J20" s="751" t="s">
        <v>2366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2104</v>
      </c>
      <c r="F21" s="729" t="s">
        <v>1984</v>
      </c>
      <c r="G21" s="736" t="s">
        <v>2373</v>
      </c>
      <c r="H21" s="585" t="s">
        <v>2374</v>
      </c>
      <c r="I21" s="730" t="s">
        <v>2189</v>
      </c>
      <c r="J21" s="751" t="s">
        <v>2366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2028</v>
      </c>
      <c r="F22" s="729" t="s">
        <v>1984</v>
      </c>
      <c r="G22" s="730" t="s">
        <v>2376</v>
      </c>
      <c r="H22" s="585" t="s">
        <v>2374</v>
      </c>
      <c r="I22" s="736" t="s">
        <v>2377</v>
      </c>
      <c r="J22" s="751" t="s">
        <v>2366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2028</v>
      </c>
      <c r="F23" s="729" t="s">
        <v>56</v>
      </c>
      <c r="G23" s="730" t="s">
        <v>1939</v>
      </c>
      <c r="H23" s="585" t="s">
        <v>2063</v>
      </c>
      <c r="I23" s="736" t="s">
        <v>2377</v>
      </c>
      <c r="J23" s="751" t="s">
        <v>2366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2028</v>
      </c>
      <c r="F24" s="729" t="s">
        <v>56</v>
      </c>
      <c r="G24" s="730" t="s">
        <v>2378</v>
      </c>
      <c r="H24" s="658" t="s">
        <v>2379</v>
      </c>
      <c r="I24" s="736" t="s">
        <v>327</v>
      </c>
      <c r="J24" s="751" t="s">
        <v>2366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2028</v>
      </c>
      <c r="F25" s="729" t="s">
        <v>56</v>
      </c>
      <c r="G25" s="730" t="s">
        <v>2378</v>
      </c>
      <c r="H25" s="658" t="s">
        <v>2379</v>
      </c>
      <c r="I25" s="735" t="s">
        <v>2380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2028</v>
      </c>
      <c r="F26" s="735" t="s">
        <v>2129</v>
      </c>
      <c r="G26" s="730" t="s">
        <v>2378</v>
      </c>
      <c r="H26" s="658" t="s">
        <v>2379</v>
      </c>
      <c r="I26" s="735" t="s">
        <v>2041</v>
      </c>
      <c r="J26" s="751" t="s">
        <v>2366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2028</v>
      </c>
      <c r="F27" s="735" t="s">
        <v>2129</v>
      </c>
      <c r="G27" s="730" t="s">
        <v>2378</v>
      </c>
      <c r="H27" s="658" t="s">
        <v>2379</v>
      </c>
      <c r="I27" s="735" t="s">
        <v>2041</v>
      </c>
      <c r="J27" s="751" t="s">
        <v>2366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2381</v>
      </c>
      <c r="F28" s="735" t="s">
        <v>2129</v>
      </c>
      <c r="G28" s="730" t="s">
        <v>2378</v>
      </c>
      <c r="H28" s="658" t="s">
        <v>2379</v>
      </c>
      <c r="I28" s="735" t="s">
        <v>2041</v>
      </c>
      <c r="J28" s="751" t="s">
        <v>2366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2382</v>
      </c>
      <c r="F29" s="735" t="s">
        <v>2383</v>
      </c>
      <c r="G29" s="730" t="s">
        <v>2378</v>
      </c>
      <c r="H29" s="658" t="s">
        <v>2384</v>
      </c>
      <c r="I29" s="735" t="s">
        <v>2041</v>
      </c>
      <c r="J29" s="751" t="s">
        <v>2366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2382</v>
      </c>
      <c r="F30" s="735" t="s">
        <v>2230</v>
      </c>
      <c r="G30" s="730" t="s">
        <v>2378</v>
      </c>
      <c r="H30" s="658" t="s">
        <v>2384</v>
      </c>
      <c r="I30" s="735" t="s">
        <v>2041</v>
      </c>
      <c r="J30" s="751" t="s">
        <v>2366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2382</v>
      </c>
      <c r="F31" s="735" t="s">
        <v>2383</v>
      </c>
      <c r="G31" s="730" t="s">
        <v>2385</v>
      </c>
      <c r="H31" s="658" t="s">
        <v>2384</v>
      </c>
      <c r="I31" s="735" t="s">
        <v>2041</v>
      </c>
      <c r="J31" s="751" t="s">
        <v>2366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2382</v>
      </c>
      <c r="F32" s="735" t="s">
        <v>2386</v>
      </c>
      <c r="G32" s="730" t="s">
        <v>2387</v>
      </c>
      <c r="H32" s="658" t="s">
        <v>2384</v>
      </c>
      <c r="I32" s="735" t="s">
        <v>2041</v>
      </c>
      <c r="J32" s="751" t="s">
        <v>2366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2382</v>
      </c>
      <c r="F33" s="749" t="s">
        <v>2389</v>
      </c>
      <c r="G33" s="730" t="s">
        <v>1939</v>
      </c>
      <c r="H33" s="750" t="s">
        <v>2390</v>
      </c>
      <c r="I33" s="735" t="s">
        <v>2041</v>
      </c>
      <c r="J33" s="751" t="s">
        <v>2366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2389</v>
      </c>
      <c r="G34" s="723"/>
      <c r="H34" s="750" t="s">
        <v>2390</v>
      </c>
      <c r="I34" s="709" t="s">
        <v>1939</v>
      </c>
      <c r="J34" s="751" t="s">
        <v>2366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2389</v>
      </c>
      <c r="G35" s="622"/>
      <c r="H35" s="750" t="s">
        <v>2390</v>
      </c>
      <c r="I35" s="709" t="s">
        <v>2041</v>
      </c>
      <c r="J35" s="751" t="s">
        <v>2366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2389</v>
      </c>
      <c r="G36" s="622"/>
      <c r="H36" s="750" t="s">
        <v>2390</v>
      </c>
      <c r="I36" s="709" t="s">
        <v>2391</v>
      </c>
      <c r="J36" s="751" t="s">
        <v>2366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2389</v>
      </c>
      <c r="G37" s="699"/>
      <c r="H37" s="750" t="s">
        <v>2390</v>
      </c>
      <c r="I37" s="709"/>
      <c r="J37" s="751" t="s">
        <v>2366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2389</v>
      </c>
      <c r="G38" s="699"/>
      <c r="H38" s="750" t="s">
        <v>2390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2389</v>
      </c>
      <c r="G39" s="698"/>
      <c r="H39" s="750" t="s">
        <v>2390</v>
      </c>
      <c r="I39" s="709"/>
      <c r="J39" s="751" t="s">
        <v>2366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2389</v>
      </c>
      <c r="G40" s="553"/>
      <c r="H40" s="750" t="s">
        <v>2390</v>
      </c>
      <c r="I40" s="709"/>
      <c r="J40" s="751" t="s">
        <v>2366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45529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J51" s="731"/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1866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686" t="s">
        <v>2115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45528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2394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1866</v>
      </c>
      <c r="M5" s="664" t="s">
        <v>82</v>
      </c>
      <c r="N5" s="421" t="s">
        <v>83</v>
      </c>
      <c r="O5" s="664" t="s">
        <v>84</v>
      </c>
      <c r="P5" s="652" t="s">
        <v>2321</v>
      </c>
      <c r="Q5" s="791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2396</v>
      </c>
      <c r="F6" s="752" t="s">
        <v>2396</v>
      </c>
      <c r="G6" s="752" t="s">
        <v>2396</v>
      </c>
      <c r="H6" s="752" t="s">
        <v>2396</v>
      </c>
      <c r="I6" s="752" t="s">
        <v>2396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1955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1955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1926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2189</v>
      </c>
      <c r="F11" s="760" t="s">
        <v>2398</v>
      </c>
      <c r="G11" s="760" t="s">
        <v>2399</v>
      </c>
      <c r="H11" s="760" t="s">
        <v>2398</v>
      </c>
      <c r="I11" s="760" t="s">
        <v>2398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777" t="s">
        <v>2115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2189</v>
      </c>
      <c r="F12" s="760" t="s">
        <v>2398</v>
      </c>
      <c r="G12" s="760" t="s">
        <v>2399</v>
      </c>
      <c r="H12" s="760" t="s">
        <v>2398</v>
      </c>
      <c r="I12" s="760" t="s">
        <v>2398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2189</v>
      </c>
      <c r="F13" s="760" t="s">
        <v>2398</v>
      </c>
      <c r="G13" s="760" t="s">
        <v>2399</v>
      </c>
      <c r="H13" s="760" t="s">
        <v>2398</v>
      </c>
      <c r="I13" s="760" t="s">
        <v>2398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2189</v>
      </c>
      <c r="F14" s="755" t="s">
        <v>2400</v>
      </c>
      <c r="G14" s="755" t="s">
        <v>2081</v>
      </c>
      <c r="H14" s="756" t="s">
        <v>2401</v>
      </c>
      <c r="I14" s="757" t="s">
        <v>2402</v>
      </c>
      <c r="J14" s="758" t="s">
        <v>2403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1926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2189</v>
      </c>
      <c r="F15" s="755" t="s">
        <v>2400</v>
      </c>
      <c r="G15" s="755" t="s">
        <v>2081</v>
      </c>
      <c r="H15" s="756" t="s">
        <v>2401</v>
      </c>
      <c r="I15" s="757" t="s">
        <v>2402</v>
      </c>
      <c r="J15" s="758" t="s">
        <v>2403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2073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2404</v>
      </c>
      <c r="F16" s="755" t="s">
        <v>2400</v>
      </c>
      <c r="G16" s="755" t="s">
        <v>2081</v>
      </c>
      <c r="H16" s="761" t="s">
        <v>2405</v>
      </c>
      <c r="I16" s="757" t="s">
        <v>2402</v>
      </c>
      <c r="J16" s="758" t="s">
        <v>886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2073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2404</v>
      </c>
      <c r="F17" s="755" t="s">
        <v>2400</v>
      </c>
      <c r="G17" s="755" t="s">
        <v>2081</v>
      </c>
      <c r="H17" s="761" t="s">
        <v>2405</v>
      </c>
      <c r="I17" s="757" t="s">
        <v>2402</v>
      </c>
      <c r="J17" s="758" t="s">
        <v>886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2407</v>
      </c>
      <c r="G18" s="757" t="s">
        <v>2300</v>
      </c>
      <c r="H18" s="761" t="s">
        <v>2408</v>
      </c>
      <c r="I18" s="757" t="s">
        <v>2402</v>
      </c>
      <c r="J18" s="758" t="s">
        <v>886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2073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709</v>
      </c>
      <c r="F19" s="755" t="s">
        <v>2407</v>
      </c>
      <c r="G19" s="757" t="s">
        <v>2300</v>
      </c>
      <c r="H19" s="761" t="s">
        <v>2408</v>
      </c>
      <c r="I19" s="757" t="s">
        <v>2409</v>
      </c>
      <c r="J19" s="758" t="s">
        <v>886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709</v>
      </c>
      <c r="F20" s="755" t="s">
        <v>2407</v>
      </c>
      <c r="G20" s="757" t="s">
        <v>2300</v>
      </c>
      <c r="H20" s="761" t="s">
        <v>2410</v>
      </c>
      <c r="I20" s="757" t="s">
        <v>2409</v>
      </c>
      <c r="J20" s="758" t="s">
        <v>886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2070</v>
      </c>
      <c r="F21" s="755" t="s">
        <v>2407</v>
      </c>
      <c r="G21" s="757" t="s">
        <v>2300</v>
      </c>
      <c r="H21" s="761" t="s">
        <v>2410</v>
      </c>
      <c r="I21" s="757" t="s">
        <v>2411</v>
      </c>
      <c r="J21" s="758" t="s">
        <v>886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2404</v>
      </c>
      <c r="F22" s="755" t="s">
        <v>2306</v>
      </c>
      <c r="G22" s="757" t="s">
        <v>2300</v>
      </c>
      <c r="H22" s="761" t="s">
        <v>2412</v>
      </c>
      <c r="I22" s="757" t="s">
        <v>2411</v>
      </c>
      <c r="J22" s="758" t="s">
        <v>886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2404</v>
      </c>
      <c r="F23" s="755" t="s">
        <v>2300</v>
      </c>
      <c r="G23" s="757" t="s">
        <v>2306</v>
      </c>
      <c r="H23" s="761" t="s">
        <v>2412</v>
      </c>
      <c r="I23" s="757" t="s">
        <v>2411</v>
      </c>
      <c r="J23" s="758" t="s">
        <v>886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776" t="s">
        <v>2073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2404</v>
      </c>
      <c r="F24" s="755" t="s">
        <v>2300</v>
      </c>
      <c r="G24" s="757" t="s">
        <v>2300</v>
      </c>
      <c r="H24" s="761" t="s">
        <v>2412</v>
      </c>
      <c r="I24" s="757" t="s">
        <v>2374</v>
      </c>
      <c r="J24" s="758" t="s">
        <v>886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2404</v>
      </c>
      <c r="F25" s="755" t="s">
        <v>2300</v>
      </c>
      <c r="G25" s="757" t="s">
        <v>2300</v>
      </c>
      <c r="H25" s="761" t="s">
        <v>2412</v>
      </c>
      <c r="I25" s="757" t="s">
        <v>2374</v>
      </c>
      <c r="J25" s="758" t="s">
        <v>886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0</v>
      </c>
      <c r="O25" s="776" t="s">
        <v>2413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2404</v>
      </c>
      <c r="F26" s="755" t="s">
        <v>2327</v>
      </c>
      <c r="G26" s="757" t="s">
        <v>2232</v>
      </c>
      <c r="H26" s="761" t="s">
        <v>2412</v>
      </c>
      <c r="I26" s="757" t="s">
        <v>2414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2404</v>
      </c>
      <c r="F27" s="755" t="s">
        <v>2327</v>
      </c>
      <c r="G27" s="757" t="s">
        <v>2232</v>
      </c>
      <c r="H27" s="761" t="s">
        <v>2412</v>
      </c>
      <c r="I27" s="757" t="s">
        <v>2414</v>
      </c>
      <c r="J27" s="758" t="s">
        <v>886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2230</v>
      </c>
      <c r="F28" s="755" t="s">
        <v>2189</v>
      </c>
      <c r="G28" s="757" t="s">
        <v>2232</v>
      </c>
      <c r="H28" s="761" t="s">
        <v>2412</v>
      </c>
      <c r="I28" s="757" t="s">
        <v>2414</v>
      </c>
      <c r="J28" s="758" t="s">
        <v>886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2230</v>
      </c>
      <c r="F29" s="755" t="s">
        <v>2189</v>
      </c>
      <c r="G29" s="757" t="s">
        <v>2232</v>
      </c>
      <c r="H29" s="761" t="s">
        <v>2415</v>
      </c>
      <c r="I29" s="757" t="s">
        <v>2414</v>
      </c>
      <c r="J29" s="758" t="s">
        <v>886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2230</v>
      </c>
      <c r="F30" s="755" t="s">
        <v>2189</v>
      </c>
      <c r="G30" s="757" t="s">
        <v>2232</v>
      </c>
      <c r="H30" s="761" t="s">
        <v>2416</v>
      </c>
      <c r="I30" s="757" t="s">
        <v>2414</v>
      </c>
      <c r="J30" s="758" t="s">
        <v>886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779" t="s">
        <v>1902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2230</v>
      </c>
      <c r="F31" s="755" t="s">
        <v>2189</v>
      </c>
      <c r="G31" s="757" t="s">
        <v>2417</v>
      </c>
      <c r="H31" s="761" t="s">
        <v>2416</v>
      </c>
      <c r="I31" s="757" t="s">
        <v>2414</v>
      </c>
      <c r="J31" s="758" t="s">
        <v>886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2139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2230</v>
      </c>
      <c r="F32" s="755" t="s">
        <v>2368</v>
      </c>
      <c r="G32" s="757" t="s">
        <v>2417</v>
      </c>
      <c r="H32" s="756" t="s">
        <v>2418</v>
      </c>
      <c r="I32" s="757" t="s">
        <v>2414</v>
      </c>
      <c r="J32" s="758" t="s">
        <v>886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1089</v>
      </c>
      <c r="N32" s="418">
        <f>COUNTIF(E7:K44, "*Paul*")/2</f>
        <v>0</v>
      </c>
      <c r="O32" s="787" t="s">
        <v>2388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2230</v>
      </c>
      <c r="F33" s="755" t="s">
        <v>2368</v>
      </c>
      <c r="G33" s="757" t="s">
        <v>2417</v>
      </c>
      <c r="H33" s="756" t="s">
        <v>2418</v>
      </c>
      <c r="I33" s="757" t="s">
        <v>2414</v>
      </c>
      <c r="J33" s="758" t="s">
        <v>886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1934</v>
      </c>
      <c r="H34" s="763"/>
      <c r="I34" s="764"/>
      <c r="J34" s="758" t="s">
        <v>2403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1934</v>
      </c>
      <c r="H35" s="763"/>
      <c r="I35" s="764"/>
      <c r="J35" s="758" t="s">
        <v>2403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45536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1955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22</v>
      </c>
      <c r="O10" s="803" t="s">
        <v>2115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2420</v>
      </c>
      <c r="F11" s="760" t="s">
        <v>2420</v>
      </c>
      <c r="G11" s="760" t="s">
        <v>2420</v>
      </c>
      <c r="H11" s="760" t="s">
        <v>2420</v>
      </c>
      <c r="I11" s="760" t="s">
        <v>2161</v>
      </c>
      <c r="J11" s="458" t="s">
        <v>2116</v>
      </c>
      <c r="K11" s="458" t="s">
        <v>886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2420</v>
      </c>
      <c r="F12" s="760" t="s">
        <v>2420</v>
      </c>
      <c r="G12" s="760" t="s">
        <v>2420</v>
      </c>
      <c r="H12" s="760" t="s">
        <v>2420</v>
      </c>
      <c r="I12" s="760" t="s">
        <v>2161</v>
      </c>
      <c r="J12" s="458" t="s">
        <v>2116</v>
      </c>
      <c r="K12" s="458" t="s">
        <v>886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2420</v>
      </c>
      <c r="F13" s="760" t="s">
        <v>2420</v>
      </c>
      <c r="G13" s="760" t="s">
        <v>2420</v>
      </c>
      <c r="H13" s="760" t="s">
        <v>2420</v>
      </c>
      <c r="I13" s="760" t="s">
        <v>2161</v>
      </c>
      <c r="J13" s="458" t="s">
        <v>2116</v>
      </c>
      <c r="K13" s="458" t="s">
        <v>886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2189</v>
      </c>
      <c r="F14" s="515" t="s">
        <v>2422</v>
      </c>
      <c r="G14" s="515" t="s">
        <v>2420</v>
      </c>
      <c r="H14" s="261" t="s">
        <v>2423</v>
      </c>
      <c r="I14" s="452" t="s">
        <v>2424</v>
      </c>
      <c r="J14" s="458" t="s">
        <v>2116</v>
      </c>
      <c r="K14" s="458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2189</v>
      </c>
      <c r="F15" s="515" t="s">
        <v>2422</v>
      </c>
      <c r="G15" s="515" t="s">
        <v>56</v>
      </c>
      <c r="H15" s="261" t="s">
        <v>2425</v>
      </c>
      <c r="I15" s="452" t="s">
        <v>2424</v>
      </c>
      <c r="J15" s="458" t="s">
        <v>2116</v>
      </c>
      <c r="K15" s="45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2422</v>
      </c>
      <c r="F16" s="515" t="s">
        <v>2422</v>
      </c>
      <c r="G16" s="515" t="s">
        <v>56</v>
      </c>
      <c r="H16" s="261" t="s">
        <v>2425</v>
      </c>
      <c r="I16" s="452" t="s">
        <v>2424</v>
      </c>
      <c r="J16" s="458" t="s">
        <v>2116</v>
      </c>
      <c r="K16" s="45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2422</v>
      </c>
      <c r="F17" s="515" t="s">
        <v>2422</v>
      </c>
      <c r="G17" s="515" t="s">
        <v>56</v>
      </c>
      <c r="H17" s="261" t="s">
        <v>2426</v>
      </c>
      <c r="I17" s="452" t="s">
        <v>2427</v>
      </c>
      <c r="J17" s="458" t="s">
        <v>886</v>
      </c>
      <c r="K17" s="45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2221</v>
      </c>
      <c r="F18" s="515" t="s">
        <v>190</v>
      </c>
      <c r="G18" s="452" t="s">
        <v>1175</v>
      </c>
      <c r="H18" s="261" t="s">
        <v>2426</v>
      </c>
      <c r="I18" s="452" t="s">
        <v>70</v>
      </c>
      <c r="J18" s="458" t="s">
        <v>886</v>
      </c>
      <c r="K18" s="45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2221</v>
      </c>
      <c r="F19" s="515" t="s">
        <v>190</v>
      </c>
      <c r="G19" s="452" t="s">
        <v>1175</v>
      </c>
      <c r="H19" s="261" t="s">
        <v>2426</v>
      </c>
      <c r="I19" s="452" t="s">
        <v>2400</v>
      </c>
      <c r="J19" s="458" t="s">
        <v>886</v>
      </c>
      <c r="K19" s="45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2221</v>
      </c>
      <c r="F20" s="515" t="s">
        <v>190</v>
      </c>
      <c r="G20" s="452" t="s">
        <v>1175</v>
      </c>
      <c r="H20" s="561" t="s">
        <v>2426</v>
      </c>
      <c r="I20" s="452" t="s">
        <v>2400</v>
      </c>
      <c r="J20" s="458" t="s">
        <v>886</v>
      </c>
      <c r="K20" s="45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2306</v>
      </c>
      <c r="G21" s="452" t="s">
        <v>1175</v>
      </c>
      <c r="H21" s="561" t="s">
        <v>2365</v>
      </c>
      <c r="I21" s="452" t="s">
        <v>2400</v>
      </c>
      <c r="J21" s="458" t="s">
        <v>886</v>
      </c>
      <c r="K21" s="45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2429</v>
      </c>
      <c r="G22" s="452" t="s">
        <v>2246</v>
      </c>
      <c r="H22" s="561" t="s">
        <v>2365</v>
      </c>
      <c r="I22" s="452" t="s">
        <v>2400</v>
      </c>
      <c r="J22" s="458" t="s">
        <v>886</v>
      </c>
      <c r="K22" s="45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2221</v>
      </c>
      <c r="F23" s="705" t="s">
        <v>2430</v>
      </c>
      <c r="G23" s="694" t="s">
        <v>2024</v>
      </c>
      <c r="H23" s="782" t="s">
        <v>2431</v>
      </c>
      <c r="I23" s="694" t="s">
        <v>2432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2433</v>
      </c>
      <c r="F24" s="705" t="s">
        <v>2430</v>
      </c>
      <c r="G24" s="694" t="s">
        <v>2024</v>
      </c>
      <c r="H24" s="782" t="s">
        <v>2431</v>
      </c>
      <c r="I24" s="694" t="s">
        <v>2434</v>
      </c>
      <c r="J24" s="458" t="s">
        <v>886</v>
      </c>
      <c r="K24" s="45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2433</v>
      </c>
      <c r="F25" s="705" t="s">
        <v>2430</v>
      </c>
      <c r="G25" s="694" t="s">
        <v>2024</v>
      </c>
      <c r="H25" s="782" t="s">
        <v>2431</v>
      </c>
      <c r="I25" s="694" t="s">
        <v>2434</v>
      </c>
      <c r="J25" s="458" t="s">
        <v>886</v>
      </c>
      <c r="K25" s="45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2136</v>
      </c>
      <c r="F26" s="452" t="s">
        <v>367</v>
      </c>
      <c r="G26" s="452" t="s">
        <v>2024</v>
      </c>
      <c r="H26" s="561" t="s">
        <v>2365</v>
      </c>
      <c r="I26" s="452" t="s">
        <v>2090</v>
      </c>
      <c r="J26" s="458" t="s">
        <v>886</v>
      </c>
      <c r="K26" s="45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0</v>
      </c>
      <c r="O26" s="802" t="s">
        <v>1955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2136</v>
      </c>
      <c r="F27" s="452" t="s">
        <v>367</v>
      </c>
      <c r="G27" s="452" t="s">
        <v>2024</v>
      </c>
      <c r="H27" s="561" t="s">
        <v>2365</v>
      </c>
      <c r="I27" s="452" t="s">
        <v>2327</v>
      </c>
      <c r="J27" s="458" t="s">
        <v>886</v>
      </c>
      <c r="K27" s="458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2136</v>
      </c>
      <c r="F28" s="452" t="s">
        <v>190</v>
      </c>
      <c r="G28" s="452" t="s">
        <v>2024</v>
      </c>
      <c r="H28" s="781" t="s">
        <v>2435</v>
      </c>
      <c r="I28" s="452" t="s">
        <v>2327</v>
      </c>
      <c r="J28" s="458" t="s">
        <v>886</v>
      </c>
      <c r="K28" s="45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1220</v>
      </c>
      <c r="F29" s="452" t="s">
        <v>190</v>
      </c>
      <c r="G29" s="452" t="s">
        <v>56</v>
      </c>
      <c r="H29" s="781" t="s">
        <v>2435</v>
      </c>
      <c r="I29" s="452" t="s">
        <v>2436</v>
      </c>
      <c r="J29" s="458" t="s">
        <v>886</v>
      </c>
      <c r="K29" s="45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1220</v>
      </c>
      <c r="F30" s="452" t="s">
        <v>190</v>
      </c>
      <c r="G30" s="452" t="s">
        <v>56</v>
      </c>
      <c r="H30" s="781" t="s">
        <v>2435</v>
      </c>
      <c r="I30" s="306" t="s">
        <v>2437</v>
      </c>
      <c r="J30" s="458" t="s">
        <v>886</v>
      </c>
      <c r="K30" s="458" t="s">
        <v>886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1220</v>
      </c>
      <c r="F31" s="452" t="s">
        <v>190</v>
      </c>
      <c r="G31" s="452" t="s">
        <v>2024</v>
      </c>
      <c r="H31" s="781" t="s">
        <v>2435</v>
      </c>
      <c r="I31" s="306" t="s">
        <v>2437</v>
      </c>
      <c r="J31" s="458" t="s">
        <v>886</v>
      </c>
      <c r="K31" s="458" t="s">
        <v>886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1220</v>
      </c>
      <c r="F32" s="452" t="s">
        <v>190</v>
      </c>
      <c r="G32" s="452" t="s">
        <v>2024</v>
      </c>
      <c r="H32" s="781" t="s">
        <v>2435</v>
      </c>
      <c r="I32" s="306" t="s">
        <v>2024</v>
      </c>
      <c r="J32" s="458" t="s">
        <v>886</v>
      </c>
      <c r="K32" s="458" t="s">
        <v>886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1220</v>
      </c>
      <c r="F33" s="452" t="s">
        <v>190</v>
      </c>
      <c r="G33" s="452" t="s">
        <v>56</v>
      </c>
      <c r="H33" s="781" t="s">
        <v>2435</v>
      </c>
      <c r="I33" s="306" t="s">
        <v>2024</v>
      </c>
      <c r="J33" s="458" t="s">
        <v>886</v>
      </c>
      <c r="K33" s="458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2357</v>
      </c>
      <c r="H49" s="577">
        <v>45543</v>
      </c>
      <c r="I49" t="s">
        <v>2358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ht="15" customHeight="1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ht="15" customHeight="1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ht="15" customHeight="1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20.5</v>
      </c>
      <c r="O10" s="803" t="s">
        <v>2115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1220</v>
      </c>
      <c r="H11" s="760" t="s">
        <v>1220</v>
      </c>
      <c r="I11" s="760" t="s">
        <v>1220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516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1220</v>
      </c>
      <c r="H12" s="760" t="s">
        <v>1220</v>
      </c>
      <c r="I12" s="760" t="s">
        <v>1220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1220</v>
      </c>
      <c r="H13" s="760" t="s">
        <v>1220</v>
      </c>
      <c r="I13" s="760" t="s">
        <v>1220</v>
      </c>
      <c r="J13" s="458" t="s">
        <v>2119</v>
      </c>
      <c r="K13" s="459" t="s">
        <v>886</v>
      </c>
      <c r="L13" s="61"/>
      <c r="M13" s="646" t="s">
        <v>65</v>
      </c>
      <c r="N13" s="326">
        <f>COUNTIF(E7:K44, "*Michael*")/2</f>
        <v>0</v>
      </c>
      <c r="O13" s="802" t="s">
        <v>2073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1957</v>
      </c>
      <c r="H14" s="811" t="s">
        <v>2440</v>
      </c>
      <c r="I14" s="811" t="s">
        <v>2440</v>
      </c>
      <c r="J14" s="583" t="s">
        <v>2119</v>
      </c>
      <c r="K14" s="459" t="s">
        <v>886</v>
      </c>
      <c r="L14" s="61"/>
      <c r="M14" s="646" t="s">
        <v>66</v>
      </c>
      <c r="N14" s="326">
        <f>SUM(COUNTIFS(E7:K43, "*Maxwell*"))/2</f>
        <v>0</v>
      </c>
      <c r="O14" s="802" t="s">
        <v>2073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1957</v>
      </c>
      <c r="H15" s="811" t="s">
        <v>2441</v>
      </c>
      <c r="I15" s="811" t="s">
        <v>2420</v>
      </c>
      <c r="J15" s="583" t="s">
        <v>2119</v>
      </c>
      <c r="K15" s="459" t="s">
        <v>886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2442</v>
      </c>
      <c r="H16" s="811" t="s">
        <v>2441</v>
      </c>
      <c r="I16" s="811" t="s">
        <v>2420</v>
      </c>
      <c r="J16" s="583" t="s">
        <v>2119</v>
      </c>
      <c r="K16" s="459" t="s">
        <v>886</v>
      </c>
      <c r="L16" s="61"/>
      <c r="M16" s="646" t="s">
        <v>68</v>
      </c>
      <c r="N16" s="326">
        <f>COUNTIF(E7:K44, "*Shaun*")/2</f>
        <v>0</v>
      </c>
      <c r="O16" s="802" t="s">
        <v>2073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2443</v>
      </c>
      <c r="H17" s="811" t="s">
        <v>2441</v>
      </c>
      <c r="I17" s="811" t="s">
        <v>2420</v>
      </c>
      <c r="J17" s="583" t="s">
        <v>2119</v>
      </c>
      <c r="K17" s="459" t="s">
        <v>886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2444</v>
      </c>
      <c r="H18" s="703" t="s">
        <v>2445</v>
      </c>
      <c r="I18" s="452" t="s">
        <v>2070</v>
      </c>
      <c r="J18" s="583" t="s">
        <v>2446</v>
      </c>
      <c r="K18" s="459" t="s">
        <v>886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1934</v>
      </c>
      <c r="G19" s="694" t="s">
        <v>2444</v>
      </c>
      <c r="H19" s="703" t="s">
        <v>2441</v>
      </c>
      <c r="I19" s="452" t="s">
        <v>2070</v>
      </c>
      <c r="J19" s="583" t="s">
        <v>2446</v>
      </c>
      <c r="K19" s="459" t="s">
        <v>886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1934</v>
      </c>
      <c r="G20" s="694" t="s">
        <v>2306</v>
      </c>
      <c r="H20" s="703" t="s">
        <v>2447</v>
      </c>
      <c r="I20" s="452" t="s">
        <v>2070</v>
      </c>
      <c r="J20" s="583" t="s">
        <v>2448</v>
      </c>
      <c r="K20" s="459" t="s">
        <v>886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1934</v>
      </c>
      <c r="G21" s="694" t="s">
        <v>2306</v>
      </c>
      <c r="H21" s="703" t="s">
        <v>2447</v>
      </c>
      <c r="I21" s="452" t="s">
        <v>2070</v>
      </c>
      <c r="J21" s="583" t="s">
        <v>2448</v>
      </c>
      <c r="K21" s="459" t="s">
        <v>886</v>
      </c>
      <c r="L21" s="61"/>
      <c r="M21" s="646" t="s">
        <v>229</v>
      </c>
      <c r="N21" s="327">
        <f>COUNTIF(E7:K44, "*Foo*")/2</f>
        <v>0</v>
      </c>
      <c r="O21" s="802" t="s">
        <v>2073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1934</v>
      </c>
      <c r="G22" s="694" t="s">
        <v>2306</v>
      </c>
      <c r="H22" s="703" t="s">
        <v>2400</v>
      </c>
      <c r="I22" s="452" t="s">
        <v>2400</v>
      </c>
      <c r="J22" s="583" t="s">
        <v>2448</v>
      </c>
      <c r="K22" s="459" t="s">
        <v>886</v>
      </c>
      <c r="L22" s="61"/>
      <c r="M22" s="646" t="s">
        <v>1934</v>
      </c>
      <c r="N22" s="327">
        <f>COUNTIF(E7:K44, "*Ivan*")/2</f>
        <v>15</v>
      </c>
      <c r="O22" s="802" t="s">
        <v>1955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1931</v>
      </c>
      <c r="H23" s="703" t="s">
        <v>2400</v>
      </c>
      <c r="I23" s="452" t="s">
        <v>2400</v>
      </c>
      <c r="J23" s="583" t="s">
        <v>2448</v>
      </c>
      <c r="K23" s="459" t="s">
        <v>886</v>
      </c>
      <c r="L23" s="61"/>
      <c r="M23" s="646" t="s">
        <v>1941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2449</v>
      </c>
      <c r="H24" s="703" t="s">
        <v>304</v>
      </c>
      <c r="I24" s="452" t="s">
        <v>2400</v>
      </c>
      <c r="J24" s="583" t="s">
        <v>2448</v>
      </c>
      <c r="K24" s="608"/>
      <c r="L24" s="61"/>
      <c r="M24" s="650" t="s">
        <v>1943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2450</v>
      </c>
      <c r="H25" s="703" t="s">
        <v>304</v>
      </c>
      <c r="I25" s="452" t="s">
        <v>2400</v>
      </c>
      <c r="J25" s="583" t="s">
        <v>789</v>
      </c>
      <c r="K25" s="583" t="s">
        <v>2119</v>
      </c>
      <c r="L25" s="61"/>
      <c r="M25" s="650" t="s">
        <v>1987</v>
      </c>
      <c r="N25" s="654">
        <f>COUNTIF(E7:K44, "*Heng*")/2</f>
        <v>0</v>
      </c>
      <c r="O25" s="801" t="s">
        <v>1902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2450</v>
      </c>
      <c r="H26" s="703" t="s">
        <v>304</v>
      </c>
      <c r="I26" s="452" t="s">
        <v>2451</v>
      </c>
      <c r="J26" s="583" t="s">
        <v>2448</v>
      </c>
      <c r="K26" s="583" t="s">
        <v>2119</v>
      </c>
      <c r="L26" s="61"/>
      <c r="M26" s="646" t="s">
        <v>2043</v>
      </c>
      <c r="N26" s="654">
        <f>COUNTIF(E7:K44, "*Phay*")/2</f>
        <v>0</v>
      </c>
      <c r="O26" s="802" t="s">
        <v>1902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2450</v>
      </c>
      <c r="H27" s="703" t="s">
        <v>304</v>
      </c>
      <c r="I27" s="452" t="s">
        <v>2451</v>
      </c>
      <c r="J27" s="583" t="s">
        <v>2448</v>
      </c>
      <c r="K27" s="460" t="s">
        <v>1934</v>
      </c>
      <c r="L27" s="61"/>
      <c r="M27" s="650" t="s">
        <v>2135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2452</v>
      </c>
      <c r="H28" s="703" t="s">
        <v>2453</v>
      </c>
      <c r="I28" s="452" t="s">
        <v>2451</v>
      </c>
      <c r="J28" s="583" t="s">
        <v>2448</v>
      </c>
      <c r="K28" s="460" t="s">
        <v>1934</v>
      </c>
      <c r="L28" s="61"/>
      <c r="M28" s="646" t="s">
        <v>2139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2452</v>
      </c>
      <c r="H29" s="703" t="s">
        <v>56</v>
      </c>
      <c r="I29" s="452" t="s">
        <v>2451</v>
      </c>
      <c r="J29" s="583" t="s">
        <v>2448</v>
      </c>
      <c r="K29" s="460" t="s">
        <v>1934</v>
      </c>
      <c r="L29" s="61"/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2454</v>
      </c>
      <c r="H30" s="703" t="s">
        <v>56</v>
      </c>
      <c r="I30" s="452" t="s">
        <v>2451</v>
      </c>
      <c r="J30" s="583" t="s">
        <v>188</v>
      </c>
      <c r="K30" s="460" t="s">
        <v>1934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2452</v>
      </c>
      <c r="H31" s="703" t="s">
        <v>56</v>
      </c>
      <c r="I31" s="452" t="s">
        <v>2451</v>
      </c>
      <c r="J31" s="583" t="s">
        <v>2448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2454</v>
      </c>
      <c r="H32" s="703" t="s">
        <v>56</v>
      </c>
      <c r="I32" s="452" t="s">
        <v>2451</v>
      </c>
      <c r="J32" s="583" t="s">
        <v>2448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2454</v>
      </c>
      <c r="H33" s="703" t="s">
        <v>56</v>
      </c>
      <c r="I33" s="452" t="s">
        <v>2455</v>
      </c>
      <c r="J33" s="583" t="s">
        <v>2448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2456</v>
      </c>
      <c r="J34" s="583" t="s">
        <v>2448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45550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1902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2439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2459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2300</v>
      </c>
      <c r="F11" s="760" t="s">
        <v>2417</v>
      </c>
      <c r="G11" s="760" t="s">
        <v>2417</v>
      </c>
      <c r="H11" s="760" t="s">
        <v>2417</v>
      </c>
      <c r="I11" s="760" t="s">
        <v>2417</v>
      </c>
      <c r="J11" s="458" t="s">
        <v>2460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2300</v>
      </c>
      <c r="F12" s="760" t="s">
        <v>2417</v>
      </c>
      <c r="G12" s="760" t="s">
        <v>2417</v>
      </c>
      <c r="H12" s="760" t="s">
        <v>2417</v>
      </c>
      <c r="I12" s="760" t="s">
        <v>2417</v>
      </c>
      <c r="J12" s="458" t="s">
        <v>2460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2300</v>
      </c>
      <c r="F13" s="760" t="s">
        <v>2417</v>
      </c>
      <c r="G13" s="760" t="s">
        <v>2417</v>
      </c>
      <c r="H13" s="760" t="s">
        <v>2417</v>
      </c>
      <c r="I13" s="760" t="s">
        <v>2417</v>
      </c>
      <c r="J13" s="458" t="s">
        <v>2460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2461</v>
      </c>
      <c r="F14" s="705" t="s">
        <v>2462</v>
      </c>
      <c r="G14" s="515" t="s">
        <v>1934</v>
      </c>
      <c r="H14" s="515" t="s">
        <v>2424</v>
      </c>
      <c r="I14" s="452" t="s">
        <v>2463</v>
      </c>
      <c r="J14" s="458" t="s">
        <v>2460</v>
      </c>
      <c r="K14" s="460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2461</v>
      </c>
      <c r="F15" s="705" t="s">
        <v>2462</v>
      </c>
      <c r="G15" s="515" t="s">
        <v>1934</v>
      </c>
      <c r="H15" s="452" t="s">
        <v>2464</v>
      </c>
      <c r="I15" s="452" t="s">
        <v>2465</v>
      </c>
      <c r="J15" s="458" t="s">
        <v>2460</v>
      </c>
      <c r="K15" s="460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2461</v>
      </c>
      <c r="F16" s="705" t="s">
        <v>2466</v>
      </c>
      <c r="G16" s="515" t="s">
        <v>2118</v>
      </c>
      <c r="H16" s="452" t="s">
        <v>2464</v>
      </c>
      <c r="I16" s="452" t="s">
        <v>2465</v>
      </c>
      <c r="J16" s="458" t="s">
        <v>2460</v>
      </c>
      <c r="K16" s="460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2461</v>
      </c>
      <c r="F17" s="705" t="s">
        <v>2466</v>
      </c>
      <c r="G17" s="515" t="s">
        <v>2118</v>
      </c>
      <c r="H17" s="452" t="s">
        <v>2464</v>
      </c>
      <c r="I17" s="452" t="s">
        <v>2465</v>
      </c>
      <c r="J17" s="458" t="s">
        <v>2460</v>
      </c>
      <c r="K17" s="460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2299</v>
      </c>
      <c r="F18" s="705" t="s">
        <v>2089</v>
      </c>
      <c r="G18" s="452" t="s">
        <v>2467</v>
      </c>
      <c r="H18" s="452" t="s">
        <v>2468</v>
      </c>
      <c r="I18" s="452" t="s">
        <v>110</v>
      </c>
      <c r="J18" s="458" t="s">
        <v>2460</v>
      </c>
      <c r="K18" s="460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2299</v>
      </c>
      <c r="F19" s="705" t="s">
        <v>2089</v>
      </c>
      <c r="G19" s="452" t="s">
        <v>2469</v>
      </c>
      <c r="H19" s="561" t="s">
        <v>2470</v>
      </c>
      <c r="I19" s="452" t="s">
        <v>110</v>
      </c>
      <c r="J19" s="458" t="s">
        <v>2460</v>
      </c>
      <c r="K19" s="460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2299</v>
      </c>
      <c r="F20" s="705" t="s">
        <v>2118</v>
      </c>
      <c r="G20" s="452" t="s">
        <v>2432</v>
      </c>
      <c r="H20" s="561" t="s">
        <v>2189</v>
      </c>
      <c r="I20" s="452" t="s">
        <v>2471</v>
      </c>
      <c r="J20" s="458" t="s">
        <v>2460</v>
      </c>
      <c r="K20" s="460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2299</v>
      </c>
      <c r="F21" s="705" t="s">
        <v>2118</v>
      </c>
      <c r="G21" s="452" t="s">
        <v>2432</v>
      </c>
      <c r="H21" s="561" t="s">
        <v>2189</v>
      </c>
      <c r="I21" s="452" t="s">
        <v>2472</v>
      </c>
      <c r="J21" s="458" t="s">
        <v>2460</v>
      </c>
      <c r="K21" s="460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2299</v>
      </c>
      <c r="F22" s="705" t="s">
        <v>2118</v>
      </c>
      <c r="G22" s="452" t="s">
        <v>2473</v>
      </c>
      <c r="H22" s="561" t="s">
        <v>2189</v>
      </c>
      <c r="I22" s="452" t="s">
        <v>2474</v>
      </c>
      <c r="J22" s="458" t="s">
        <v>2460</v>
      </c>
      <c r="K22" s="460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2475</v>
      </c>
      <c r="F23" s="705" t="s">
        <v>2118</v>
      </c>
      <c r="G23" s="452" t="s">
        <v>2476</v>
      </c>
      <c r="H23" s="561" t="s">
        <v>2189</v>
      </c>
      <c r="I23" s="452" t="s">
        <v>2474</v>
      </c>
      <c r="J23" s="458"/>
      <c r="K23" s="460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0</v>
      </c>
      <c r="O23" s="802" t="s">
        <v>2477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2478</v>
      </c>
      <c r="F24" s="705" t="s">
        <v>2081</v>
      </c>
      <c r="G24" s="452" t="s">
        <v>2451</v>
      </c>
      <c r="H24" s="452" t="s">
        <v>1934</v>
      </c>
      <c r="I24" s="452" t="s">
        <v>2479</v>
      </c>
      <c r="J24" s="458" t="s">
        <v>2460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2480</v>
      </c>
      <c r="F25" s="705" t="s">
        <v>2481</v>
      </c>
      <c r="G25" s="452" t="s">
        <v>2451</v>
      </c>
      <c r="H25" s="561" t="s">
        <v>2286</v>
      </c>
      <c r="I25" s="452" t="s">
        <v>2479</v>
      </c>
      <c r="J25" s="458" t="s">
        <v>2460</v>
      </c>
      <c r="K25" s="460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2480</v>
      </c>
      <c r="F26" s="694" t="s">
        <v>2482</v>
      </c>
      <c r="G26" s="452" t="s">
        <v>2451</v>
      </c>
      <c r="H26" s="561" t="s">
        <v>230</v>
      </c>
      <c r="I26" s="452" t="s">
        <v>2483</v>
      </c>
      <c r="J26" s="458" t="s">
        <v>2460</v>
      </c>
      <c r="K26" s="460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2480</v>
      </c>
      <c r="F27" s="694" t="s">
        <v>2482</v>
      </c>
      <c r="G27" s="452" t="s">
        <v>2398</v>
      </c>
      <c r="H27" s="561" t="s">
        <v>230</v>
      </c>
      <c r="I27" s="452" t="s">
        <v>2483</v>
      </c>
      <c r="J27" s="458" t="s">
        <v>2460</v>
      </c>
      <c r="K27" s="460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2484</v>
      </c>
      <c r="F28" s="694" t="s">
        <v>2485</v>
      </c>
      <c r="G28" s="452" t="s">
        <v>2398</v>
      </c>
      <c r="H28" s="561" t="s">
        <v>230</v>
      </c>
      <c r="I28" s="452" t="s">
        <v>2139</v>
      </c>
      <c r="J28" s="458" t="s">
        <v>2460</v>
      </c>
      <c r="K28" s="460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2484</v>
      </c>
      <c r="F29" s="694" t="s">
        <v>2485</v>
      </c>
      <c r="G29" s="452" t="s">
        <v>2486</v>
      </c>
      <c r="H29" s="452" t="s">
        <v>2282</v>
      </c>
      <c r="I29" s="452" t="s">
        <v>2139</v>
      </c>
      <c r="J29" s="458" t="s">
        <v>2460</v>
      </c>
      <c r="K29" s="460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2484</v>
      </c>
      <c r="F30" s="694" t="s">
        <v>2485</v>
      </c>
      <c r="G30" s="452" t="s">
        <v>2486</v>
      </c>
      <c r="H30" s="452" t="s">
        <v>2282</v>
      </c>
      <c r="I30" s="452" t="s">
        <v>2282</v>
      </c>
      <c r="J30" s="458" t="s">
        <v>2460</v>
      </c>
      <c r="K30" s="460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2484</v>
      </c>
      <c r="F31" s="694" t="s">
        <v>2485</v>
      </c>
      <c r="G31" s="452" t="s">
        <v>2486</v>
      </c>
      <c r="H31" s="452" t="s">
        <v>2282</v>
      </c>
      <c r="I31" s="452" t="s">
        <v>2282</v>
      </c>
      <c r="J31" s="458" t="s">
        <v>2460</v>
      </c>
      <c r="K31" s="460" t="s">
        <v>886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2487</v>
      </c>
      <c r="F32" s="694" t="s">
        <v>2485</v>
      </c>
      <c r="G32" s="452" t="s">
        <v>2486</v>
      </c>
      <c r="H32" s="452" t="s">
        <v>2282</v>
      </c>
      <c r="I32" s="452" t="s">
        <v>2282</v>
      </c>
      <c r="J32" s="458" t="s">
        <v>2460</v>
      </c>
      <c r="K32" s="460" t="s">
        <v>886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2487</v>
      </c>
      <c r="F33" s="694" t="s">
        <v>2485</v>
      </c>
      <c r="G33" s="452" t="s">
        <v>2486</v>
      </c>
      <c r="H33" s="452" t="s">
        <v>2282</v>
      </c>
      <c r="I33" s="452" t="s">
        <v>110</v>
      </c>
      <c r="J33" s="458" t="s">
        <v>2460</v>
      </c>
      <c r="K33" s="460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45557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2002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1902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2459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0</v>
      </c>
      <c r="O10" s="803" t="s">
        <v>2115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338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516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338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338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2073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2489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2073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2489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2489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2073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2489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229</v>
      </c>
      <c r="N21" s="327">
        <f>COUNTIF(E7:K44, "*Foo*")/2</f>
        <v>0</v>
      </c>
      <c r="O21" s="802" t="s">
        <v>2073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1934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515"/>
      <c r="G23" s="452"/>
      <c r="H23" s="282"/>
      <c r="I23" s="452"/>
      <c r="J23" s="458"/>
      <c r="K23" s="460"/>
      <c r="L23" s="61"/>
      <c r="M23" s="646" t="s">
        <v>1941</v>
      </c>
      <c r="N23" s="326">
        <f>COUNTIF(E7:K44, "*Lucas*")/2</f>
        <v>0</v>
      </c>
      <c r="O23" s="802" t="s">
        <v>2477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515"/>
      <c r="G24" s="452"/>
      <c r="H24" s="282"/>
      <c r="I24" s="452"/>
      <c r="J24" s="458"/>
      <c r="K24" s="460"/>
      <c r="L24" s="61"/>
      <c r="M24" s="650" t="s">
        <v>1943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2494</v>
      </c>
      <c r="F25" s="515"/>
      <c r="G25" s="452"/>
      <c r="H25" s="282"/>
      <c r="I25" s="452"/>
      <c r="J25" s="458"/>
      <c r="K25" s="460"/>
      <c r="L25" s="61"/>
      <c r="M25" s="650" t="s">
        <v>1987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2494</v>
      </c>
      <c r="F26" s="515"/>
      <c r="G26" s="452"/>
      <c r="H26" s="282"/>
      <c r="I26" s="452"/>
      <c r="J26" s="458"/>
      <c r="K26" s="460"/>
      <c r="L26" s="61"/>
      <c r="M26" s="646" t="s">
        <v>2043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2494</v>
      </c>
      <c r="F27" s="452"/>
      <c r="G27" s="452"/>
      <c r="H27" s="282"/>
      <c r="I27" s="452"/>
      <c r="J27" s="458"/>
      <c r="K27" s="460"/>
      <c r="L27" s="61"/>
      <c r="M27" s="650" t="s">
        <v>2135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2495</v>
      </c>
      <c r="F28" s="452"/>
      <c r="G28" s="452"/>
      <c r="H28" s="282"/>
      <c r="I28" s="306"/>
      <c r="J28" s="458"/>
      <c r="K28" s="460"/>
      <c r="L28" s="61"/>
      <c r="M28" s="646" t="s">
        <v>2139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2496</v>
      </c>
      <c r="F29" s="452"/>
      <c r="G29" s="452"/>
      <c r="H29" s="282"/>
      <c r="I29" s="306"/>
      <c r="J29" s="458"/>
      <c r="K29" s="460"/>
      <c r="L29" s="61"/>
      <c r="M29" s="651" t="s">
        <v>1089</v>
      </c>
      <c r="N29" s="334">
        <f>COUNTIF(E7:K44, "*Paul*")/2</f>
        <v>0</v>
      </c>
      <c r="O29" s="804" t="s">
        <v>2388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45564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H5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36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245</v>
      </c>
      <c r="G11" s="760" t="s">
        <v>245</v>
      </c>
      <c r="H11" s="760" t="s">
        <v>245</v>
      </c>
      <c r="I11" s="760" t="s">
        <v>245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2060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245</v>
      </c>
      <c r="G12" s="760" t="s">
        <v>245</v>
      </c>
      <c r="H12" s="760" t="s">
        <v>245</v>
      </c>
      <c r="I12" s="760" t="s">
        <v>245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245</v>
      </c>
      <c r="G13" s="760" t="s">
        <v>245</v>
      </c>
      <c r="H13" s="760" t="s">
        <v>245</v>
      </c>
      <c r="I13" s="760" t="s">
        <v>245</v>
      </c>
      <c r="J13" s="458" t="s">
        <v>2501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237</v>
      </c>
      <c r="G14" s="708" t="s">
        <v>190</v>
      </c>
      <c r="H14" s="694" t="s">
        <v>2502</v>
      </c>
      <c r="I14" s="706" t="s">
        <v>2503</v>
      </c>
      <c r="J14" s="458" t="s">
        <v>2501</v>
      </c>
      <c r="K14" s="459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2504</v>
      </c>
      <c r="G15" s="708" t="s">
        <v>2505</v>
      </c>
      <c r="H15" s="694" t="s">
        <v>2506</v>
      </c>
      <c r="I15" s="706" t="s">
        <v>2503</v>
      </c>
      <c r="J15" s="458" t="s">
        <v>2501</v>
      </c>
      <c r="K15" s="459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2504</v>
      </c>
      <c r="G16" s="708" t="s">
        <v>2505</v>
      </c>
      <c r="H16" s="694" t="s">
        <v>2506</v>
      </c>
      <c r="I16" s="706" t="s">
        <v>2507</v>
      </c>
      <c r="J16" s="458" t="s">
        <v>2501</v>
      </c>
      <c r="K16" s="459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2135</v>
      </c>
      <c r="G17" s="708" t="s">
        <v>2505</v>
      </c>
      <c r="H17" s="694" t="s">
        <v>2506</v>
      </c>
      <c r="I17" s="706" t="s">
        <v>2508</v>
      </c>
      <c r="J17" s="458" t="s">
        <v>2501</v>
      </c>
      <c r="K17" s="459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2413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2509</v>
      </c>
      <c r="G18" s="708" t="s">
        <v>2505</v>
      </c>
      <c r="H18" s="694" t="s">
        <v>2506</v>
      </c>
      <c r="I18" s="706" t="s">
        <v>1934</v>
      </c>
      <c r="J18" s="458" t="s">
        <v>2501</v>
      </c>
      <c r="K18" s="459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2510</v>
      </c>
      <c r="G19" s="708" t="s">
        <v>2505</v>
      </c>
      <c r="H19" s="694" t="s">
        <v>2511</v>
      </c>
      <c r="I19" s="706" t="s">
        <v>2512</v>
      </c>
      <c r="J19" s="458" t="s">
        <v>2501</v>
      </c>
      <c r="K19" s="459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2513</v>
      </c>
      <c r="G20" s="708" t="s">
        <v>2505</v>
      </c>
      <c r="H20" s="694" t="s">
        <v>2514</v>
      </c>
      <c r="I20" s="706" t="s">
        <v>2512</v>
      </c>
      <c r="J20" s="458" t="s">
        <v>2501</v>
      </c>
      <c r="K20" s="459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1233</v>
      </c>
      <c r="G21" s="708" t="s">
        <v>2024</v>
      </c>
      <c r="H21" s="694" t="s">
        <v>2515</v>
      </c>
      <c r="I21" s="706" t="s">
        <v>2512</v>
      </c>
      <c r="J21" s="458" t="s">
        <v>2516</v>
      </c>
      <c r="K21" s="459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1934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2118</v>
      </c>
      <c r="G22" s="708" t="s">
        <v>2517</v>
      </c>
      <c r="H22" s="694" t="s">
        <v>2518</v>
      </c>
      <c r="I22" s="706" t="s">
        <v>2519</v>
      </c>
      <c r="J22" s="458" t="s">
        <v>2516</v>
      </c>
      <c r="K22" s="459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2413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2520</v>
      </c>
      <c r="G23" s="706" t="s">
        <v>2521</v>
      </c>
      <c r="H23" s="694" t="s">
        <v>2522</v>
      </c>
      <c r="I23" s="706" t="s">
        <v>2519</v>
      </c>
      <c r="J23" s="458" t="s">
        <v>2501</v>
      </c>
      <c r="K23" s="459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2413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2523</v>
      </c>
      <c r="G24" s="706" t="s">
        <v>2524</v>
      </c>
      <c r="H24" s="694" t="s">
        <v>2522</v>
      </c>
      <c r="I24" s="706" t="s">
        <v>2519</v>
      </c>
      <c r="J24" s="458" t="s">
        <v>2119</v>
      </c>
      <c r="K24" s="459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1987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2525</v>
      </c>
      <c r="G25" s="706" t="s">
        <v>2524</v>
      </c>
      <c r="H25" s="694" t="s">
        <v>2526</v>
      </c>
      <c r="I25" s="706" t="s">
        <v>2417</v>
      </c>
      <c r="J25" s="458" t="s">
        <v>2104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2043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2525</v>
      </c>
      <c r="G26" s="706" t="s">
        <v>2527</v>
      </c>
      <c r="H26" s="694" t="s">
        <v>2528</v>
      </c>
      <c r="I26" s="706" t="s">
        <v>2529</v>
      </c>
      <c r="J26" s="458" t="s">
        <v>2530</v>
      </c>
      <c r="K26" s="459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2135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2525</v>
      </c>
      <c r="G27" s="706" t="s">
        <v>2524</v>
      </c>
      <c r="H27" s="694" t="s">
        <v>2531</v>
      </c>
      <c r="I27" s="706" t="s">
        <v>2512</v>
      </c>
      <c r="J27" s="458" t="s">
        <v>2532</v>
      </c>
      <c r="K27" s="459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2523</v>
      </c>
      <c r="G28" s="706" t="s">
        <v>2533</v>
      </c>
      <c r="H28" s="694" t="s">
        <v>2534</v>
      </c>
      <c r="I28" s="706" t="s">
        <v>2535</v>
      </c>
      <c r="J28" s="458" t="s">
        <v>2532</v>
      </c>
      <c r="K28" s="459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2523</v>
      </c>
      <c r="G29" s="706" t="s">
        <v>2536</v>
      </c>
      <c r="H29" s="694" t="s">
        <v>2537</v>
      </c>
      <c r="I29" s="706" t="s">
        <v>2538</v>
      </c>
      <c r="J29" s="458" t="s">
        <v>2532</v>
      </c>
      <c r="K29" s="459" t="s">
        <v>188</v>
      </c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2539</v>
      </c>
      <c r="G30" s="706" t="s">
        <v>2540</v>
      </c>
      <c r="H30" s="694" t="s">
        <v>2541</v>
      </c>
      <c r="I30" s="706" t="s">
        <v>2542</v>
      </c>
      <c r="J30" s="458" t="s">
        <v>2532</v>
      </c>
      <c r="K30" s="459" t="s">
        <v>188</v>
      </c>
      <c r="L30" s="61"/>
      <c r="M30" s="199"/>
      <c r="N30" s="812">
        <f>SUM(N6:N28)</f>
        <v>321.5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2543</v>
      </c>
      <c r="G31" s="706" t="s">
        <v>2540</v>
      </c>
      <c r="H31" s="694" t="s">
        <v>2544</v>
      </c>
      <c r="I31" s="706" t="s">
        <v>2545</v>
      </c>
      <c r="J31" s="458" t="s">
        <v>2532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2543</v>
      </c>
      <c r="G32" s="706" t="s">
        <v>2546</v>
      </c>
      <c r="H32" s="694" t="s">
        <v>2547</v>
      </c>
      <c r="I32" s="706" t="s">
        <v>2545</v>
      </c>
      <c r="J32" s="458" t="s">
        <v>2532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2532</v>
      </c>
      <c r="K33" s="459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2532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324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2476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2476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45565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24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2563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2429</v>
      </c>
      <c r="F11" s="760" t="s">
        <v>2429</v>
      </c>
      <c r="G11" s="760" t="s">
        <v>2429</v>
      </c>
      <c r="H11" s="760" t="s">
        <v>2429</v>
      </c>
      <c r="I11" s="760" t="s">
        <v>2429</v>
      </c>
      <c r="J11" s="583" t="s">
        <v>188</v>
      </c>
      <c r="K11" s="583" t="s">
        <v>188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2429</v>
      </c>
      <c r="F12" s="760" t="s">
        <v>2429</v>
      </c>
      <c r="G12" s="760" t="s">
        <v>2429</v>
      </c>
      <c r="H12" s="760" t="s">
        <v>2429</v>
      </c>
      <c r="I12" s="760" t="s">
        <v>2429</v>
      </c>
      <c r="J12" s="583" t="s">
        <v>188</v>
      </c>
      <c r="K12" s="583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2429</v>
      </c>
      <c r="F13" s="760" t="s">
        <v>2429</v>
      </c>
      <c r="G13" s="760" t="s">
        <v>2429</v>
      </c>
      <c r="H13" s="760" t="s">
        <v>2429</v>
      </c>
      <c r="I13" s="760" t="s">
        <v>2429</v>
      </c>
      <c r="J13" s="583" t="s">
        <v>188</v>
      </c>
      <c r="K13" s="583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2427</v>
      </c>
      <c r="F14" s="515" t="s">
        <v>2564</v>
      </c>
      <c r="G14" s="515" t="s">
        <v>2282</v>
      </c>
      <c r="H14" s="703" t="s">
        <v>2282</v>
      </c>
      <c r="I14" s="452" t="s">
        <v>2282</v>
      </c>
      <c r="J14" s="583" t="s">
        <v>188</v>
      </c>
      <c r="K14" s="583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2427</v>
      </c>
      <c r="F15" s="515" t="s">
        <v>2564</v>
      </c>
      <c r="G15" s="515" t="s">
        <v>110</v>
      </c>
      <c r="H15" s="703" t="s">
        <v>1927</v>
      </c>
      <c r="I15" s="452" t="s">
        <v>2565</v>
      </c>
      <c r="J15" s="583" t="s">
        <v>188</v>
      </c>
      <c r="K15" s="583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2564</v>
      </c>
      <c r="G16" s="515" t="s">
        <v>110</v>
      </c>
      <c r="H16" s="703" t="s">
        <v>1927</v>
      </c>
      <c r="I16" s="452" t="s">
        <v>2566</v>
      </c>
      <c r="J16" s="583" t="s">
        <v>188</v>
      </c>
      <c r="K16" s="583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2567</v>
      </c>
      <c r="G17" s="515" t="s">
        <v>2473</v>
      </c>
      <c r="H17" s="703" t="s">
        <v>1927</v>
      </c>
      <c r="I17" s="452" t="s">
        <v>110</v>
      </c>
      <c r="J17" s="583" t="s">
        <v>188</v>
      </c>
      <c r="K17" s="583" t="s">
        <v>188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2473</v>
      </c>
      <c r="H18" s="585" t="s">
        <v>2568</v>
      </c>
      <c r="I18" s="452" t="s">
        <v>110</v>
      </c>
      <c r="J18" s="583" t="s">
        <v>188</v>
      </c>
      <c r="K18" s="583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 t="s">
        <v>188</v>
      </c>
      <c r="K19" s="583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 t="s">
        <v>188</v>
      </c>
      <c r="K20" s="583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 t="s">
        <v>188</v>
      </c>
      <c r="K21" s="583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 t="s">
        <v>188</v>
      </c>
      <c r="K22" s="583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 t="s">
        <v>188</v>
      </c>
      <c r="K24" s="583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2418</v>
      </c>
      <c r="F25" s="515" t="s">
        <v>2572</v>
      </c>
      <c r="G25" s="452" t="s">
        <v>1954</v>
      </c>
      <c r="H25" s="585" t="s">
        <v>2404</v>
      </c>
      <c r="I25" s="452" t="s">
        <v>2566</v>
      </c>
      <c r="J25" s="583" t="s">
        <v>188</v>
      </c>
      <c r="K25" s="583" t="s">
        <v>188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2580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2139</v>
      </c>
      <c r="G26" s="452" t="s">
        <v>1583</v>
      </c>
      <c r="H26" s="585" t="s">
        <v>2581</v>
      </c>
      <c r="I26" s="452" t="s">
        <v>2582</v>
      </c>
      <c r="J26" s="583" t="s">
        <v>188</v>
      </c>
      <c r="K26" s="583" t="s">
        <v>188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2418</v>
      </c>
      <c r="F27" s="452" t="s">
        <v>2583</v>
      </c>
      <c r="G27" s="452" t="s">
        <v>1583</v>
      </c>
      <c r="H27" s="585" t="s">
        <v>2581</v>
      </c>
      <c r="I27" s="452" t="s">
        <v>2582</v>
      </c>
      <c r="J27" s="583" t="s">
        <v>188</v>
      </c>
      <c r="K27" s="583" t="s">
        <v>188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452" t="s">
        <v>2583</v>
      </c>
      <c r="G28" s="452" t="s">
        <v>2584</v>
      </c>
      <c r="H28" s="452" t="s">
        <v>2585</v>
      </c>
      <c r="I28" s="452" t="s">
        <v>269</v>
      </c>
      <c r="J28" s="583" t="s">
        <v>188</v>
      </c>
      <c r="K28" s="583" t="s">
        <v>188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 t="s">
        <v>188</v>
      </c>
      <c r="K29" s="583" t="s">
        <v>188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 t="s">
        <v>188</v>
      </c>
      <c r="K30" s="583" t="s">
        <v>188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1233</v>
      </c>
      <c r="G31" s="452" t="s">
        <v>2589</v>
      </c>
      <c r="H31" s="452" t="s">
        <v>2590</v>
      </c>
      <c r="I31" s="452" t="s">
        <v>2591</v>
      </c>
      <c r="J31" s="583" t="s">
        <v>188</v>
      </c>
      <c r="K31" s="583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 t="s">
        <v>188</v>
      </c>
      <c r="K32" s="583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 t="s">
        <v>188</v>
      </c>
      <c r="K33" s="583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 t="s">
        <v>188</v>
      </c>
      <c r="K35" s="583" t="s">
        <v>188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 t="s">
        <v>188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 t="s">
        <v>188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 t="s">
        <v>188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3" t="s">
        <v>188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3" t="s">
        <v>188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3" t="s">
        <v>188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45571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10" zoomScale="115" zoomScaleNormal="115" workbookViewId="0">
      <selection activeCell="K37" sqref="K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2060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2257</v>
      </c>
      <c r="F11" s="707" t="s">
        <v>2257</v>
      </c>
      <c r="G11" s="707" t="s">
        <v>2257</v>
      </c>
      <c r="H11" s="707" t="s">
        <v>2257</v>
      </c>
      <c r="I11" s="707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2257</v>
      </c>
      <c r="F12" s="707" t="s">
        <v>2257</v>
      </c>
      <c r="G12" s="707" t="s">
        <v>2257</v>
      </c>
      <c r="H12" s="707" t="s">
        <v>2257</v>
      </c>
      <c r="I12" s="707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2257</v>
      </c>
      <c r="F13" s="707" t="s">
        <v>2257</v>
      </c>
      <c r="G13" s="707" t="s">
        <v>2257</v>
      </c>
      <c r="H13" s="707" t="s">
        <v>2257</v>
      </c>
      <c r="I13" s="707" t="s">
        <v>2257</v>
      </c>
      <c r="J13" s="458" t="s">
        <v>404</v>
      </c>
      <c r="K13" s="458" t="s">
        <v>404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2440</v>
      </c>
      <c r="G14" s="515" t="s">
        <v>56</v>
      </c>
      <c r="H14" s="515" t="s">
        <v>2612</v>
      </c>
      <c r="I14" s="452" t="s">
        <v>2613</v>
      </c>
      <c r="J14" s="458" t="s">
        <v>404</v>
      </c>
      <c r="K14" s="458" t="s">
        <v>404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2440</v>
      </c>
      <c r="G15" s="515" t="s">
        <v>56</v>
      </c>
      <c r="H15" s="515" t="s">
        <v>2612</v>
      </c>
      <c r="I15" s="452" t="s">
        <v>2613</v>
      </c>
      <c r="J15" s="458" t="s">
        <v>404</v>
      </c>
      <c r="K15" s="458" t="s">
        <v>404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2440</v>
      </c>
      <c r="G16" s="515" t="s">
        <v>56</v>
      </c>
      <c r="H16" s="515" t="s">
        <v>2612</v>
      </c>
      <c r="I16" s="452" t="s">
        <v>2614</v>
      </c>
      <c r="J16" s="458" t="s">
        <v>404</v>
      </c>
      <c r="K16" s="458" t="s">
        <v>404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2135</v>
      </c>
      <c r="G17" s="515" t="s">
        <v>56</v>
      </c>
      <c r="H17" s="515" t="s">
        <v>2612</v>
      </c>
      <c r="I17" s="452" t="s">
        <v>2615</v>
      </c>
      <c r="J17" s="458" t="s">
        <v>404</v>
      </c>
      <c r="K17" s="458" t="s">
        <v>404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2135</v>
      </c>
      <c r="G18" s="515" t="s">
        <v>56</v>
      </c>
      <c r="H18" s="515" t="s">
        <v>110</v>
      </c>
      <c r="I18" s="452" t="s">
        <v>110</v>
      </c>
      <c r="J18" s="458" t="s">
        <v>404</v>
      </c>
      <c r="K18" s="458" t="s">
        <v>404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269</v>
      </c>
      <c r="H19" s="515" t="s">
        <v>2619</v>
      </c>
      <c r="I19" s="452" t="s">
        <v>2620</v>
      </c>
      <c r="J19" s="458" t="s">
        <v>404</v>
      </c>
      <c r="K19" s="458" t="s">
        <v>404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266</v>
      </c>
      <c r="G20" s="452" t="s">
        <v>2619</v>
      </c>
      <c r="H20" s="515" t="s">
        <v>62</v>
      </c>
      <c r="I20" s="452" t="s">
        <v>2573</v>
      </c>
      <c r="J20" s="458" t="s">
        <v>404</v>
      </c>
      <c r="K20" s="458" t="s">
        <v>404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266</v>
      </c>
      <c r="G21" s="452" t="s">
        <v>2619</v>
      </c>
      <c r="H21" s="515" t="s">
        <v>62</v>
      </c>
      <c r="I21" s="452" t="s">
        <v>2622</v>
      </c>
      <c r="J21" s="458" t="s">
        <v>947</v>
      </c>
      <c r="K21" s="458" t="s">
        <v>404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266</v>
      </c>
      <c r="G22" s="452" t="s">
        <v>2571</v>
      </c>
      <c r="H22" s="515" t="s">
        <v>2623</v>
      </c>
      <c r="I22" s="452" t="s">
        <v>2624</v>
      </c>
      <c r="J22" s="458" t="s">
        <v>947</v>
      </c>
      <c r="K22" s="458" t="s">
        <v>404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2625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2417</v>
      </c>
      <c r="H23" s="515" t="s">
        <v>2627</v>
      </c>
      <c r="I23" s="452" t="s">
        <v>2417</v>
      </c>
      <c r="J23" s="458" t="s">
        <v>947</v>
      </c>
      <c r="K23" s="458" t="s">
        <v>404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2417</v>
      </c>
      <c r="H24" s="515" t="s">
        <v>2627</v>
      </c>
      <c r="I24" s="452" t="s">
        <v>2630</v>
      </c>
      <c r="J24" s="458" t="s">
        <v>947</v>
      </c>
      <c r="K24" s="458" t="s">
        <v>404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2417</v>
      </c>
      <c r="H25" s="515" t="s">
        <v>2631</v>
      </c>
      <c r="I25" s="452" t="s">
        <v>2632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2043</v>
      </c>
      <c r="H26" s="515" t="s">
        <v>2635</v>
      </c>
      <c r="I26" s="452" t="s">
        <v>2636</v>
      </c>
      <c r="J26" s="458" t="s">
        <v>947</v>
      </c>
      <c r="K26" s="458" t="s">
        <v>404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2417</v>
      </c>
      <c r="G27" s="452" t="s">
        <v>2417</v>
      </c>
      <c r="H27" s="515" t="s">
        <v>2631</v>
      </c>
      <c r="I27" s="452" t="s">
        <v>2638</v>
      </c>
      <c r="J27" s="458" t="s">
        <v>947</v>
      </c>
      <c r="K27" s="458" t="s">
        <v>404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2417</v>
      </c>
      <c r="H28" s="515" t="s">
        <v>2640</v>
      </c>
      <c r="I28" s="452" t="s">
        <v>2638</v>
      </c>
      <c r="J28" s="458" t="s">
        <v>947</v>
      </c>
      <c r="K28" s="458" t="s">
        <v>404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2417</v>
      </c>
      <c r="H29" s="515" t="s">
        <v>2619</v>
      </c>
      <c r="I29" s="452" t="s">
        <v>2638</v>
      </c>
      <c r="J29" s="458" t="s">
        <v>947</v>
      </c>
      <c r="K29" s="458" t="s">
        <v>404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2417</v>
      </c>
      <c r="H30" s="515" t="s">
        <v>2619</v>
      </c>
      <c r="I30" s="452" t="s">
        <v>2638</v>
      </c>
      <c r="J30" s="458" t="s">
        <v>947</v>
      </c>
      <c r="K30" s="458" t="s">
        <v>404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2417</v>
      </c>
      <c r="H31" s="515" t="s">
        <v>2619</v>
      </c>
      <c r="I31" s="452" t="s">
        <v>2638</v>
      </c>
      <c r="J31" s="458" t="s">
        <v>947</v>
      </c>
      <c r="K31" s="45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2417</v>
      </c>
      <c r="H32" s="515" t="s">
        <v>2619</v>
      </c>
      <c r="I32" s="452" t="s">
        <v>2638</v>
      </c>
      <c r="J32" s="458" t="s">
        <v>947</v>
      </c>
      <c r="K32" s="458" t="s">
        <v>404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2417</v>
      </c>
      <c r="H33" s="515" t="s">
        <v>2642</v>
      </c>
      <c r="I33" s="452" t="s">
        <v>2638</v>
      </c>
      <c r="J33" s="458" t="s">
        <v>947</v>
      </c>
      <c r="K33" s="458" t="s">
        <v>404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947</v>
      </c>
      <c r="K34" s="458" t="s">
        <v>404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947</v>
      </c>
      <c r="K35" s="458" t="s">
        <v>404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947</v>
      </c>
      <c r="K36" s="458" t="s">
        <v>404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404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404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45578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G1" zoomScale="115" zoomScaleNormal="115" workbookViewId="0">
      <selection activeCell="H39" sqref="H39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2643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8</v>
      </c>
      <c r="O10" s="803" t="s">
        <v>2644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2081</v>
      </c>
      <c r="F11" s="707" t="s">
        <v>2081</v>
      </c>
      <c r="G11" s="707" t="s">
        <v>2081</v>
      </c>
      <c r="H11" s="707" t="s">
        <v>2081</v>
      </c>
      <c r="I11" s="707" t="s">
        <v>2081</v>
      </c>
      <c r="J11" s="458" t="s">
        <v>327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2081</v>
      </c>
      <c r="F12" s="707" t="s">
        <v>2081</v>
      </c>
      <c r="G12" s="707" t="s">
        <v>2081</v>
      </c>
      <c r="H12" s="707" t="s">
        <v>2081</v>
      </c>
      <c r="I12" s="707" t="s">
        <v>2081</v>
      </c>
      <c r="J12" s="458" t="s">
        <v>327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2081</v>
      </c>
      <c r="F13" s="707" t="s">
        <v>2081</v>
      </c>
      <c r="G13" s="707" t="s">
        <v>2081</v>
      </c>
      <c r="H13" s="707" t="s">
        <v>2081</v>
      </c>
      <c r="I13" s="707" t="s">
        <v>2081</v>
      </c>
      <c r="J13" s="458" t="s">
        <v>327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2081</v>
      </c>
      <c r="G14" s="587" t="s">
        <v>2299</v>
      </c>
      <c r="H14" s="585" t="s">
        <v>2647</v>
      </c>
      <c r="I14" s="627" t="s">
        <v>2043</v>
      </c>
      <c r="J14" s="458" t="s">
        <v>327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2136</v>
      </c>
      <c r="G15" s="587" t="s">
        <v>2300</v>
      </c>
      <c r="H15" s="585" t="s">
        <v>2647</v>
      </c>
      <c r="I15" s="627" t="s">
        <v>2043</v>
      </c>
      <c r="J15" s="458" t="s">
        <v>327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2136</v>
      </c>
      <c r="G16" s="587" t="s">
        <v>2139</v>
      </c>
      <c r="H16" s="585" t="s">
        <v>2647</v>
      </c>
      <c r="I16" s="627" t="s">
        <v>2043</v>
      </c>
      <c r="J16" s="458" t="s">
        <v>327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2649</v>
      </c>
      <c r="H17" s="585" t="s">
        <v>2647</v>
      </c>
      <c r="I17" s="627" t="s">
        <v>2043</v>
      </c>
      <c r="J17" s="458" t="s">
        <v>327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1955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2650</v>
      </c>
      <c r="G18" s="587" t="s">
        <v>2649</v>
      </c>
      <c r="H18" s="585" t="s">
        <v>2647</v>
      </c>
      <c r="I18" s="627" t="s">
        <v>2615</v>
      </c>
      <c r="J18" s="458" t="s">
        <v>327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1987</v>
      </c>
      <c r="F19" s="587" t="s">
        <v>2650</v>
      </c>
      <c r="G19" s="587" t="s">
        <v>2649</v>
      </c>
      <c r="H19" s="585" t="s">
        <v>2651</v>
      </c>
      <c r="I19" s="627" t="s">
        <v>110</v>
      </c>
      <c r="J19" s="458" t="s">
        <v>327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2418</v>
      </c>
      <c r="F20" s="587" t="s">
        <v>2652</v>
      </c>
      <c r="G20" s="587" t="s">
        <v>2571</v>
      </c>
      <c r="H20" s="585" t="s">
        <v>2653</v>
      </c>
      <c r="I20" s="627" t="s">
        <v>2654</v>
      </c>
      <c r="J20" s="458" t="s">
        <v>327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2418</v>
      </c>
      <c r="F21" s="656" t="s">
        <v>2652</v>
      </c>
      <c r="G21" s="656" t="s">
        <v>2655</v>
      </c>
      <c r="H21" s="658" t="s">
        <v>2656</v>
      </c>
      <c r="I21" s="657" t="s">
        <v>2657</v>
      </c>
      <c r="J21" s="458" t="s">
        <v>327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2418</v>
      </c>
      <c r="F22" s="656" t="s">
        <v>2658</v>
      </c>
      <c r="G22" s="656" t="s">
        <v>709</v>
      </c>
      <c r="H22" s="657" t="s">
        <v>2659</v>
      </c>
      <c r="I22" s="657" t="s">
        <v>2660</v>
      </c>
      <c r="J22" s="458" t="s">
        <v>327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2306</v>
      </c>
      <c r="G23" s="656" t="s">
        <v>2661</v>
      </c>
      <c r="H23" s="657" t="s">
        <v>2232</v>
      </c>
      <c r="I23" s="657" t="s">
        <v>2662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2663</v>
      </c>
      <c r="G24" s="657" t="s">
        <v>2664</v>
      </c>
      <c r="H24" s="657" t="s">
        <v>2492</v>
      </c>
      <c r="I24" s="657" t="s">
        <v>2665</v>
      </c>
      <c r="J24" s="458" t="s">
        <v>327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2081</v>
      </c>
      <c r="F25" s="656" t="s">
        <v>2663</v>
      </c>
      <c r="G25" s="657" t="s">
        <v>2666</v>
      </c>
      <c r="H25" s="657" t="s">
        <v>2492</v>
      </c>
      <c r="I25" s="657" t="s">
        <v>2667</v>
      </c>
      <c r="J25" s="458" t="s">
        <v>327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2668</v>
      </c>
      <c r="F26" s="656" t="s">
        <v>2669</v>
      </c>
      <c r="G26" s="657" t="s">
        <v>2670</v>
      </c>
      <c r="H26" s="657" t="s">
        <v>2671</v>
      </c>
      <c r="I26" s="657" t="s">
        <v>2665</v>
      </c>
      <c r="J26" s="458" t="s">
        <v>327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2672</v>
      </c>
      <c r="F27" s="587" t="s">
        <v>709</v>
      </c>
      <c r="G27" s="627" t="s">
        <v>2670</v>
      </c>
      <c r="H27" s="627" t="s">
        <v>2671</v>
      </c>
      <c r="I27" s="627" t="s">
        <v>2673</v>
      </c>
      <c r="J27" s="458" t="s">
        <v>327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2672</v>
      </c>
      <c r="F28" s="587" t="s">
        <v>2513</v>
      </c>
      <c r="G28" s="627" t="s">
        <v>2670</v>
      </c>
      <c r="H28" s="627" t="s">
        <v>2671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2672</v>
      </c>
      <c r="F29" s="587" t="s">
        <v>2513</v>
      </c>
      <c r="G29" s="627" t="s">
        <v>2591</v>
      </c>
      <c r="H29" s="585" t="s">
        <v>2630</v>
      </c>
      <c r="I29" s="627" t="s">
        <v>2673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2672</v>
      </c>
      <c r="F30" s="587" t="s">
        <v>2135</v>
      </c>
      <c r="G30" s="627" t="s">
        <v>2591</v>
      </c>
      <c r="H30" s="585" t="s">
        <v>2630</v>
      </c>
      <c r="I30" s="627" t="s">
        <v>2673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2672</v>
      </c>
      <c r="F31" s="587" t="s">
        <v>2513</v>
      </c>
      <c r="G31" s="627" t="s">
        <v>2591</v>
      </c>
      <c r="H31" s="585" t="s">
        <v>2630</v>
      </c>
      <c r="I31" s="627" t="s">
        <v>1233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2672</v>
      </c>
      <c r="F32" s="587" t="s">
        <v>2513</v>
      </c>
      <c r="G32" s="627" t="s">
        <v>2591</v>
      </c>
      <c r="H32" s="585" t="s">
        <v>2630</v>
      </c>
      <c r="I32" s="627" t="s">
        <v>1233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2672</v>
      </c>
      <c r="F33" s="587" t="s">
        <v>2513</v>
      </c>
      <c r="G33" s="627" t="s">
        <v>1856</v>
      </c>
      <c r="H33" s="585" t="s">
        <v>2630</v>
      </c>
      <c r="I33" s="627" t="s">
        <v>1233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45585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A8" zoomScale="115" zoomScaleNormal="115" workbookViewId="0">
      <selection activeCell="E20" sqref="E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2461</v>
      </c>
      <c r="F11" s="707" t="s">
        <v>2461</v>
      </c>
      <c r="G11" s="707" t="s">
        <v>2461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2461</v>
      </c>
      <c r="F12" s="707" t="s">
        <v>2461</v>
      </c>
      <c r="G12" s="707" t="s">
        <v>2461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2461</v>
      </c>
      <c r="F13" s="707" t="s">
        <v>2461</v>
      </c>
      <c r="G13" s="707" t="s">
        <v>2461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2675</v>
      </c>
      <c r="F14" s="515" t="s">
        <v>2461</v>
      </c>
      <c r="G14" s="515" t="s">
        <v>2135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2675</v>
      </c>
      <c r="F15" s="515" t="s">
        <v>2135</v>
      </c>
      <c r="G15" s="515" t="s">
        <v>2135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2675</v>
      </c>
      <c r="F16" s="452" t="s">
        <v>2135</v>
      </c>
      <c r="G16" s="515" t="s">
        <v>2135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2675</v>
      </c>
      <c r="F17" s="515" t="s">
        <v>2135</v>
      </c>
      <c r="G17" s="515" t="s">
        <v>2135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2675</v>
      </c>
      <c r="F18" s="515" t="s">
        <v>2165</v>
      </c>
      <c r="G18" s="452" t="s">
        <v>2135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2676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2513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2677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2677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789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2678</v>
      </c>
      <c r="F24" s="515" t="s">
        <v>789</v>
      </c>
      <c r="G24" s="452" t="s">
        <v>1233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1987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1902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789</v>
      </c>
      <c r="G26" s="452" t="s">
        <v>1233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2418</v>
      </c>
      <c r="F27" s="515" t="s">
        <v>789</v>
      </c>
      <c r="G27" s="452" t="s">
        <v>1233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2418</v>
      </c>
      <c r="F28" s="515" t="s">
        <v>789</v>
      </c>
      <c r="G28" s="452" t="s">
        <v>1233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2418</v>
      </c>
      <c r="F29" s="515" t="s">
        <v>789</v>
      </c>
      <c r="G29" s="452" t="s">
        <v>1233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515" t="s">
        <v>789</v>
      </c>
      <c r="G30" s="452" t="s">
        <v>1233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2679</v>
      </c>
      <c r="G31" s="452" t="s">
        <v>1233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1000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2418</v>
      </c>
      <c r="F32" s="452" t="s">
        <v>2679</v>
      </c>
      <c r="G32" s="452" t="s">
        <v>1233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2418</v>
      </c>
      <c r="F33" s="452" t="s">
        <v>2679</v>
      </c>
      <c r="G33" s="452" t="s">
        <v>1233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45593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topLeftCell="A17" zoomScale="115" zoomScaleNormal="115" workbookViewId="0">
      <selection activeCell="F19" sqref="F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0.7109375" bestFit="1" customWidth="1"/>
    <col min="8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45600</v>
      </c>
      <c r="F5" s="577">
        <v>45601</v>
      </c>
      <c r="G5" s="577">
        <v>45602</v>
      </c>
      <c r="H5" s="577">
        <v>45603</v>
      </c>
      <c r="I5" s="577">
        <v>45604</v>
      </c>
      <c r="J5" s="577">
        <v>45605</v>
      </c>
      <c r="K5" s="577">
        <v>45606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7.5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12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5.5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463</v>
      </c>
      <c r="F11" s="707" t="s">
        <v>463</v>
      </c>
      <c r="G11" s="707" t="s">
        <v>463</v>
      </c>
      <c r="H11" s="707" t="s">
        <v>463</v>
      </c>
      <c r="I11" s="707" t="s">
        <v>463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2681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463</v>
      </c>
      <c r="F12" s="707" t="s">
        <v>463</v>
      </c>
      <c r="G12" s="707" t="s">
        <v>463</v>
      </c>
      <c r="H12" s="707" t="s">
        <v>463</v>
      </c>
      <c r="I12" s="707" t="s">
        <v>463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2682</v>
      </c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463</v>
      </c>
      <c r="F13" s="707" t="s">
        <v>463</v>
      </c>
      <c r="G13" s="707" t="s">
        <v>463</v>
      </c>
      <c r="H13" s="707" t="s">
        <v>463</v>
      </c>
      <c r="I13" s="707" t="s">
        <v>463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 t="s">
        <v>2683</v>
      </c>
      <c r="F14" s="618" t="s">
        <v>1987</v>
      </c>
      <c r="G14" s="618" t="s">
        <v>2139</v>
      </c>
      <c r="H14" s="585" t="s">
        <v>54</v>
      </c>
      <c r="I14" s="619" t="s">
        <v>110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 t="s">
        <v>2683</v>
      </c>
      <c r="F15" s="618" t="s">
        <v>1987</v>
      </c>
      <c r="G15" s="618" t="s">
        <v>2139</v>
      </c>
      <c r="H15" s="585" t="s">
        <v>2684</v>
      </c>
      <c r="I15" s="619" t="s">
        <v>110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 t="s">
        <v>2683</v>
      </c>
      <c r="F16" s="618" t="s">
        <v>1987</v>
      </c>
      <c r="G16" s="618" t="s">
        <v>2139</v>
      </c>
      <c r="H16" s="585" t="s">
        <v>2684</v>
      </c>
      <c r="I16" s="619" t="s">
        <v>110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 t="s">
        <v>54</v>
      </c>
      <c r="F17" s="618" t="s">
        <v>1987</v>
      </c>
      <c r="G17" s="618" t="s">
        <v>2139</v>
      </c>
      <c r="H17" s="585" t="s">
        <v>2684</v>
      </c>
      <c r="I17" s="619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775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 t="s">
        <v>54</v>
      </c>
      <c r="F18" s="618" t="s">
        <v>56</v>
      </c>
      <c r="G18" s="619" t="s">
        <v>2685</v>
      </c>
      <c r="H18" s="585" t="s">
        <v>1987</v>
      </c>
      <c r="I18" s="619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6.5</v>
      </c>
      <c r="O18" s="801"/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 t="s">
        <v>1987</v>
      </c>
      <c r="F19" s="816" t="s">
        <v>56</v>
      </c>
      <c r="G19" s="817" t="s">
        <v>2685</v>
      </c>
      <c r="H19" s="669" t="s">
        <v>1987</v>
      </c>
      <c r="I19" s="817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>
        <f t="shared" ref="P19:P28" ca="1" si="2">IF(NOW() &lt; $H$49 + TIME(23,50,0), IF(AND(N19&lt;5, O19=""), "penalty of RM5 per hour", ""), P19)</f>
        <v>0</v>
      </c>
      <c r="Q19" s="785">
        <f t="shared" ref="Q19:Q28" ca="1" si="3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 t="s">
        <v>2224</v>
      </c>
      <c r="F20" s="816" t="s">
        <v>56</v>
      </c>
      <c r="G20" s="817" t="s">
        <v>2685</v>
      </c>
      <c r="H20" s="818"/>
      <c r="I20" s="817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 t="s">
        <v>2224</v>
      </c>
      <c r="F21" s="816" t="s">
        <v>56</v>
      </c>
      <c r="G21" s="817" t="s">
        <v>2685</v>
      </c>
      <c r="H21" s="818"/>
      <c r="I21" s="817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 t="s">
        <v>2224</v>
      </c>
      <c r="F22" s="816" t="s">
        <v>56</v>
      </c>
      <c r="G22" s="817" t="s">
        <v>2686</v>
      </c>
      <c r="H22" s="818"/>
      <c r="I22" s="817" t="s">
        <v>2615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 t="s">
        <v>2687</v>
      </c>
      <c r="F23" s="816" t="s">
        <v>56</v>
      </c>
      <c r="G23" s="817" t="s">
        <v>2686</v>
      </c>
      <c r="H23" s="816" t="s">
        <v>2043</v>
      </c>
      <c r="I23" s="817" t="s">
        <v>2615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 t="s">
        <v>2382</v>
      </c>
      <c r="F24" s="816" t="s">
        <v>2299</v>
      </c>
      <c r="G24" s="817" t="s">
        <v>2686</v>
      </c>
      <c r="H24" s="816" t="s">
        <v>2043</v>
      </c>
      <c r="I24" s="817" t="s">
        <v>2615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14</v>
      </c>
      <c r="O24" s="801"/>
      <c r="P24" s="796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 t="s">
        <v>2688</v>
      </c>
      <c r="F25" s="816" t="s">
        <v>2689</v>
      </c>
      <c r="G25" s="817" t="s">
        <v>2686</v>
      </c>
      <c r="H25" s="817" t="s">
        <v>2690</v>
      </c>
      <c r="I25" s="817" t="s">
        <v>2691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22.5</v>
      </c>
      <c r="O25" s="802"/>
      <c r="P25" s="796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 t="s">
        <v>2688</v>
      </c>
      <c r="F26" s="816" t="s">
        <v>2689</v>
      </c>
      <c r="G26" s="817" t="s">
        <v>2692</v>
      </c>
      <c r="H26" s="817" t="s">
        <v>2690</v>
      </c>
      <c r="I26" s="817" t="s">
        <v>58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1.5</v>
      </c>
      <c r="O26" s="801" t="s">
        <v>2413</v>
      </c>
      <c r="P26" s="796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 t="s">
        <v>2688</v>
      </c>
      <c r="F27" s="817" t="s">
        <v>2693</v>
      </c>
      <c r="G27" s="817" t="s">
        <v>2692</v>
      </c>
      <c r="H27" s="817" t="s">
        <v>2690</v>
      </c>
      <c r="I27" s="817" t="s">
        <v>58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6</v>
      </c>
      <c r="O27" s="801"/>
      <c r="P27" s="72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 t="s">
        <v>2688</v>
      </c>
      <c r="F28" s="817" t="s">
        <v>2693</v>
      </c>
      <c r="G28" s="817" t="s">
        <v>2694</v>
      </c>
      <c r="H28" s="817" t="s">
        <v>2690</v>
      </c>
      <c r="I28" s="817" t="s">
        <v>58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2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 t="s">
        <v>2688</v>
      </c>
      <c r="F29" s="619" t="s">
        <v>2695</v>
      </c>
      <c r="G29" s="619" t="s">
        <v>2696</v>
      </c>
      <c r="H29" s="619" t="s">
        <v>2690</v>
      </c>
      <c r="I29" s="373" t="s">
        <v>58</v>
      </c>
      <c r="J29" s="583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 t="s">
        <v>2688</v>
      </c>
      <c r="F30" s="619" t="s">
        <v>2299</v>
      </c>
      <c r="G30" s="619" t="s">
        <v>163</v>
      </c>
      <c r="H30" s="619" t="s">
        <v>2690</v>
      </c>
      <c r="I30" s="373" t="s">
        <v>58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 t="s">
        <v>2081</v>
      </c>
      <c r="F31" s="619" t="s">
        <v>2299</v>
      </c>
      <c r="G31" s="619" t="s">
        <v>163</v>
      </c>
      <c r="H31" s="619" t="s">
        <v>2690</v>
      </c>
      <c r="I31" s="373" t="s">
        <v>58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 t="s">
        <v>2081</v>
      </c>
      <c r="F32" s="619" t="s">
        <v>2209</v>
      </c>
      <c r="G32" s="619" t="s">
        <v>163</v>
      </c>
      <c r="H32" s="619" t="s">
        <v>2690</v>
      </c>
      <c r="I32" s="373" t="s">
        <v>58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 t="s">
        <v>2081</v>
      </c>
      <c r="F33" s="619" t="s">
        <v>2209</v>
      </c>
      <c r="G33" s="619"/>
      <c r="H33" s="618" t="s">
        <v>2043</v>
      </c>
      <c r="I33" s="373" t="s">
        <v>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45600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2697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2024-11-05T00:50:03Z</dcterms:modified>
  <cp:category/>
  <cp:contentStatus/>
</cp:coreProperties>
</file>